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FINANCIAMIENTO PÚBLICO\ESTADISTICAS-2021\DEUDA PÚBLICA\FEBRERO 2021-ACT\"/>
    </mc:Choice>
  </mc:AlternateContent>
  <bookViews>
    <workbookView xWindow="8130" yWindow="-60" windowWidth="11280" windowHeight="10410" tabRatio="741" firstSheet="6" activeTab="9"/>
  </bookViews>
  <sheets>
    <sheet name="SALDOS Y MOVIMIENTOS EX 2020" sheetId="77" r:id="rId1"/>
    <sheet name="SALDOS Y MOVIMIENTOS IN 2020" sheetId="105" r:id="rId2"/>
    <sheet name="RELACION DEUDA PIB MENSUAL" sheetId="81" r:id="rId3"/>
    <sheet name="SALDO POR PAIS" sheetId="85" r:id="rId4"/>
    <sheet name="SALDO POR MONEDA" sheetId="114" r:id="rId5"/>
    <sheet name="SALDO POR TASAS DE INTERES" sheetId="89" r:id="rId6"/>
    <sheet name="OBLICACIONES NO PAGADAS" sheetId="125" r:id="rId7"/>
    <sheet name="VENTAS ANTICIPADAS" sheetId="124" r:id="rId8"/>
    <sheet name="OTRAS OBLIGACIONES" sheetId="96" r:id="rId9"/>
    <sheet name="PASIVOS CONTINGENTES" sheetId="102" r:id="rId10"/>
  </sheets>
  <definedNames>
    <definedName name="_xlnm._FilterDatabase" localSheetId="2" hidden="1">'RELACION DEUDA PIB MENSUAL'!#REF!</definedName>
    <definedName name="_xlnm._FilterDatabase" localSheetId="3" hidden="1">'SALDO POR PAIS'!#REF!</definedName>
    <definedName name="_xlnm._FilterDatabase" localSheetId="0" hidden="1">'SALDOS Y MOVIMIENTOS EX 2020'!$A$5:$O$329</definedName>
    <definedName name="_xlnm._FilterDatabase" localSheetId="1" hidden="1">'SALDOS Y MOVIMIENTOS IN 2020'!$A$4:$Q$30</definedName>
    <definedName name="_xlnm.Print_Area" localSheetId="8">'OTRAS OBLIGACIONES'!$A$1:$F$46</definedName>
    <definedName name="_xlnm.Print_Area" localSheetId="2">'RELACION DEUDA PIB MENSUAL'!#REF!</definedName>
  </definedNames>
  <calcPr calcId="162913"/>
</workbook>
</file>

<file path=xl/calcChain.xml><?xml version="1.0" encoding="utf-8"?>
<calcChain xmlns="http://schemas.openxmlformats.org/spreadsheetml/2006/main">
  <c r="B12" i="102" l="1"/>
  <c r="B10" i="96"/>
  <c r="H9" i="124"/>
  <c r="G9" i="124"/>
  <c r="F9" i="124"/>
  <c r="E9" i="124"/>
  <c r="D9" i="124"/>
  <c r="C9" i="124"/>
  <c r="E13" i="125"/>
  <c r="D13" i="125"/>
  <c r="C13" i="125"/>
  <c r="B13" i="125"/>
  <c r="P67" i="89"/>
  <c r="O67" i="89"/>
  <c r="N67" i="89"/>
  <c r="M67" i="89"/>
  <c r="L67" i="89"/>
  <c r="K67" i="89"/>
  <c r="J67" i="89"/>
  <c r="I67" i="89"/>
  <c r="H67" i="89"/>
  <c r="Q67" i="89" s="1"/>
  <c r="F67" i="89"/>
  <c r="E67" i="89"/>
  <c r="D67" i="89"/>
  <c r="C67" i="89"/>
  <c r="G67" i="89" s="1"/>
  <c r="B67" i="89"/>
  <c r="P64" i="89"/>
  <c r="P56" i="89" s="1"/>
  <c r="O64" i="89"/>
  <c r="N64" i="89"/>
  <c r="N56" i="89" s="1"/>
  <c r="M64" i="89"/>
  <c r="L64" i="89"/>
  <c r="K64" i="89"/>
  <c r="J64" i="89"/>
  <c r="J56" i="89" s="1"/>
  <c r="I64" i="89"/>
  <c r="H64" i="89"/>
  <c r="Q64" i="89" s="1"/>
  <c r="F64" i="89"/>
  <c r="E64" i="89"/>
  <c r="D64" i="89"/>
  <c r="D56" i="89" s="1"/>
  <c r="C64" i="89"/>
  <c r="C56" i="89" s="1"/>
  <c r="P61" i="89"/>
  <c r="O61" i="89"/>
  <c r="N61" i="89"/>
  <c r="M61" i="89"/>
  <c r="L61" i="89"/>
  <c r="K61" i="89"/>
  <c r="J61" i="89"/>
  <c r="I61" i="89"/>
  <c r="H61" i="89"/>
  <c r="Q61" i="89" s="1"/>
  <c r="F61" i="89"/>
  <c r="E61" i="89"/>
  <c r="D61" i="89"/>
  <c r="C61" i="89"/>
  <c r="G61" i="89" s="1"/>
  <c r="B61" i="89" s="1"/>
  <c r="P57" i="89"/>
  <c r="O57" i="89"/>
  <c r="N57" i="89"/>
  <c r="M57" i="89"/>
  <c r="L57" i="89"/>
  <c r="K57" i="89"/>
  <c r="J57" i="89"/>
  <c r="I57" i="89"/>
  <c r="H57" i="89"/>
  <c r="Q57" i="89" s="1"/>
  <c r="F57" i="89"/>
  <c r="E57" i="89"/>
  <c r="D57" i="89"/>
  <c r="C57" i="89"/>
  <c r="G57" i="89" s="1"/>
  <c r="B57" i="89" s="1"/>
  <c r="O56" i="89"/>
  <c r="M56" i="89"/>
  <c r="L56" i="89"/>
  <c r="K56" i="89"/>
  <c r="I56" i="89"/>
  <c r="H56" i="89"/>
  <c r="E56" i="89"/>
  <c r="P54" i="89"/>
  <c r="O54" i="89"/>
  <c r="N54" i="89"/>
  <c r="M54" i="89"/>
  <c r="L54" i="89"/>
  <c r="K54" i="89"/>
  <c r="J54" i="89"/>
  <c r="I54" i="89"/>
  <c r="H54" i="89"/>
  <c r="Q54" i="89" s="1"/>
  <c r="F54" i="89"/>
  <c r="E54" i="89"/>
  <c r="D54" i="89"/>
  <c r="C54" i="89"/>
  <c r="G54" i="89" s="1"/>
  <c r="B54" i="89" s="1"/>
  <c r="P51" i="89"/>
  <c r="O51" i="89"/>
  <c r="N51" i="89"/>
  <c r="M51" i="89"/>
  <c r="L51" i="89"/>
  <c r="K51" i="89"/>
  <c r="J51" i="89"/>
  <c r="I51" i="89"/>
  <c r="H51" i="89"/>
  <c r="Q51" i="89" s="1"/>
  <c r="F51" i="89"/>
  <c r="E51" i="89"/>
  <c r="D51" i="89"/>
  <c r="C51" i="89"/>
  <c r="G51" i="89" s="1"/>
  <c r="B51" i="89" s="1"/>
  <c r="Q49" i="89"/>
  <c r="P49" i="89"/>
  <c r="O49" i="89"/>
  <c r="N49" i="89"/>
  <c r="M49" i="89"/>
  <c r="L49" i="89"/>
  <c r="K49" i="89"/>
  <c r="J49" i="89"/>
  <c r="I49" i="89"/>
  <c r="H49" i="89"/>
  <c r="F49" i="89"/>
  <c r="E49" i="89"/>
  <c r="D49" i="89"/>
  <c r="C49" i="89"/>
  <c r="G49" i="89" s="1"/>
  <c r="B49" i="89" s="1"/>
  <c r="Q17" i="89"/>
  <c r="P17" i="89"/>
  <c r="O17" i="89"/>
  <c r="N17" i="89"/>
  <c r="M17" i="89"/>
  <c r="L17" i="89"/>
  <c r="K17" i="89"/>
  <c r="J17" i="89"/>
  <c r="I17" i="89"/>
  <c r="H17" i="89"/>
  <c r="F17" i="89"/>
  <c r="E17" i="89"/>
  <c r="D17" i="89"/>
  <c r="C17" i="89"/>
  <c r="G17" i="89" s="1"/>
  <c r="B17" i="89" s="1"/>
  <c r="Q14" i="89"/>
  <c r="P14" i="89"/>
  <c r="O14" i="89"/>
  <c r="N14" i="89"/>
  <c r="M14" i="89"/>
  <c r="M7" i="89" s="1"/>
  <c r="L14" i="89"/>
  <c r="K14" i="89"/>
  <c r="J14" i="89"/>
  <c r="I14" i="89"/>
  <c r="I7" i="89" s="1"/>
  <c r="H14" i="89"/>
  <c r="F14" i="89"/>
  <c r="E14" i="89"/>
  <c r="E7" i="89" s="1"/>
  <c r="D14" i="89"/>
  <c r="C14" i="89"/>
  <c r="G14" i="89" s="1"/>
  <c r="B14" i="89" s="1"/>
  <c r="Q8" i="89"/>
  <c r="P8" i="89"/>
  <c r="O8" i="89"/>
  <c r="N8" i="89"/>
  <c r="M8" i="89"/>
  <c r="L8" i="89"/>
  <c r="K8" i="89"/>
  <c r="J8" i="89"/>
  <c r="I8" i="89"/>
  <c r="H8" i="89"/>
  <c r="F8" i="89"/>
  <c r="G8" i="89" s="1"/>
  <c r="E8" i="89"/>
  <c r="D8" i="89"/>
  <c r="C8" i="89"/>
  <c r="P7" i="89"/>
  <c r="O7" i="89"/>
  <c r="L7" i="89"/>
  <c r="K7" i="89"/>
  <c r="H7" i="89"/>
  <c r="D7" i="89"/>
  <c r="C7" i="89"/>
  <c r="B22" i="114"/>
  <c r="B23" i="114" s="1"/>
  <c r="C23" i="114" s="1"/>
  <c r="B18" i="114"/>
  <c r="D31" i="85"/>
  <c r="C31" i="85"/>
  <c r="C32" i="85" s="1"/>
  <c r="B31" i="85"/>
  <c r="B32" i="85" s="1"/>
  <c r="D25" i="85"/>
  <c r="C25" i="85"/>
  <c r="B25" i="85"/>
  <c r="F15" i="81"/>
  <c r="G15" i="81" s="1"/>
  <c r="F14" i="81"/>
  <c r="G14" i="81" s="1"/>
  <c r="F7" i="81"/>
  <c r="G7" i="81" s="1"/>
  <c r="F6" i="81"/>
  <c r="G6" i="81" s="1"/>
  <c r="G64" i="89" l="1"/>
  <c r="B64" i="89" s="1"/>
  <c r="F56" i="89"/>
  <c r="G56" i="89"/>
  <c r="Q56" i="89"/>
  <c r="Q7" i="89"/>
  <c r="F7" i="89"/>
  <c r="J7" i="89"/>
  <c r="N7" i="89"/>
  <c r="G7" i="89"/>
  <c r="B7" i="89" s="1"/>
  <c r="B8" i="89"/>
  <c r="C22" i="114"/>
  <c r="C18" i="114"/>
  <c r="E31" i="85"/>
  <c r="D32" i="85"/>
  <c r="E32" i="85" s="1"/>
  <c r="E25" i="85"/>
  <c r="O331" i="77"/>
  <c r="B56" i="89" l="1"/>
  <c r="L34" i="105"/>
  <c r="M34" i="105"/>
  <c r="N34" i="105"/>
  <c r="O34" i="105" l="1"/>
  <c r="K34" i="105" l="1"/>
  <c r="K331" i="77" l="1"/>
  <c r="J331" i="77"/>
  <c r="N331" i="77"/>
  <c r="I331" i="77"/>
  <c r="L331" i="77" l="1"/>
  <c r="M331" i="77"/>
</calcChain>
</file>

<file path=xl/sharedStrings.xml><?xml version="1.0" encoding="utf-8"?>
<sst xmlns="http://schemas.openxmlformats.org/spreadsheetml/2006/main" count="1674" uniqueCount="356">
  <si>
    <t>ENERO</t>
  </si>
  <si>
    <t>BANCO DE DESARROLLO DEL ECUADOR</t>
  </si>
  <si>
    <t>OBLIGACIONES NO PAGADAS Y REGISTRADAS EN PRESUPUESTOS CLAUSURADOS</t>
  </si>
  <si>
    <t>SEGURIDAD SOCIAL</t>
  </si>
  <si>
    <t>TÍTULOS DE DEUDA</t>
  </si>
  <si>
    <t>OTRAS CUENTAS POR PAGAR</t>
  </si>
  <si>
    <t>PRÉSTAMOS INTERNOS</t>
  </si>
  <si>
    <t>BONOS EMITIDOS EN MERCADO NACIONAL CON TENEDORES PRIVADOS</t>
  </si>
  <si>
    <t>BONOS EMITIDOS EN MERCADO NACIONAL CON TENEDORES PÚBLICOS</t>
  </si>
  <si>
    <t>NOTAS:</t>
  </si>
  <si>
    <t>En millones de USD y porcentajes</t>
  </si>
  <si>
    <t>Nota 1: Deuda pública consolidada a nivel del Sector Público Total.</t>
  </si>
  <si>
    <t>Nota 3: El indicador Deuda /PIB estimado por el FMI bajo su metodología y definiciones para el año 2018 asciende a 45,8%.</t>
  </si>
  <si>
    <t>FEBRERO</t>
  </si>
  <si>
    <t>BANCO CENTRAL DEL ECUADOR</t>
  </si>
  <si>
    <t>Nota 4: Las cifras presentadas son de carácter preliminar sujetas a actualización.</t>
  </si>
  <si>
    <t>INDICADOR RELACIÓN DE LA DEUDA PÚBLICA AGREGADA DEL SECTOR PÚBLICO TOTAL CON EL PIB 2021</t>
  </si>
  <si>
    <t>INDICADOR RELACIÓN DE LA DEUDA PÚBLICA CONSOLIDADA DEL SECTOR PÚBLICO TOTAL CON EL PIB 2021</t>
  </si>
  <si>
    <t>Nota 2: La relación 2021 se establece con un PIB de USD 100.815,6 millones, según última previsión de cifras del BCE.</t>
  </si>
  <si>
    <t>BASE DE DATOS DE SALDOS Y MOVIMIENTOS DE LA DEUDA EXTERNA</t>
  </si>
  <si>
    <t>PERIODO FEBRERO 2021</t>
  </si>
  <si>
    <t>En miles de USD</t>
  </si>
  <si>
    <t>AÑO</t>
  </si>
  <si>
    <t>MES</t>
  </si>
  <si>
    <t>SPT</t>
  </si>
  <si>
    <t>SPNF</t>
  </si>
  <si>
    <t>PGE</t>
  </si>
  <si>
    <t>TIPO DE ACREEDOR GENERAL</t>
  </si>
  <si>
    <t>TIPO DE ACREEDORE ESPECÍFICO</t>
  </si>
  <si>
    <t>DEUDOR</t>
  </si>
  <si>
    <t>SALDO AL MES ANTERIOR</t>
  </si>
  <si>
    <t>DESEMBOLSOS</t>
  </si>
  <si>
    <t>AMORTIZACIONES</t>
  </si>
  <si>
    <t>INTERÉS Y COMISIONES</t>
  </si>
  <si>
    <t>AJUSTES CAMBIARIOS</t>
  </si>
  <si>
    <t>SALDO DEL MES</t>
  </si>
  <si>
    <t>CONDONACIONES DE INTERESES</t>
  </si>
  <si>
    <t>PROVEEDORES</t>
  </si>
  <si>
    <t xml:space="preserve">PROVEEDORES </t>
  </si>
  <si>
    <t>GOBIERNO CENTRAL</t>
  </si>
  <si>
    <t>EP PETROECUADOR</t>
  </si>
  <si>
    <t>DMQ</t>
  </si>
  <si>
    <t>IESS</t>
  </si>
  <si>
    <t>TAME</t>
  </si>
  <si>
    <t>BANCOS</t>
  </si>
  <si>
    <t xml:space="preserve">BANCOS </t>
  </si>
  <si>
    <t>ARMADA NAC.</t>
  </si>
  <si>
    <t>CFN</t>
  </si>
  <si>
    <t>CON. PROV. PICHINCHA</t>
  </si>
  <si>
    <t>MUN. MACHALA</t>
  </si>
  <si>
    <t>EMAPA-G</t>
  </si>
  <si>
    <t>ETAPA  EP CUENCA</t>
  </si>
  <si>
    <t>GOBIERNOS</t>
  </si>
  <si>
    <t xml:space="preserve">GOBIERNOS </t>
  </si>
  <si>
    <t>CON. PROV. MANABÍ</t>
  </si>
  <si>
    <t>BNF</t>
  </si>
  <si>
    <t>CELEC EP</t>
  </si>
  <si>
    <t>EEQ</t>
  </si>
  <si>
    <t>BANCO CENTRAL EC.</t>
  </si>
  <si>
    <t>MUN. LOJA</t>
  </si>
  <si>
    <t>MUN. BABAHOYO</t>
  </si>
  <si>
    <t>BANCO DEL ESTADO</t>
  </si>
  <si>
    <t>HIDROTOAPI E.P.</t>
  </si>
  <si>
    <t>MUN. SANTO DOMINGO</t>
  </si>
  <si>
    <t>MUN. GUAYAQUIL</t>
  </si>
  <si>
    <t>EMAAP-Q</t>
  </si>
  <si>
    <t>EMAPA STO.DOMINGO</t>
  </si>
  <si>
    <t>CON. PROV. TUNGURAHU</t>
  </si>
  <si>
    <t>ORGANISMOS INTERNACIONALES</t>
  </si>
  <si>
    <t>AIF</t>
  </si>
  <si>
    <t>FIDA</t>
  </si>
  <si>
    <t>FLAR</t>
  </si>
  <si>
    <t>FMI</t>
  </si>
  <si>
    <t>BONOS EMITIDOS EN MERCADOS INTERNACIONALES</t>
  </si>
  <si>
    <t>BRADY DESCUENTO</t>
  </si>
  <si>
    <t>BRADY PAR</t>
  </si>
  <si>
    <t>BRADY PDI</t>
  </si>
  <si>
    <t>BID</t>
  </si>
  <si>
    <t>MUN. PORTOVIEJO</t>
  </si>
  <si>
    <t>CONAFIPS</t>
  </si>
  <si>
    <t>INIAP</t>
  </si>
  <si>
    <t>ESPOL</t>
  </si>
  <si>
    <t>MUN. CUENCA</t>
  </si>
  <si>
    <t>CON. PROV. CHIMBORAZ</t>
  </si>
  <si>
    <t>CAF</t>
  </si>
  <si>
    <t>MUN. AMBATO</t>
  </si>
  <si>
    <t>CON. PROV. GUAYAS</t>
  </si>
  <si>
    <t>BANECUADOR B.P.</t>
  </si>
  <si>
    <t>BIRF</t>
  </si>
  <si>
    <t>MUN. MANTA</t>
  </si>
  <si>
    <t>MUN. IBARRA</t>
  </si>
  <si>
    <t>GLOBAL 12</t>
  </si>
  <si>
    <t>AUT. PORT. GUAYAS</t>
  </si>
  <si>
    <t>AUT. PORT. BOLIVAR</t>
  </si>
  <si>
    <t>DAC</t>
  </si>
  <si>
    <t>EMELMANABI</t>
  </si>
  <si>
    <t>EMELORO</t>
  </si>
  <si>
    <t>GLOBAL 30</t>
  </si>
  <si>
    <t>BONOS SOBERANOS 2014-2024</t>
  </si>
  <si>
    <t>BONOS SOBERANOS 2015-2020</t>
  </si>
  <si>
    <t>CLUB DE PARIS II</t>
  </si>
  <si>
    <t>CLUB DE PARIS III</t>
  </si>
  <si>
    <t>CLUB DE PARIS IV</t>
  </si>
  <si>
    <t>CLUB DE PARIS V</t>
  </si>
  <si>
    <t>CLUB DE PARIS VI</t>
  </si>
  <si>
    <t>CLUB DE PARIS VII</t>
  </si>
  <si>
    <t>INOCAR</t>
  </si>
  <si>
    <t>BEV</t>
  </si>
  <si>
    <t>CLUB DE PARIS VIII</t>
  </si>
  <si>
    <t>BONOS SOBERANOS 2016-2022</t>
  </si>
  <si>
    <t>BONOS SOBERANOS 2016-2026</t>
  </si>
  <si>
    <t>BONOS PETROAMAZONAS</t>
  </si>
  <si>
    <t>PETROAMAZONAS EP</t>
  </si>
  <si>
    <t>BONOS SOBERANOS 2017-2023/2027</t>
  </si>
  <si>
    <t>BONOS SOBERANOS 2017-2027jun</t>
  </si>
  <si>
    <t>BONOS SOBERANOS 2017-2027oct</t>
  </si>
  <si>
    <t>PETROAMAZONAS EP 1</t>
  </si>
  <si>
    <t>BONOS SOBERANOS 2018-2028</t>
  </si>
  <si>
    <t>BONOS SOBERANOS 2019-2029</t>
  </si>
  <si>
    <t>BONOS SOBERANOS 2019-2025</t>
  </si>
  <si>
    <t>BONOS SOBERANOS 2019-2030</t>
  </si>
  <si>
    <t>BONOS SOBERANOS 2019-2035</t>
  </si>
  <si>
    <t>BONOS PDI 2030</t>
  </si>
  <si>
    <t>NUEVO BONO S. 2040 1</t>
  </si>
  <si>
    <t>BONO 2022</t>
  </si>
  <si>
    <t>BONO 2023</t>
  </si>
  <si>
    <t>BONO 2024</t>
  </si>
  <si>
    <t>BONO 2025</t>
  </si>
  <si>
    <t>BONO 2026</t>
  </si>
  <si>
    <t>BONO 2027 1</t>
  </si>
  <si>
    <t>BONO 2027 2</t>
  </si>
  <si>
    <t>BONO 2028</t>
  </si>
  <si>
    <t>BONO 2029</t>
  </si>
  <si>
    <t>BONO 2030</t>
  </si>
  <si>
    <t>NUEVO BONO SOB 2030</t>
  </si>
  <si>
    <t>NUEVO BONO SOB 2035</t>
  </si>
  <si>
    <t>PASIVOS POR DERECHOS CONTRACTUALES INTANGIBLES</t>
  </si>
  <si>
    <t xml:space="preserve">PASIVOS POR DERECHOS CONTRACTUALES INTANGIBLES </t>
  </si>
  <si>
    <t>PETROAMAZONAS</t>
  </si>
  <si>
    <t>VENTAS ANTICIPADAS PETROLERAS</t>
  </si>
  <si>
    <t>PETROCHINA</t>
  </si>
  <si>
    <t>PETROECUADOR</t>
  </si>
  <si>
    <t xml:space="preserve">UNIPEC </t>
  </si>
  <si>
    <t xml:space="preserve"> PETROTAILANDIA I</t>
  </si>
  <si>
    <t xml:space="preserve"> PETROTAILANDIA II</t>
  </si>
  <si>
    <t xml:space="preserve"> OMAN</t>
  </si>
  <si>
    <t>DERECHOS ESPECIALES DE GIRO - DEG</t>
  </si>
  <si>
    <t>Crédito FMI al BCE, Instrumento Rápido Financiamiento (DEG's). RFI - Rapid Financing Instrument</t>
  </si>
  <si>
    <t>BANCO CENTRAL</t>
  </si>
  <si>
    <t>Deg's emisión especial 2009 (Asignación MEF y BCE)</t>
  </si>
  <si>
    <t>BASE DE DATOS DE SALDOS Y MOVIMIENTOS DE LA DEUDA INTERNA</t>
  </si>
  <si>
    <t>SPT
(para agregado)</t>
  </si>
  <si>
    <t>SPNF
(para agregado)</t>
  </si>
  <si>
    <t>PGE 
(para agregado)</t>
  </si>
  <si>
    <t>SPT
(para consolidado)</t>
  </si>
  <si>
    <t>SPNF
(para consolidado)</t>
  </si>
  <si>
    <t>PGE 
(para consolidado)</t>
  </si>
  <si>
    <t>TIPO DE ACREEDORS ESPECÍFICO</t>
  </si>
  <si>
    <t>INTERESES</t>
  </si>
  <si>
    <t>PIB</t>
  </si>
  <si>
    <t>TOTAL SALDO DEUDA EXTERNA</t>
  </si>
  <si>
    <t>TOTAL SALDO DEUDA INTERNA</t>
  </si>
  <si>
    <t>TOTAL SALDO DEUDA PÚBLICA</t>
  </si>
  <si>
    <t>RELACIÓN DEUDA/PIB</t>
  </si>
  <si>
    <t>Enero</t>
  </si>
  <si>
    <t>Febrero</t>
  </si>
  <si>
    <t>PASIVOS CONTINGENTES</t>
  </si>
  <si>
    <t>PERIODO CON CORTE FEBRERO 2021</t>
  </si>
  <si>
    <t>CONCEPTO</t>
  </si>
  <si>
    <t>MONTO</t>
  </si>
  <si>
    <t xml:space="preserve">CONTINGENTES POR LAUDOS </t>
  </si>
  <si>
    <t xml:space="preserve">PASIVOS CONTINGENTES POR OPERACIONES COMERCIALES </t>
  </si>
  <si>
    <t>CERTIFICADOS DE GARANTÍA YASUNÍ</t>
  </si>
  <si>
    <t>BONOS PROGRAMA DE FINANCIAMIENTO VIVIENDA SOCIAL</t>
  </si>
  <si>
    <t>PASIVO CONTINGENTE OPERACIÓN DE DERIVADOS CON GS</t>
  </si>
  <si>
    <t>PASIVOS CONTINGENTES POR GARANTÍA SOBERANA</t>
  </si>
  <si>
    <t>TOTAL</t>
  </si>
  <si>
    <t xml:space="preserve">NOTAS:  </t>
  </si>
  <si>
    <t>Nota 1: Desde el punto de vista económico las cifras constituyen contigencias, de ninguna forma en lo legal constituyen aceptación alguna del monto.</t>
  </si>
  <si>
    <t>Nota 2: Los pasivos contingentes en el mes de abril se redujeron en 2.410,5 millones debido a que la República del Ecuador pre-cancelo las operaciones REPO con GS, CS e ICBS.</t>
  </si>
  <si>
    <t>Nota 3: Los pasivos contingentes que correspondieron a bonos soberanos emitidos en garantía de la operación de crédito con GSI, en el mes de junio se redujeron en</t>
  </si>
  <si>
    <t>USD 606,0 millones debido a la Cesión de Crédito emitida el 19 de junio de 2020, a favor del BCE.</t>
  </si>
  <si>
    <t>OTRAS OBLIGACIONES DEL ESTADO FUERA DEL ENDEUDAMIENTO PÚBLICO</t>
  </si>
  <si>
    <t xml:space="preserve"> En miles de USD</t>
  </si>
  <si>
    <t>CERTIFICADOS DE TESORERÍA</t>
  </si>
  <si>
    <t>SALDO DE LAS CARTAS DE CRÉDITO POR IMPORTACIÓN DE DERIVADOS</t>
  </si>
  <si>
    <t>ACUMULACIÓN DE CONTRATOS DE PRESTACIÓN DE SERVICIOS PETROLEROS</t>
  </si>
  <si>
    <t xml:space="preserve">PASIVOS CORRIENTES PETROECUADOR EP </t>
  </si>
  <si>
    <t xml:space="preserve">Nota 1: Saldos de las cartas de crédito por importación de derivados correspondientes a las transacciones comerciales reportadas por la Empresa Pública PETROECUADOR, </t>
  </si>
  <si>
    <t>las cuales se actualizan con los volúmenes y precios finales luego de la recepción y liquidación de las importaciones.</t>
  </si>
  <si>
    <t>Nota 2: Acumulación de contratos de prestación de servicios petroleros, tiene un saldo  correspondiente al mes de febrero 2021</t>
  </si>
  <si>
    <t>acorde al Oficio Nro. MERNNR-VH-2021-0252-OF  del 28 de abril de 2021, remitida por el Ministerio de Energía y Recursos Naturales no renovables.</t>
  </si>
  <si>
    <t>Nota 3: Pasivos Corrientes PETROECUADOR EP. Corresponde únicamente a la Gerencia de Exploración y Producción de EP PETROECUADOR – EX PETROAMAZONAS, desde enero 2021</t>
  </si>
  <si>
    <t xml:space="preserve"> CONTRATO </t>
  </si>
  <si>
    <t xml:space="preserve"> PRODUCTO </t>
  </si>
  <si>
    <t xml:space="preserve"> MONTO CONTRATADO PARA EL ANTICIPO </t>
  </si>
  <si>
    <t>SALDO AL 01 DE ENERO 2021</t>
  </si>
  <si>
    <t xml:space="preserve"> DESEMBOLSOS </t>
  </si>
  <si>
    <t xml:space="preserve"> AMORTIZACIONES </t>
  </si>
  <si>
    <t>SALDO  AL 28 DE FEBRERO 2021</t>
  </si>
  <si>
    <t>CRUDO</t>
  </si>
  <si>
    <t xml:space="preserve"> OMAN </t>
  </si>
  <si>
    <t>DERIVADOS</t>
  </si>
  <si>
    <t xml:space="preserve"> TOTAL </t>
  </si>
  <si>
    <t>Nota 1: Información proporcionada por la Empresa Pública de Hidrocarburos del Ecuador, Empresa Pública PETROECUADOR.</t>
  </si>
  <si>
    <t>Nota 2: Las cifras presentadas son de carácter preliminar sujetas a actualización.</t>
  </si>
  <si>
    <t>Nota 3: Saldo al 28 febrero 2021 y movimientos corresponden al periodo febrero 2021</t>
  </si>
  <si>
    <t>OBLICACIONES NO PAGADAS Y REGISTRADAS EN PRESUPUESTOS CLAUSURADOS</t>
  </si>
  <si>
    <t>ÁMBITO  PGE/ ACREEDOR</t>
  </si>
  <si>
    <t>VALOR AGREGADO</t>
  </si>
  <si>
    <t>CONSOLIDACIÓN SECTOR PÚBLICO TOTAL</t>
  </si>
  <si>
    <t>CONSOLIDACIÓN SECTOR PÚBLICO NO FINANCIERO</t>
  </si>
  <si>
    <t>CONSOLIDACIÓN PGE</t>
  </si>
  <si>
    <t>BANCA PÚBLICA</t>
  </si>
  <si>
    <t>EMPRESAS PÚBLICAS</t>
  </si>
  <si>
    <t>GADs</t>
  </si>
  <si>
    <t>PRIVADO</t>
  </si>
  <si>
    <t>SOCIEDADES ANÓNIMAS CON PARTICIPACIÓN PÚBLICA</t>
  </si>
  <si>
    <t xml:space="preserve">Nota 1: Para consolidar a nivel de Sector Público Total se consideran operaciones entre entidades del Sector Público. </t>
  </si>
  <si>
    <t xml:space="preserve">Nota 2: Para consolidar a nivel de Sector Público No Financiero se consideran operaciones entre entidades del Sector Público No Financiero </t>
  </si>
  <si>
    <t xml:space="preserve">Nota 3: Para consolidar a nivel de entidades bajo el ámbito de Presupuesto General del Estado se consideran operaciones entre entidades del Presupuesto General del Estado </t>
  </si>
  <si>
    <t>Nota 4: Corresponde a obligaciones del Presupuesto General del Estado frente a otras entidades del sector público y privado</t>
  </si>
  <si>
    <t>Nota 5: Las cifras presentadas son de carácter preliminar sujetas a actualización.</t>
  </si>
  <si>
    <t>ESTRUCTURA DEL SALDO POR TASAS DE INTERES</t>
  </si>
  <si>
    <t>ACREEDOR</t>
  </si>
  <si>
    <t>SALDO ADEUDADO AL 28 DE FEBRERO 2021</t>
  </si>
  <si>
    <t>TASAS FIJAS</t>
  </si>
  <si>
    <t>TASAS VARIABLES</t>
  </si>
  <si>
    <t>0 - 3</t>
  </si>
  <si>
    <t>3.1 - 5</t>
  </si>
  <si>
    <t>5.1 - 8</t>
  </si>
  <si>
    <t>MAS DE 8.1</t>
  </si>
  <si>
    <t>SUBTOTAL</t>
  </si>
  <si>
    <t>SDR</t>
  </si>
  <si>
    <t>T.BEDE</t>
  </si>
  <si>
    <t>PRIME</t>
  </si>
  <si>
    <t>LIBOR 90</t>
  </si>
  <si>
    <t>LIBOR  180</t>
  </si>
  <si>
    <t>OTRAS</t>
  </si>
  <si>
    <t xml:space="preserve">  I. DEUDA EXTERNA</t>
  </si>
  <si>
    <t xml:space="preserve">    ORG. INTERNACIONALES</t>
  </si>
  <si>
    <t xml:space="preserve">          BM (BIRF, AIF)</t>
  </si>
  <si>
    <t xml:space="preserve">          BID</t>
  </si>
  <si>
    <t xml:space="preserve">          CAF</t>
  </si>
  <si>
    <t xml:space="preserve">          FMI</t>
  </si>
  <si>
    <t xml:space="preserve">          OTROS (FLAR, FIDA)</t>
  </si>
  <si>
    <t xml:space="preserve">     GOBIERNOS</t>
  </si>
  <si>
    <t xml:space="preserve">          CRÉDITOS ORIGINALES - GOBIERNOS</t>
  </si>
  <si>
    <t xml:space="preserve">          CONVENIOS CLUB DE PARIS</t>
  </si>
  <si>
    <t xml:space="preserve">      BANCOS Y BONOS</t>
  </si>
  <si>
    <t xml:space="preserve">           CRÉDITOS ORIGINALES - BANCOS</t>
  </si>
  <si>
    <t xml:space="preserve">           BONOS BRADY</t>
  </si>
  <si>
    <t xml:space="preserve">           BONOS GLOBAL </t>
  </si>
  <si>
    <t xml:space="preserve">           BONOS SOBERANOS 2014 - 2024</t>
  </si>
  <si>
    <t xml:space="preserve">           BONOS SOBERANOS 2015 - 2020</t>
  </si>
  <si>
    <t xml:space="preserve">           BONOS SOBERANOS 2016 - 2022</t>
  </si>
  <si>
    <t xml:space="preserve">           BONOS SOBERANOS 2016 - 2026</t>
  </si>
  <si>
    <t xml:space="preserve">           BONOS PETROAMAZONAS</t>
  </si>
  <si>
    <t xml:space="preserve">           BONOS SOBERANOS 2017 - 2023/2027</t>
  </si>
  <si>
    <t xml:space="preserve">           BONOS SOBERANOS 2017 - 2027 (jun)</t>
  </si>
  <si>
    <t xml:space="preserve">           BONOS SOBERANOS 2017 - 2027 (oct)</t>
  </si>
  <si>
    <t xml:space="preserve">           BONOS PETROAMAZONAS1</t>
  </si>
  <si>
    <t xml:space="preserve">           BONOS SOBERANOS 2018 - 2028</t>
  </si>
  <si>
    <t xml:space="preserve">           BONOS SOBERANOS 2019 - 2029</t>
  </si>
  <si>
    <t xml:space="preserve">           BONOS SOBERANOS 2019 - 2025</t>
  </si>
  <si>
    <t xml:space="preserve">           BONOS SOBERANOS 2019 - 2030</t>
  </si>
  <si>
    <t xml:space="preserve">           BONOS SOBERANOS 2019 - 2035</t>
  </si>
  <si>
    <t xml:space="preserve">           BONOS PDI 2030</t>
  </si>
  <si>
    <t xml:space="preserve">           NUEVO BONO S. 2040 1</t>
  </si>
  <si>
    <t xml:space="preserve">           NUEVO BONO SOB 2030</t>
  </si>
  <si>
    <t xml:space="preserve">           NUEVO BONO SOB 2035</t>
  </si>
  <si>
    <t xml:space="preserve">           BONOS 2022</t>
  </si>
  <si>
    <t xml:space="preserve">           BONOS 2023</t>
  </si>
  <si>
    <t xml:space="preserve">           BONOS 2024</t>
  </si>
  <si>
    <t xml:space="preserve">           BONOS 2025</t>
  </si>
  <si>
    <t xml:space="preserve">           BONOS 2026</t>
  </si>
  <si>
    <t xml:space="preserve">           BONOS 2027 1</t>
  </si>
  <si>
    <t xml:space="preserve">           BONOS 2027 2</t>
  </si>
  <si>
    <t xml:space="preserve">           BONOS 2028</t>
  </si>
  <si>
    <t xml:space="preserve">           BONOS 2029</t>
  </si>
  <si>
    <t xml:space="preserve">           BONOS 2030</t>
  </si>
  <si>
    <t xml:space="preserve">       PROVEEDORES</t>
  </si>
  <si>
    <t xml:space="preserve">          PROVEEDORES</t>
  </si>
  <si>
    <t xml:space="preserve">       OTRAS CUENTAS POR PAGAR </t>
  </si>
  <si>
    <t xml:space="preserve">            PASIVOS POR DERECHOS 
            CONTRACTUALES INTANGIBLES </t>
  </si>
  <si>
    <t xml:space="preserve">           VENTAS ANTICIPADAS PETROLERAS </t>
  </si>
  <si>
    <t xml:space="preserve">       DERECHOS ESPECIALES DE GIRO - DEG </t>
  </si>
  <si>
    <t xml:space="preserve">            DERECHOS ESPECIALES DE GIRO - 
             DEG </t>
  </si>
  <si>
    <t xml:space="preserve">II. DEUDA INTERNA </t>
  </si>
  <si>
    <t xml:space="preserve">        TITULOS Y CERTIFICADOS</t>
  </si>
  <si>
    <t xml:space="preserve">           BONOS MEDIANO Y LARGO PLAZO</t>
  </si>
  <si>
    <t xml:space="preserve">           BONOS SISTEMA FINANCIERO</t>
  </si>
  <si>
    <t xml:space="preserve">           CERTIFICADOS DE TESORERIA</t>
  </si>
  <si>
    <t xml:space="preserve">         PRÉSTAMOS INTERNOS</t>
  </si>
  <si>
    <t xml:space="preserve">           BANCO DEL ESTADO</t>
  </si>
  <si>
    <t xml:space="preserve">           BANCO CENTRAL DEL ECUADOR</t>
  </si>
  <si>
    <t xml:space="preserve">         ENTIDADES DEL ESTADO</t>
  </si>
  <si>
    <t xml:space="preserve">          OBLIGACIONES NO PAGADAS Y
           REGISTRADAS EN PRESUPUESTOS 
           CLAUSURADOS </t>
  </si>
  <si>
    <t xml:space="preserve">           IESS</t>
  </si>
  <si>
    <t>Nota 1: Saldos de la deuda pública interna y externa por tipos de tasas de interés (fija y variable)</t>
  </si>
  <si>
    <t>Nota 2: Deuda pública corresponde a agregación de saldos de los préstamos vigentes.</t>
  </si>
  <si>
    <t>Nota 3: Las cifras presentadas son de carácter preliminar sujetas a actualización.</t>
  </si>
  <si>
    <t>SALDOS DE LA DEUDA PÚBLICA POR MONEDA DEL PAGO</t>
  </si>
  <si>
    <t>En miles USD y porcentajes</t>
  </si>
  <si>
    <t>% DE PARTICIPACIÓN</t>
  </si>
  <si>
    <t>DÓLAR (US/SUC)</t>
  </si>
  <si>
    <t>CANASTA DE MONEDAS (BID)</t>
  </si>
  <si>
    <t>EURO (CEE)</t>
  </si>
  <si>
    <t>YEN (JAPON) JPY</t>
  </si>
  <si>
    <t>DERECHO ESPECIAL DE GIRO (SDR)</t>
  </si>
  <si>
    <t>LIBRA (REINO UNIDO) GBP</t>
  </si>
  <si>
    <t>DÓLAR (CANADA) CAD</t>
  </si>
  <si>
    <t>WON (KOREA) KRW</t>
  </si>
  <si>
    <t xml:space="preserve">(R.P.CHINA) CNY </t>
  </si>
  <si>
    <t>FRANCO (SUIZA) CHF</t>
  </si>
  <si>
    <t>KORONA (DINAMARCA) DKK</t>
  </si>
  <si>
    <t xml:space="preserve">OTRAS MONEDAS </t>
  </si>
  <si>
    <t xml:space="preserve">TOTAL DEUDA EXTERNA </t>
  </si>
  <si>
    <t>DÓLAR (US)</t>
  </si>
  <si>
    <t>SUCRE (ECUADOR)</t>
  </si>
  <si>
    <t xml:space="preserve">UNIDAD VALOR CONSTANTE </t>
  </si>
  <si>
    <t xml:space="preserve">TOTAL DEUDA INTERNA </t>
  </si>
  <si>
    <t>TOTAL DEUDA PUBLICA</t>
  </si>
  <si>
    <t>Nota 1: Saldos de la deuda externa que se mantiene con gobiernos y con la banca internacional, identificando las monedas de contratación con dichos acreedores.</t>
  </si>
  <si>
    <t>Nota 2: Para convertir las monedas diferentes del dólar se utilizaron las cotizaciones a fines de cada período.</t>
  </si>
  <si>
    <t>Nota 3: Incluye atrasos de intereses y comisiones a fines de período.</t>
  </si>
  <si>
    <t>Nota 4:  Deuda pública corresponde a agregación de saldos de los préstamos vigentes.</t>
  </si>
  <si>
    <t>SALDOS DE LA DEUDA PÚBLICA EXTERNA</t>
  </si>
  <si>
    <t>PAÍS</t>
  </si>
  <si>
    <t>CONTRATOS ORIGINALES</t>
  </si>
  <si>
    <t>CLUB DE PARÍS</t>
  </si>
  <si>
    <t>ALEMANIA</t>
  </si>
  <si>
    <t>ARGENTINA</t>
  </si>
  <si>
    <t>AUSTRIA</t>
  </si>
  <si>
    <t xml:space="preserve">BÉLGICA </t>
  </si>
  <si>
    <t>BRASIL</t>
  </si>
  <si>
    <t>CANADÁ</t>
  </si>
  <si>
    <t>DINAMARCA</t>
  </si>
  <si>
    <t>ESPAÑA</t>
  </si>
  <si>
    <t>ESTADOS UNIDOS - USA</t>
  </si>
  <si>
    <t>FRANCIA</t>
  </si>
  <si>
    <t>ISRAEL</t>
  </si>
  <si>
    <t>ITALIA</t>
  </si>
  <si>
    <t>JAPÓN</t>
  </si>
  <si>
    <t>LUXEMBURGO</t>
  </si>
  <si>
    <t>PAÍSES BAJOS</t>
  </si>
  <si>
    <t>R. DE KOREA</t>
  </si>
  <si>
    <t>R.P. DE CHINA</t>
  </si>
  <si>
    <t>REINO UNIDO</t>
  </si>
  <si>
    <t xml:space="preserve">RUSIA </t>
  </si>
  <si>
    <t>SUBTOTAL 1</t>
  </si>
  <si>
    <t>SUBTOTAL 2</t>
  </si>
  <si>
    <t xml:space="preserve">TOTAL DEUDA PÚBLICA EXTERNA </t>
  </si>
  <si>
    <t>Nota 1: Saldos de la deuda externa que se mantiene con gobiernos y con la banca internacional, identificando los países de origen de dichos acreedores</t>
  </si>
  <si>
    <t>Nota 2: Incluye atrasos de intereses y comisiones a fines de período.</t>
  </si>
  <si>
    <t>Nota 3: Deuda pública corresponde a agregación de saldos de los préstamos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</si>
</sst>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.000_ ;_ * \-#,##0.000_ ;_ * &quot;-&quot;???_ ;_ @_ "/>
    <numFmt numFmtId="167" formatCode="_ [$€-2]\ * #,##0.000000_ ;_ [$€-2]\ * \-#,##0.000000_ ;_ [$€-2]\ * &quot;-&quot;??_ "/>
    <numFmt numFmtId="168" formatCode="_ * #,##0.000000_ ;_ * \-#,##0.000000_ ;_ * &quot;-&quot;??????_ ;_ @_ "/>
    <numFmt numFmtId="169" formatCode="_ [$€-2]\ * #,##0.00000000_ ;_ [$€-2]\ * \-#,##0.00000000_ ;_ [$€-2]\ * &quot;-&quot;??_ "/>
    <numFmt numFmtId="170" formatCode="#,##0.0_);\(#,##0.0\)"/>
    <numFmt numFmtId="171" formatCode="_-* #,##0.00\ _p_t_a_-;\-* #,##0.00\ _p_t_a_-;_-* &quot;-&quot;??\ _p_t_a_-;_-@_-"/>
    <numFmt numFmtId="172" formatCode="_ * #,##0.00_ ;_ * \-#,##0.00_ ;_ * &quot;-&quot;??????_ ;_ @_ "/>
    <numFmt numFmtId="173" formatCode="#,##0.0;\-#,##0.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094D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7">
    <xf numFmtId="167" fontId="0" fillId="0" borderId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4" fontId="2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9" fontId="1" fillId="0" borderId="0"/>
    <xf numFmtId="0" fontId="22" fillId="0" borderId="0"/>
    <xf numFmtId="167" fontId="1" fillId="0" borderId="0"/>
    <xf numFmtId="169" fontId="20" fillId="0" borderId="0"/>
    <xf numFmtId="167" fontId="22" fillId="0" borderId="0"/>
    <xf numFmtId="0" fontId="21" fillId="0" borderId="0"/>
    <xf numFmtId="167" fontId="22" fillId="0" borderId="0"/>
    <xf numFmtId="167" fontId="1" fillId="0" borderId="0"/>
    <xf numFmtId="167" fontId="1" fillId="0" borderId="0"/>
    <xf numFmtId="169" fontId="22" fillId="0" borderId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</cellStyleXfs>
  <cellXfs count="133">
    <xf numFmtId="167" fontId="0" fillId="0" borderId="0" xfId="0"/>
    <xf numFmtId="168" fontId="0" fillId="0" borderId="0" xfId="0" applyNumberFormat="1" applyFont="1"/>
    <xf numFmtId="164" fontId="22" fillId="0" borderId="0" xfId="166" applyFont="1" applyAlignment="1">
      <alignment vertical="center" wrapText="1"/>
    </xf>
    <xf numFmtId="164" fontId="23" fillId="24" borderId="0" xfId="166" applyFont="1" applyFill="1" applyAlignment="1">
      <alignment horizontal="center" vertical="center"/>
    </xf>
    <xf numFmtId="167" fontId="0" fillId="0" borderId="0" xfId="0" applyFont="1" applyAlignment="1">
      <alignment vertical="center"/>
    </xf>
    <xf numFmtId="164" fontId="22" fillId="0" borderId="0" xfId="166" applyFont="1" applyAlignment="1">
      <alignment vertical="center"/>
    </xf>
    <xf numFmtId="164" fontId="22" fillId="0" borderId="0" xfId="166" applyFont="1"/>
    <xf numFmtId="0" fontId="24" fillId="0" borderId="0" xfId="0" applyNumberFormat="1" applyFont="1" applyFill="1" applyBorder="1" applyAlignment="1">
      <alignment horizontal="center" vertical="center" wrapText="1"/>
    </xf>
    <xf numFmtId="167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164" fontId="22" fillId="0" borderId="0" xfId="166" applyFont="1" applyFill="1" applyAlignment="1">
      <alignment vertical="center"/>
    </xf>
    <xf numFmtId="0" fontId="24" fillId="0" borderId="0" xfId="166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22" fillId="0" borderId="0" xfId="166" applyNumberFormat="1" applyFont="1" applyFill="1" applyAlignment="1">
      <alignment vertical="center"/>
    </xf>
    <xf numFmtId="0" fontId="22" fillId="0" borderId="0" xfId="166" applyNumberFormat="1" applyFont="1" applyFill="1" applyBorder="1" applyAlignment="1">
      <alignment horizontal="center" vertical="center"/>
    </xf>
    <xf numFmtId="164" fontId="0" fillId="0" borderId="0" xfId="166" applyFont="1"/>
    <xf numFmtId="168" fontId="0" fillId="0" borderId="0" xfId="0" applyNumberFormat="1" applyFont="1" applyAlignment="1">
      <alignment vertical="center"/>
    </xf>
    <xf numFmtId="164" fontId="28" fillId="0" borderId="0" xfId="166" applyFont="1" applyFill="1" applyAlignment="1">
      <alignment vertical="center"/>
    </xf>
    <xf numFmtId="164" fontId="30" fillId="24" borderId="0" xfId="166" applyFont="1" applyFill="1" applyAlignment="1">
      <alignment horizontal="left" vertical="center"/>
    </xf>
    <xf numFmtId="164" fontId="24" fillId="0" borderId="0" xfId="166" applyFont="1" applyFill="1" applyAlignment="1">
      <alignment vertical="center"/>
    </xf>
    <xf numFmtId="10" fontId="24" fillId="0" borderId="0" xfId="274" applyNumberFormat="1" applyFont="1" applyFill="1" applyAlignment="1">
      <alignment horizontal="center" vertical="center"/>
    </xf>
    <xf numFmtId="164" fontId="30" fillId="25" borderId="0" xfId="166" applyFont="1" applyFill="1" applyAlignment="1">
      <alignment horizontal="left" vertical="center"/>
    </xf>
    <xf numFmtId="164" fontId="29" fillId="0" borderId="0" xfId="166" applyFont="1" applyAlignment="1">
      <alignment vertical="center"/>
    </xf>
    <xf numFmtId="167" fontId="25" fillId="0" borderId="0" xfId="0" applyFont="1" applyAlignment="1">
      <alignment vertical="center"/>
    </xf>
    <xf numFmtId="164" fontId="23" fillId="24" borderId="0" xfId="166" applyFont="1" applyFill="1" applyAlignment="1">
      <alignment horizontal="left" vertical="center"/>
    </xf>
    <xf numFmtId="164" fontId="0" fillId="0" borderId="0" xfId="166" applyFont="1" applyAlignment="1">
      <alignment vertical="center"/>
    </xf>
    <xf numFmtId="167" fontId="23" fillId="25" borderId="0" xfId="0" applyFont="1" applyFill="1" applyAlignment="1">
      <alignment horizontal="center" vertical="center" wrapText="1"/>
    </xf>
    <xf numFmtId="164" fontId="23" fillId="25" borderId="0" xfId="166" applyFont="1" applyFill="1" applyAlignment="1">
      <alignment horizontal="center" vertical="center" wrapText="1"/>
    </xf>
    <xf numFmtId="164" fontId="25" fillId="0" borderId="0" xfId="166" applyFont="1"/>
    <xf numFmtId="164" fontId="30" fillId="24" borderId="0" xfId="166" applyNumberFormat="1" applyFont="1" applyFill="1" applyAlignment="1">
      <alignment horizontal="center" vertical="center" wrapText="1"/>
    </xf>
    <xf numFmtId="167" fontId="31" fillId="0" borderId="0" xfId="0" applyFont="1" applyAlignment="1">
      <alignment horizontal="left" vertical="center" wrapText="1"/>
    </xf>
    <xf numFmtId="164" fontId="30" fillId="25" borderId="0" xfId="166" applyFont="1" applyFill="1" applyAlignment="1">
      <alignment horizontal="right" vertical="center" wrapText="1"/>
    </xf>
    <xf numFmtId="167" fontId="31" fillId="0" borderId="0" xfId="0" applyFont="1" applyAlignment="1">
      <alignment horizontal="left" vertical="center" wrapText="1" readingOrder="1"/>
    </xf>
    <xf numFmtId="164" fontId="31" fillId="0" borderId="0" xfId="166" applyFont="1" applyAlignment="1">
      <alignment horizontal="right" vertical="center" wrapText="1" readingOrder="1"/>
    </xf>
    <xf numFmtId="167" fontId="22" fillId="0" borderId="0" xfId="0" applyFont="1" applyAlignment="1">
      <alignment vertical="center"/>
    </xf>
    <xf numFmtId="164" fontId="30" fillId="25" borderId="0" xfId="166" applyFont="1" applyFill="1" applyAlignment="1">
      <alignment horizontal="right" vertical="center" wrapText="1" readingOrder="1"/>
    </xf>
    <xf numFmtId="164" fontId="0" fillId="0" borderId="0" xfId="166" applyFont="1" applyFill="1" applyAlignment="1">
      <alignment vertical="center"/>
    </xf>
    <xf numFmtId="164" fontId="0" fillId="0" borderId="0" xfId="166" applyFont="1" applyAlignment="1">
      <alignment vertical="center" wrapText="1"/>
    </xf>
    <xf numFmtId="164" fontId="24" fillId="0" borderId="0" xfId="166" applyFont="1" applyAlignment="1">
      <alignment horizontal="left" vertical="center" wrapText="1"/>
    </xf>
    <xf numFmtId="168" fontId="24" fillId="0" borderId="0" xfId="0" applyNumberFormat="1" applyFont="1"/>
    <xf numFmtId="164" fontId="24" fillId="0" borderId="0" xfId="166" applyFont="1" applyFill="1" applyBorder="1" applyAlignment="1">
      <alignment horizontal="center" vertical="center" wrapText="1"/>
    </xf>
    <xf numFmtId="164" fontId="23" fillId="25" borderId="0" xfId="166" applyFont="1" applyFill="1" applyAlignment="1">
      <alignment horizontal="left" vertical="center"/>
    </xf>
    <xf numFmtId="164" fontId="23" fillId="25" borderId="0" xfId="166" applyFont="1" applyFill="1" applyAlignment="1">
      <alignment vertical="center"/>
    </xf>
    <xf numFmtId="168" fontId="24" fillId="0" borderId="0" xfId="0" applyNumberFormat="1" applyFont="1" applyFill="1" applyAlignment="1">
      <alignment vertical="center"/>
    </xf>
    <xf numFmtId="168" fontId="24" fillId="0" borderId="0" xfId="0" applyNumberFormat="1" applyFont="1" applyFill="1" applyAlignment="1">
      <alignment vertical="center" wrapText="1"/>
    </xf>
    <xf numFmtId="164" fontId="0" fillId="0" borderId="0" xfId="166" applyFont="1" applyFill="1" applyAlignment="1">
      <alignment vertical="center" wrapText="1"/>
    </xf>
    <xf numFmtId="164" fontId="23" fillId="24" borderId="0" xfId="166" applyFont="1" applyFill="1" applyAlignment="1">
      <alignment horizontal="right" vertical="center" wrapText="1"/>
    </xf>
    <xf numFmtId="167" fontId="30" fillId="25" borderId="0" xfId="0" applyFont="1" applyFill="1" applyAlignment="1">
      <alignment horizontal="left" vertical="center" wrapText="1" readingOrder="1"/>
    </xf>
    <xf numFmtId="167" fontId="30" fillId="25" borderId="0" xfId="0" applyFont="1" applyFill="1" applyAlignment="1">
      <alignment horizontal="left" vertical="center" wrapText="1"/>
    </xf>
    <xf numFmtId="167" fontId="0" fillId="0" borderId="0" xfId="0" applyFont="1" applyFill="1" applyAlignment="1">
      <alignment horizontal="left" vertical="center"/>
    </xf>
    <xf numFmtId="168" fontId="23" fillId="24" borderId="0" xfId="0" applyNumberFormat="1" applyFont="1" applyFill="1" applyAlignment="1">
      <alignment vertical="center"/>
    </xf>
    <xf numFmtId="172" fontId="23" fillId="24" borderId="0" xfId="0" applyNumberFormat="1" applyFont="1" applyFill="1" applyAlignment="1">
      <alignment horizontal="center" vertical="center"/>
    </xf>
    <xf numFmtId="10" fontId="23" fillId="24" borderId="0" xfId="274" applyNumberFormat="1" applyFont="1" applyFill="1" applyAlignment="1">
      <alignment horizontal="center" vertical="center"/>
    </xf>
    <xf numFmtId="164" fontId="28" fillId="0" borderId="0" xfId="166" applyFont="1" applyFill="1" applyAlignment="1">
      <alignment vertical="center" wrapText="1"/>
    </xf>
    <xf numFmtId="164" fontId="31" fillId="0" borderId="0" xfId="166" applyFont="1" applyFill="1" applyAlignment="1">
      <alignment horizontal="right" vertical="center" wrapText="1" readingOrder="1"/>
    </xf>
    <xf numFmtId="167" fontId="30" fillId="25" borderId="0" xfId="0" applyFont="1" applyFill="1" applyAlignment="1">
      <alignment horizontal="center" vertical="center" wrapText="1" readingOrder="1"/>
    </xf>
    <xf numFmtId="164" fontId="30" fillId="25" borderId="0" xfId="166" applyFont="1" applyFill="1" applyAlignment="1">
      <alignment horizontal="left" vertical="center" wrapText="1"/>
    </xf>
    <xf numFmtId="164" fontId="31" fillId="0" borderId="0" xfId="166" applyFont="1" applyAlignment="1">
      <alignment horizontal="center" vertical="center" wrapText="1" readingOrder="1"/>
    </xf>
    <xf numFmtId="10" fontId="30" fillId="25" borderId="0" xfId="274" applyNumberFormat="1" applyFont="1" applyFill="1" applyAlignment="1">
      <alignment horizontal="center" vertical="center" wrapText="1"/>
    </xf>
    <xf numFmtId="164" fontId="27" fillId="0" borderId="0" xfId="166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164" fontId="26" fillId="0" borderId="0" xfId="166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0" fontId="33" fillId="25" borderId="0" xfId="0" applyNumberFormat="1" applyFont="1" applyFill="1" applyBorder="1" applyAlignment="1">
      <alignment vertical="center"/>
    </xf>
    <xf numFmtId="164" fontId="33" fillId="25" borderId="0" xfId="166" applyFont="1" applyFill="1" applyBorder="1" applyAlignment="1">
      <alignment vertical="center"/>
    </xf>
    <xf numFmtId="164" fontId="25" fillId="0" borderId="0" xfId="166" applyFont="1" applyAlignment="1">
      <alignment vertical="center"/>
    </xf>
    <xf numFmtId="0" fontId="26" fillId="0" borderId="0" xfId="166" applyNumberFormat="1" applyFont="1" applyFill="1" applyBorder="1" applyAlignment="1">
      <alignment vertical="center"/>
    </xf>
    <xf numFmtId="170" fontId="32" fillId="0" borderId="0" xfId="166" applyNumberFormat="1" applyFont="1" applyFill="1" applyBorder="1" applyAlignment="1">
      <alignment horizontal="center" vertical="center" wrapText="1"/>
    </xf>
    <xf numFmtId="170" fontId="34" fillId="0" borderId="0" xfId="166" applyNumberFormat="1" applyFont="1" applyFill="1" applyBorder="1" applyAlignment="1">
      <alignment horizontal="center" vertical="center" wrapText="1"/>
    </xf>
    <xf numFmtId="170" fontId="22" fillId="0" borderId="0" xfId="166" applyNumberFormat="1" applyFont="1" applyFill="1" applyBorder="1" applyAlignment="1">
      <alignment horizontal="center" vertical="center"/>
    </xf>
    <xf numFmtId="170" fontId="23" fillId="25" borderId="0" xfId="166" applyNumberFormat="1" applyFont="1" applyFill="1" applyBorder="1" applyAlignment="1">
      <alignment horizontal="center" vertical="center" wrapText="1"/>
    </xf>
    <xf numFmtId="170" fontId="22" fillId="0" borderId="0" xfId="166" applyNumberFormat="1" applyFont="1" applyFill="1" applyBorder="1" applyAlignment="1">
      <alignment horizontal="left" vertical="center"/>
    </xf>
    <xf numFmtId="39" fontId="22" fillId="0" borderId="0" xfId="166" applyNumberFormat="1" applyFont="1" applyFill="1" applyBorder="1" applyAlignment="1">
      <alignment horizontal="center" vertical="center"/>
    </xf>
    <xf numFmtId="10" fontId="24" fillId="0" borderId="0" xfId="274" applyNumberFormat="1" applyFont="1" applyFill="1" applyBorder="1" applyAlignment="1">
      <alignment horizontal="center" vertical="center"/>
    </xf>
    <xf numFmtId="0" fontId="27" fillId="0" borderId="0" xfId="166" applyNumberFormat="1" applyFont="1" applyFill="1" applyBorder="1" applyAlignment="1">
      <alignment horizontal="center" vertical="center" wrapText="1"/>
    </xf>
    <xf numFmtId="167" fontId="24" fillId="0" borderId="0" xfId="0" applyFont="1" applyFill="1" applyAlignment="1">
      <alignment horizontal="center" vertical="center"/>
    </xf>
    <xf numFmtId="167" fontId="0" fillId="0" borderId="0" xfId="0" applyFont="1" applyFill="1" applyAlignment="1">
      <alignment vertical="center" wrapText="1"/>
    </xf>
    <xf numFmtId="164" fontId="24" fillId="0" borderId="0" xfId="166" applyFont="1" applyFill="1" applyBorder="1" applyAlignment="1">
      <alignment horizontal="center" vertical="top" wrapText="1"/>
    </xf>
    <xf numFmtId="0" fontId="0" fillId="0" borderId="0" xfId="166" applyNumberFormat="1" applyFont="1"/>
    <xf numFmtId="173" fontId="22" fillId="0" borderId="0" xfId="166" applyNumberFormat="1" applyFont="1" applyFill="1" applyBorder="1" applyAlignment="1">
      <alignment horizontal="center" vertical="center"/>
    </xf>
    <xf numFmtId="164" fontId="31" fillId="0" borderId="0" xfId="166" applyFont="1" applyAlignment="1">
      <alignment horizontal="left" vertical="center" wrapText="1" readingOrder="1"/>
    </xf>
    <xf numFmtId="164" fontId="31" fillId="0" borderId="0" xfId="166" applyFont="1" applyFill="1" applyAlignment="1">
      <alignment horizontal="center" vertical="center" wrapText="1" readingOrder="1"/>
    </xf>
    <xf numFmtId="164" fontId="28" fillId="0" borderId="0" xfId="166" applyFont="1" applyFill="1" applyAlignment="1">
      <alignment horizontal="right" vertical="center" wrapText="1" readingOrder="1"/>
    </xf>
    <xf numFmtId="164" fontId="30" fillId="25" borderId="0" xfId="166" applyFont="1" applyFill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/>
    </xf>
    <xf numFmtId="164" fontId="30" fillId="25" borderId="0" xfId="166" applyFont="1" applyFill="1" applyAlignment="1">
      <alignment horizontal="center" vertical="center" wrapText="1" readingOrder="1"/>
    </xf>
    <xf numFmtId="0" fontId="0" fillId="0" borderId="0" xfId="166" applyNumberFormat="1" applyFont="1" applyFill="1" applyAlignment="1">
      <alignment vertical="center"/>
    </xf>
    <xf numFmtId="167" fontId="0" fillId="0" borderId="0" xfId="0" applyFont="1"/>
    <xf numFmtId="0" fontId="0" fillId="0" borderId="0" xfId="0" applyNumberFormat="1" applyFont="1"/>
    <xf numFmtId="167" fontId="0" fillId="0" borderId="0" xfId="0" applyFont="1" applyFill="1"/>
    <xf numFmtId="10" fontId="0" fillId="0" borderId="0" xfId="274" applyNumberFormat="1" applyFont="1" applyAlignment="1">
      <alignment horizontal="center" vertical="center"/>
    </xf>
    <xf numFmtId="172" fontId="0" fillId="0" borderId="0" xfId="0" applyNumberFormat="1" applyFont="1"/>
    <xf numFmtId="167" fontId="22" fillId="0" borderId="0" xfId="0" applyFont="1" applyAlignment="1">
      <alignment horizontal="left" indent="1"/>
    </xf>
    <xf numFmtId="164" fontId="22" fillId="0" borderId="0" xfId="166" applyFont="1" applyFill="1" applyAlignment="1">
      <alignment vertical="center" wrapText="1"/>
    </xf>
    <xf numFmtId="164" fontId="22" fillId="0" borderId="0" xfId="166" applyFont="1" applyFill="1" applyAlignment="1">
      <alignment horizontal="right" vertical="center" wrapText="1"/>
    </xf>
    <xf numFmtId="164" fontId="22" fillId="0" borderId="0" xfId="166" applyFont="1" applyAlignment="1">
      <alignment horizontal="center" vertical="center" wrapText="1"/>
    </xf>
    <xf numFmtId="164" fontId="22" fillId="0" borderId="0" xfId="166" applyFont="1" applyAlignment="1">
      <alignment horizontal="right" vertical="center" wrapText="1"/>
    </xf>
    <xf numFmtId="164" fontId="22" fillId="0" borderId="0" xfId="166" applyFont="1" applyFill="1" applyAlignment="1">
      <alignment horizontal="center" vertical="center" wrapText="1"/>
    </xf>
    <xf numFmtId="164" fontId="35" fillId="0" borderId="0" xfId="166" applyFont="1" applyAlignment="1">
      <alignment vertical="center" wrapText="1"/>
    </xf>
    <xf numFmtId="164" fontId="24" fillId="0" borderId="0" xfId="166" applyFont="1" applyFill="1" applyAlignment="1">
      <alignment vertical="center" wrapText="1"/>
    </xf>
    <xf numFmtId="10" fontId="30" fillId="24" borderId="0" xfId="274" applyNumberFormat="1" applyFont="1" applyFill="1" applyAlignment="1">
      <alignment horizontal="center" vertical="center" wrapText="1"/>
    </xf>
    <xf numFmtId="167" fontId="24" fillId="0" borderId="0" xfId="0" applyFont="1" applyAlignment="1">
      <alignment vertical="center"/>
    </xf>
    <xf numFmtId="164" fontId="30" fillId="24" borderId="0" xfId="166" applyFont="1" applyFill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0" fillId="0" borderId="0" xfId="166" applyNumberFormat="1" applyFont="1"/>
    <xf numFmtId="164" fontId="24" fillId="0" borderId="0" xfId="0" applyNumberFormat="1" applyFont="1" applyFill="1" applyBorder="1" applyAlignment="1">
      <alignment horizontal="center" vertical="center" wrapText="1"/>
    </xf>
    <xf numFmtId="10" fontId="30" fillId="25" borderId="0" xfId="166" applyNumberFormat="1" applyFont="1" applyFill="1" applyAlignment="1">
      <alignment horizontal="center" vertical="center" wrapText="1"/>
    </xf>
    <xf numFmtId="164" fontId="23" fillId="0" borderId="0" xfId="166" applyFont="1" applyAlignment="1">
      <alignment horizontal="center" vertical="center" wrapText="1"/>
    </xf>
    <xf numFmtId="164" fontId="22" fillId="0" borderId="0" xfId="166" applyFont="1" applyAlignment="1">
      <alignment horizontal="left" vertical="center" wrapText="1"/>
    </xf>
    <xf numFmtId="164" fontId="36" fillId="0" borderId="0" xfId="166" applyFont="1" applyAlignment="1">
      <alignment vertical="center"/>
    </xf>
    <xf numFmtId="164" fontId="30" fillId="25" borderId="0" xfId="166" applyFont="1" applyFill="1" applyAlignment="1">
      <alignment horizontal="center" vertical="center" wrapText="1"/>
    </xf>
    <xf numFmtId="164" fontId="22" fillId="0" borderId="0" xfId="166" applyFont="1" applyAlignment="1">
      <alignment horizontal="center" vertical="center"/>
    </xf>
    <xf numFmtId="164" fontId="22" fillId="0" borderId="0" xfId="166" applyFont="1" applyFill="1"/>
    <xf numFmtId="10" fontId="22" fillId="0" borderId="0" xfId="274" applyNumberFormat="1" applyFont="1" applyAlignment="1">
      <alignment horizontal="center" vertical="center"/>
    </xf>
    <xf numFmtId="164" fontId="24" fillId="0" borderId="0" xfId="166" applyFont="1" applyFill="1" applyAlignment="1">
      <alignment horizontal="left" vertical="center"/>
    </xf>
    <xf numFmtId="164" fontId="35" fillId="0" borderId="0" xfId="166" applyFont="1" applyAlignment="1">
      <alignment vertical="center"/>
    </xf>
    <xf numFmtId="164" fontId="25" fillId="0" borderId="0" xfId="166" applyFont="1" applyAlignment="1">
      <alignment vertical="center" wrapText="1"/>
    </xf>
    <xf numFmtId="164" fontId="35" fillId="0" borderId="0" xfId="166" applyFont="1"/>
    <xf numFmtId="167" fontId="24" fillId="0" borderId="0" xfId="0" applyFont="1" applyFill="1" applyAlignment="1">
      <alignment horizontal="center" vertical="center"/>
    </xf>
    <xf numFmtId="164" fontId="24" fillId="0" borderId="0" xfId="166" applyFont="1" applyAlignment="1">
      <alignment horizontal="center" vertical="center" wrapText="1"/>
    </xf>
    <xf numFmtId="164" fontId="30" fillId="25" borderId="0" xfId="166" applyFont="1" applyFill="1" applyAlignment="1">
      <alignment horizontal="center" vertical="center" wrapText="1"/>
    </xf>
    <xf numFmtId="167" fontId="24" fillId="0" borderId="0" xfId="0" applyFont="1" applyFill="1" applyAlignment="1">
      <alignment horizontal="center" vertical="center"/>
    </xf>
    <xf numFmtId="167" fontId="24" fillId="0" borderId="0" xfId="0" applyFont="1" applyFill="1" applyAlignment="1">
      <alignment horizontal="center" vertical="center"/>
    </xf>
    <xf numFmtId="164" fontId="24" fillId="0" borderId="0" xfId="166" applyFont="1" applyFill="1" applyAlignment="1">
      <alignment horizontal="center" vertical="center"/>
    </xf>
    <xf numFmtId="164" fontId="24" fillId="0" borderId="0" xfId="166" applyFont="1" applyAlignment="1">
      <alignment horizontal="center" vertical="center"/>
    </xf>
    <xf numFmtId="168" fontId="24" fillId="0" borderId="0" xfId="0" applyNumberFormat="1" applyFont="1" applyAlignment="1">
      <alignment horizontal="center"/>
    </xf>
    <xf numFmtId="164" fontId="24" fillId="0" borderId="0" xfId="166" applyFont="1" applyAlignment="1">
      <alignment horizontal="center" vertical="center" wrapText="1"/>
    </xf>
    <xf numFmtId="164" fontId="30" fillId="25" borderId="0" xfId="166" applyFont="1" applyFill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/>
    </xf>
    <xf numFmtId="164" fontId="30" fillId="25" borderId="0" xfId="166" applyFont="1" applyFill="1" applyAlignment="1">
      <alignment horizontal="center" vertical="center" wrapText="1" readingOrder="1"/>
    </xf>
    <xf numFmtId="167" fontId="24" fillId="0" borderId="0" xfId="0" applyFont="1" applyAlignment="1">
      <alignment horizontal="center" vertical="center" wrapText="1"/>
    </xf>
    <xf numFmtId="167" fontId="24" fillId="0" borderId="0" xfId="0" applyFont="1" applyAlignment="1">
      <alignment horizontal="center" vertical="center"/>
    </xf>
  </cellXfs>
  <cellStyles count="317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2 2" xfId="6"/>
    <cellStyle name="20% - Énfasis2 3" xfId="7"/>
    <cellStyle name="20% - Énfasis2 4" xfId="8"/>
    <cellStyle name="20% - Énfasis2 5" xfId="9"/>
    <cellStyle name="20% - Énfasis2 6" xfId="10"/>
    <cellStyle name="20% - Énfasis3 2" xfId="11"/>
    <cellStyle name="20% - Énfasis3 3" xfId="12"/>
    <cellStyle name="20% - Énfasis3 4" xfId="13"/>
    <cellStyle name="20% - Énfasis3 5" xfId="14"/>
    <cellStyle name="20% - Énfasis3 6" xfId="15"/>
    <cellStyle name="20% - Énfasis4 2" xfId="16"/>
    <cellStyle name="20% - Énfasis4 3" xfId="17"/>
    <cellStyle name="20% - Énfasis4 4" xfId="18"/>
    <cellStyle name="20% - Énfasis4 5" xfId="19"/>
    <cellStyle name="20% - Énfasis4 6" xfId="20"/>
    <cellStyle name="20% - Énfasis5 2" xfId="21"/>
    <cellStyle name="20% - Énfasis5 3" xfId="22"/>
    <cellStyle name="20% - Énfasis5 4" xfId="23"/>
    <cellStyle name="20% - Énfasis5 5" xfId="24"/>
    <cellStyle name="20% - Énfasis5 6" xfId="25"/>
    <cellStyle name="20% - Énfasis6 2" xfId="26"/>
    <cellStyle name="20% - Énfasis6 3" xfId="27"/>
    <cellStyle name="20% - Énfasis6 4" xfId="28"/>
    <cellStyle name="20% - Énfasis6 5" xfId="29"/>
    <cellStyle name="20% - Énfasis6 6" xfId="30"/>
    <cellStyle name="40% - Énfasis1 2" xfId="31"/>
    <cellStyle name="40% - Énfasis1 3" xfId="32"/>
    <cellStyle name="40% - Énfasis1 4" xfId="33"/>
    <cellStyle name="40% - Énfasis1 5" xfId="34"/>
    <cellStyle name="40% - Énfasis1 6" xfId="35"/>
    <cellStyle name="40% - Énfasis2 2" xfId="36"/>
    <cellStyle name="40% - Énfasis2 3" xfId="37"/>
    <cellStyle name="40% - Énfasis2 4" xfId="38"/>
    <cellStyle name="40% - Énfasis2 5" xfId="39"/>
    <cellStyle name="40% - Énfasis2 6" xfId="40"/>
    <cellStyle name="40% - Énfasis3 2" xfId="41"/>
    <cellStyle name="40% - Énfasis3 3" xfId="42"/>
    <cellStyle name="40% - Énfasis3 4" xfId="43"/>
    <cellStyle name="40% - Énfasis3 5" xfId="44"/>
    <cellStyle name="40% - Énfasis3 6" xfId="45"/>
    <cellStyle name="40% - Énfasis4 2" xfId="46"/>
    <cellStyle name="40% - Énfasis4 3" xfId="47"/>
    <cellStyle name="40% - Énfasis4 4" xfId="48"/>
    <cellStyle name="40% - Énfasis4 5" xfId="49"/>
    <cellStyle name="40% - Énfasis4 6" xfId="50"/>
    <cellStyle name="40% - Énfasis5 2" xfId="51"/>
    <cellStyle name="40% - Énfasis5 3" xfId="52"/>
    <cellStyle name="40% - Énfasis5 4" xfId="53"/>
    <cellStyle name="40% - Énfasis5 5" xfId="54"/>
    <cellStyle name="40% - Énfasis5 6" xfId="55"/>
    <cellStyle name="40% - Énfasis6 2" xfId="56"/>
    <cellStyle name="40% - Énfasis6 3" xfId="57"/>
    <cellStyle name="40% - Énfasis6 4" xfId="58"/>
    <cellStyle name="40% - Énfasis6 5" xfId="59"/>
    <cellStyle name="40% - Énfasis6 6" xfId="60"/>
    <cellStyle name="60% - Énfasis1 2" xfId="61"/>
    <cellStyle name="60% - Énfasis1 3" xfId="62"/>
    <cellStyle name="60% - Énfasis1 4" xfId="63"/>
    <cellStyle name="60% - Énfasis1 5" xfId="64"/>
    <cellStyle name="60% - Énfasis1 6" xfId="65"/>
    <cellStyle name="60% - Énfasis2 2" xfId="66"/>
    <cellStyle name="60% - Énfasis2 3" xfId="67"/>
    <cellStyle name="60% - Énfasis2 4" xfId="68"/>
    <cellStyle name="60% - Énfasis2 5" xfId="69"/>
    <cellStyle name="60% - Énfasis2 6" xfId="70"/>
    <cellStyle name="60% - Énfasis3 2" xfId="71"/>
    <cellStyle name="60% - Énfasis3 3" xfId="72"/>
    <cellStyle name="60% - Énfasis3 4" xfId="73"/>
    <cellStyle name="60% - Énfasis3 5" xfId="74"/>
    <cellStyle name="60% - Énfasis3 6" xfId="75"/>
    <cellStyle name="60% - Énfasis4 2" xfId="76"/>
    <cellStyle name="60% - Énfasis4 3" xfId="77"/>
    <cellStyle name="60% - Énfasis4 4" xfId="78"/>
    <cellStyle name="60% - Énfasis4 5" xfId="79"/>
    <cellStyle name="60% - Énfasis4 6" xfId="80"/>
    <cellStyle name="60% - Énfasis5 2" xfId="81"/>
    <cellStyle name="60% - Énfasis5 3" xfId="82"/>
    <cellStyle name="60% - Énfasis5 4" xfId="83"/>
    <cellStyle name="60% - Énfasis5 5" xfId="84"/>
    <cellStyle name="60% - Énfasis5 6" xfId="85"/>
    <cellStyle name="60% - Énfasis6 2" xfId="86"/>
    <cellStyle name="60% - Énfasis6 3" xfId="87"/>
    <cellStyle name="60% - Énfasis6 4" xfId="88"/>
    <cellStyle name="60% - Énfasis6 5" xfId="89"/>
    <cellStyle name="60% - Énfasis6 6" xfId="90"/>
    <cellStyle name="Buena 2" xfId="91"/>
    <cellStyle name="Buena 3" xfId="92"/>
    <cellStyle name="Buena 4" xfId="93"/>
    <cellStyle name="Buena 5" xfId="94"/>
    <cellStyle name="Buena 6" xfId="95"/>
    <cellStyle name="Cálculo 2" xfId="96"/>
    <cellStyle name="Cálculo 3" xfId="97"/>
    <cellStyle name="Cálculo 4" xfId="98"/>
    <cellStyle name="Cálculo 5" xfId="99"/>
    <cellStyle name="Cálculo 6" xfId="100"/>
    <cellStyle name="Celda de comprobación 2" xfId="101"/>
    <cellStyle name="Celda de comprobación 3" xfId="102"/>
    <cellStyle name="Celda de comprobación 4" xfId="103"/>
    <cellStyle name="Celda de comprobación 5" xfId="104"/>
    <cellStyle name="Celda de comprobación 6" xfId="105"/>
    <cellStyle name="Celda vinculada 2" xfId="106"/>
    <cellStyle name="Celda vinculada 3" xfId="107"/>
    <cellStyle name="Celda vinculada 4" xfId="108"/>
    <cellStyle name="Celda vinculada 5" xfId="109"/>
    <cellStyle name="Celda vinculada 6" xfId="110"/>
    <cellStyle name="Encabezado 4 2" xfId="111"/>
    <cellStyle name="Encabezado 4 3" xfId="112"/>
    <cellStyle name="Encabezado 4 4" xfId="113"/>
    <cellStyle name="Encabezado 4 5" xfId="114"/>
    <cellStyle name="Encabezado 4 6" xfId="115"/>
    <cellStyle name="Énfasis1 2" xfId="116"/>
    <cellStyle name="Énfasis1 3" xfId="117"/>
    <cellStyle name="Énfasis1 4" xfId="118"/>
    <cellStyle name="Énfasis1 5" xfId="119"/>
    <cellStyle name="Énfasis1 6" xfId="120"/>
    <cellStyle name="Énfasis2 2" xfId="121"/>
    <cellStyle name="Énfasis2 3" xfId="122"/>
    <cellStyle name="Énfasis2 4" xfId="123"/>
    <cellStyle name="Énfasis2 5" xfId="124"/>
    <cellStyle name="Énfasis2 6" xfId="125"/>
    <cellStyle name="Énfasis3 2" xfId="126"/>
    <cellStyle name="Énfasis3 3" xfId="127"/>
    <cellStyle name="Énfasis3 4" xfId="128"/>
    <cellStyle name="Énfasis3 5" xfId="129"/>
    <cellStyle name="Énfasis3 6" xfId="130"/>
    <cellStyle name="Énfasis4 2" xfId="131"/>
    <cellStyle name="Énfasis4 3" xfId="132"/>
    <cellStyle name="Énfasis4 4" xfId="133"/>
    <cellStyle name="Énfasis4 5" xfId="134"/>
    <cellStyle name="Énfasis4 6" xfId="135"/>
    <cellStyle name="Énfasis5 2" xfId="136"/>
    <cellStyle name="Énfasis5 3" xfId="137"/>
    <cellStyle name="Énfasis5 4" xfId="138"/>
    <cellStyle name="Énfasis5 5" xfId="139"/>
    <cellStyle name="Énfasis5 6" xfId="140"/>
    <cellStyle name="Énfasis6 2" xfId="141"/>
    <cellStyle name="Énfasis6 3" xfId="142"/>
    <cellStyle name="Énfasis6 4" xfId="143"/>
    <cellStyle name="Énfasis6 5" xfId="144"/>
    <cellStyle name="Énfasis6 6" xfId="145"/>
    <cellStyle name="Entrada 2" xfId="146"/>
    <cellStyle name="Entrada 3" xfId="147"/>
    <cellStyle name="Entrada 4" xfId="148"/>
    <cellStyle name="Entrada 5" xfId="149"/>
    <cellStyle name="Entrada 6" xfId="150"/>
    <cellStyle name="Euro" xfId="151"/>
    <cellStyle name="Euro 10" xfId="152"/>
    <cellStyle name="Euro 2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Incorrecto 2" xfId="161"/>
    <cellStyle name="Incorrecto 3" xfId="162"/>
    <cellStyle name="Incorrecto 4" xfId="163"/>
    <cellStyle name="Incorrecto 5" xfId="164"/>
    <cellStyle name="Incorrecto 6" xfId="165"/>
    <cellStyle name="Millares" xfId="166" builtinId="3"/>
    <cellStyle name="Millares [0] 2" xfId="167"/>
    <cellStyle name="Millares [0] 4" xfId="168"/>
    <cellStyle name="Millares 10" xfId="169"/>
    <cellStyle name="Millares 12" xfId="170"/>
    <cellStyle name="Millares 13" xfId="171"/>
    <cellStyle name="Millares 15" xfId="172"/>
    <cellStyle name="Millares 15 2" xfId="173"/>
    <cellStyle name="Millares 2" xfId="174"/>
    <cellStyle name="Millares 2 10" xfId="175"/>
    <cellStyle name="Millares 2 10 2" xfId="176"/>
    <cellStyle name="Millares 2 11" xfId="177"/>
    <cellStyle name="Millares 2 11 2" xfId="178"/>
    <cellStyle name="Millares 2 12" xfId="179"/>
    <cellStyle name="Millares 2 12 2" xfId="180"/>
    <cellStyle name="Millares 2 13" xfId="181"/>
    <cellStyle name="Millares 2 13 2" xfId="182"/>
    <cellStyle name="Millares 2 14" xfId="183"/>
    <cellStyle name="Millares 2 14 2" xfId="184"/>
    <cellStyle name="Millares 2 15" xfId="185"/>
    <cellStyle name="Millares 2 16" xfId="186"/>
    <cellStyle name="Millares 2 17" xfId="187"/>
    <cellStyle name="Millares 2 18" xfId="188"/>
    <cellStyle name="Millares 2 19" xfId="189"/>
    <cellStyle name="Millares 2 2" xfId="190"/>
    <cellStyle name="Millares 2 2 10" xfId="191"/>
    <cellStyle name="Millares 2 2 2" xfId="192"/>
    <cellStyle name="Millares 2 2 3" xfId="193"/>
    <cellStyle name="Millares 2 2 4" xfId="194"/>
    <cellStyle name="Millares 2 2 5" xfId="195"/>
    <cellStyle name="Millares 2 2 6" xfId="196"/>
    <cellStyle name="Millares 2 2 7" xfId="197"/>
    <cellStyle name="Millares 2 2 8" xfId="198"/>
    <cellStyle name="Millares 2 2 9" xfId="199"/>
    <cellStyle name="Millares 2 20" xfId="200"/>
    <cellStyle name="Millares 2 21" xfId="201"/>
    <cellStyle name="Millares 2 22" xfId="202"/>
    <cellStyle name="Millares 2 23" xfId="203"/>
    <cellStyle name="Millares 2 24" xfId="204"/>
    <cellStyle name="Millares 2 25" xfId="205"/>
    <cellStyle name="Millares 2 26" xfId="206"/>
    <cellStyle name="Millares 2 27" xfId="207"/>
    <cellStyle name="Millares 2 28" xfId="208"/>
    <cellStyle name="Millares 2 29" xfId="209"/>
    <cellStyle name="Millares 2 3" xfId="210"/>
    <cellStyle name="Millares 2 3 2" xfId="211"/>
    <cellStyle name="Millares 2 30" xfId="212"/>
    <cellStyle name="Millares 2 31" xfId="213"/>
    <cellStyle name="Millares 2 32" xfId="214"/>
    <cellStyle name="Millares 2 33" xfId="215"/>
    <cellStyle name="Millares 2 34" xfId="216"/>
    <cellStyle name="Millares 2 35" xfId="217"/>
    <cellStyle name="Millares 2 36" xfId="218"/>
    <cellStyle name="Millares 2 37" xfId="219"/>
    <cellStyle name="Millares 2 38" xfId="220"/>
    <cellStyle name="Millares 2 39" xfId="221"/>
    <cellStyle name="Millares 2 4" xfId="222"/>
    <cellStyle name="Millares 2 4 2" xfId="223"/>
    <cellStyle name="Millares 2 40" xfId="224"/>
    <cellStyle name="Millares 2 41" xfId="225"/>
    <cellStyle name="Millares 2 42" xfId="226"/>
    <cellStyle name="Millares 2 43" xfId="227"/>
    <cellStyle name="Millares 2 44" xfId="228"/>
    <cellStyle name="Millares 2 45" xfId="229"/>
    <cellStyle name="Millares 2 5" xfId="230"/>
    <cellStyle name="Millares 2 5 2" xfId="231"/>
    <cellStyle name="Millares 2 6" xfId="232"/>
    <cellStyle name="Millares 2 6 2" xfId="233"/>
    <cellStyle name="Millares 2 7" xfId="234"/>
    <cellStyle name="Millares 2 7 2" xfId="235"/>
    <cellStyle name="Millares 2 8" xfId="236"/>
    <cellStyle name="Millares 2 8 2" xfId="237"/>
    <cellStyle name="Millares 2 9" xfId="238"/>
    <cellStyle name="Millares 2 9 2" xfId="239"/>
    <cellStyle name="Millares 20" xfId="240"/>
    <cellStyle name="Millares 22" xfId="241"/>
    <cellStyle name="Millares 23" xfId="242"/>
    <cellStyle name="Millares 3" xfId="243"/>
    <cellStyle name="Millares 3 2" xfId="244"/>
    <cellStyle name="Millares 30" xfId="245"/>
    <cellStyle name="Millares 31" xfId="246"/>
    <cellStyle name="Millares 34" xfId="247"/>
    <cellStyle name="Millares 38" xfId="248"/>
    <cellStyle name="Millares 4" xfId="249"/>
    <cellStyle name="Millares 5" xfId="250"/>
    <cellStyle name="Neutral 2" xfId="251"/>
    <cellStyle name="Neutral 3" xfId="252"/>
    <cellStyle name="Neutral 4" xfId="253"/>
    <cellStyle name="Neutral 5" xfId="254"/>
    <cellStyle name="Neutral 6" xfId="255"/>
    <cellStyle name="Normal" xfId="0" builtinId="0"/>
    <cellStyle name="Normal 2" xfId="256"/>
    <cellStyle name="Normal 2 2" xfId="257"/>
    <cellStyle name="Normal 2 3" xfId="258"/>
    <cellStyle name="Normal 2 4" xfId="259"/>
    <cellStyle name="Normal 2 5" xfId="260"/>
    <cellStyle name="Normal 3" xfId="261"/>
    <cellStyle name="Normal 3 2" xfId="262"/>
    <cellStyle name="Normal 4" xfId="263"/>
    <cellStyle name="Normal 5" xfId="264"/>
    <cellStyle name="Normal 6" xfId="265"/>
    <cellStyle name="Normal 7" xfId="266"/>
    <cellStyle name="Normal 7 2" xfId="267"/>
    <cellStyle name="Normal 8" xfId="268"/>
    <cellStyle name="Notas 2" xfId="269"/>
    <cellStyle name="Notas 3" xfId="270"/>
    <cellStyle name="Notas 4" xfId="271"/>
    <cellStyle name="Notas 5" xfId="272"/>
    <cellStyle name="Notas 6" xfId="273"/>
    <cellStyle name="Porcentaje" xfId="274" builtinId="5"/>
    <cellStyle name="Porcentaje 2" xfId="275"/>
    <cellStyle name="Porcentual 2" xfId="276"/>
    <cellStyle name="Salida 2" xfId="277"/>
    <cellStyle name="Salida 3" xfId="278"/>
    <cellStyle name="Salida 4" xfId="279"/>
    <cellStyle name="Salida 5" xfId="280"/>
    <cellStyle name="Salida 6" xfId="281"/>
    <cellStyle name="Texto de advertencia 2" xfId="282"/>
    <cellStyle name="Texto de advertencia 3" xfId="283"/>
    <cellStyle name="Texto de advertencia 4" xfId="284"/>
    <cellStyle name="Texto de advertencia 5" xfId="285"/>
    <cellStyle name="Texto de advertencia 6" xfId="286"/>
    <cellStyle name="Texto explicativo 2" xfId="287"/>
    <cellStyle name="Texto explicativo 3" xfId="288"/>
    <cellStyle name="Texto explicativo 4" xfId="289"/>
    <cellStyle name="Texto explicativo 5" xfId="290"/>
    <cellStyle name="Texto explicativo 6" xfId="291"/>
    <cellStyle name="Título 1 2" xfId="292"/>
    <cellStyle name="Título 1 3" xfId="293"/>
    <cellStyle name="Título 1 4" xfId="294"/>
    <cellStyle name="Título 1 5" xfId="295"/>
    <cellStyle name="Título 1 6" xfId="296"/>
    <cellStyle name="Título 2 2" xfId="297"/>
    <cellStyle name="Título 2 3" xfId="298"/>
    <cellStyle name="Título 2 4" xfId="299"/>
    <cellStyle name="Título 2 5" xfId="300"/>
    <cellStyle name="Título 2 6" xfId="301"/>
    <cellStyle name="Título 3 2" xfId="302"/>
    <cellStyle name="Título 3 3" xfId="303"/>
    <cellStyle name="Título 3 4" xfId="304"/>
    <cellStyle name="Título 3 5" xfId="305"/>
    <cellStyle name="Título 3 6" xfId="306"/>
    <cellStyle name="Título 4" xfId="307"/>
    <cellStyle name="Título 5" xfId="308"/>
    <cellStyle name="Título 6" xfId="309"/>
    <cellStyle name="Título 7" xfId="310"/>
    <cellStyle name="Título 8" xfId="311"/>
    <cellStyle name="Total 2" xfId="312"/>
    <cellStyle name="Total 3" xfId="313"/>
    <cellStyle name="Total 4" xfId="314"/>
    <cellStyle name="Total 5" xfId="315"/>
    <cellStyle name="Total 6" xfId="31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CCCCFF"/>
      <color rgb="FF000099"/>
      <color rgb="FF808000"/>
      <color rgb="FF9900FF"/>
      <color rgb="FFFFFF99"/>
      <color rgb="FFFFCC99"/>
      <color rgb="FF99FF99"/>
      <color rgb="FFCC66FF"/>
      <color rgb="FF409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1"/>
  <sheetViews>
    <sheetView showGridLines="0" topLeftCell="E1" zoomScale="85" zoomScaleNormal="85" workbookViewId="0">
      <pane ySplit="5" topLeftCell="A315" activePane="bottomLeft" state="frozen"/>
      <selection pane="bottomLeft" activeCell="O331" sqref="O331"/>
    </sheetView>
  </sheetViews>
  <sheetFormatPr baseColWidth="10" defaultColWidth="11.42578125" defaultRowHeight="15" x14ac:dyDescent="0.25"/>
  <cols>
    <col min="1" max="1" width="10.42578125" bestFit="1" customWidth="1"/>
    <col min="2" max="2" width="10.85546875" style="61" bestFit="1" customWidth="1"/>
    <col min="3" max="3" width="10" style="66" bestFit="1" customWidth="1"/>
    <col min="4" max="4" width="11" style="62" bestFit="1" customWidth="1"/>
    <col min="5" max="5" width="10" style="62" bestFit="1" customWidth="1"/>
    <col min="6" max="6" width="29.7109375" style="62" customWidth="1"/>
    <col min="7" max="7" width="32.85546875" style="62" customWidth="1"/>
    <col min="8" max="8" width="22.5703125" style="62" customWidth="1"/>
    <col min="9" max="10" width="15.28515625" style="62" bestFit="1" customWidth="1"/>
    <col min="11" max="11" width="17.7109375" style="62" bestFit="1" customWidth="1"/>
    <col min="12" max="12" width="22.140625" style="62" bestFit="1" customWidth="1"/>
    <col min="13" max="13" width="17.42578125" style="62" bestFit="1" customWidth="1"/>
    <col min="14" max="14" width="22.140625" style="62" bestFit="1" customWidth="1"/>
    <col min="15" max="15" width="16.28515625" style="62" bestFit="1" customWidth="1"/>
    <col min="16" max="16384" width="11.42578125" style="62"/>
  </cols>
  <sheetData>
    <row r="1" spans="1:15" s="8" customFormat="1" x14ac:dyDescent="0.25">
      <c r="A1" s="122" t="s">
        <v>19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5" s="8" customFormat="1" x14ac:dyDescent="0.25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5" s="8" customFormat="1" x14ac:dyDescent="0.25">
      <c r="A3" s="122" t="s">
        <v>21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5" s="8" customFormat="1" x14ac:dyDescent="0.25">
      <c r="A4" s="75"/>
      <c r="B4" s="75"/>
      <c r="C4" s="75"/>
      <c r="D4" s="75"/>
      <c r="E4" s="75"/>
      <c r="F4" s="75"/>
      <c r="G4" s="75"/>
      <c r="H4" s="75"/>
      <c r="I4" s="118"/>
      <c r="J4" s="75"/>
      <c r="K4" s="75"/>
      <c r="L4" s="75"/>
      <c r="M4" s="75"/>
      <c r="N4" s="75"/>
      <c r="O4" s="121"/>
    </row>
    <row r="5" spans="1:15" s="60" customFormat="1" ht="38.25" x14ac:dyDescent="0.25">
      <c r="A5" s="60" t="s">
        <v>22</v>
      </c>
      <c r="B5" s="59" t="s">
        <v>23</v>
      </c>
      <c r="C5" s="74" t="s">
        <v>24</v>
      </c>
      <c r="D5" s="74" t="s">
        <v>25</v>
      </c>
      <c r="E5" s="74" t="s">
        <v>26</v>
      </c>
      <c r="F5" s="59" t="s">
        <v>27</v>
      </c>
      <c r="G5" s="59" t="s">
        <v>28</v>
      </c>
      <c r="H5" s="59" t="s">
        <v>29</v>
      </c>
      <c r="I5" s="103" t="s">
        <v>30</v>
      </c>
      <c r="J5" s="103" t="s">
        <v>31</v>
      </c>
      <c r="K5" s="103" t="s">
        <v>32</v>
      </c>
      <c r="L5" s="103" t="s">
        <v>33</v>
      </c>
      <c r="M5" s="103" t="s">
        <v>34</v>
      </c>
      <c r="N5" s="103" t="s">
        <v>35</v>
      </c>
      <c r="O5" s="103" t="s">
        <v>36</v>
      </c>
    </row>
    <row r="6" spans="1:15" customFormat="1" x14ac:dyDescent="0.25">
      <c r="A6" s="12">
        <v>2021</v>
      </c>
      <c r="B6" s="8" t="s">
        <v>0</v>
      </c>
      <c r="C6" s="13">
        <v>1</v>
      </c>
      <c r="D6" s="13">
        <v>1</v>
      </c>
      <c r="E6" s="78">
        <v>1</v>
      </c>
      <c r="F6" s="104" t="s">
        <v>37</v>
      </c>
      <c r="G6" s="104" t="s">
        <v>38</v>
      </c>
      <c r="H6" s="104" t="s">
        <v>39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6">
        <v>0</v>
      </c>
    </row>
    <row r="7" spans="1:15" customFormat="1" x14ac:dyDescent="0.25">
      <c r="A7" s="12">
        <v>2021</v>
      </c>
      <c r="B7" s="8" t="s">
        <v>0</v>
      </c>
      <c r="C7" s="13">
        <v>1</v>
      </c>
      <c r="D7" s="13">
        <v>1</v>
      </c>
      <c r="E7" s="78">
        <v>0</v>
      </c>
      <c r="F7" s="104" t="s">
        <v>37</v>
      </c>
      <c r="G7" s="104" t="s">
        <v>38</v>
      </c>
      <c r="H7" s="104" t="s">
        <v>40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6">
        <v>0</v>
      </c>
    </row>
    <row r="8" spans="1:15" customFormat="1" x14ac:dyDescent="0.25">
      <c r="A8" s="12">
        <v>2021</v>
      </c>
      <c r="B8" s="8" t="s">
        <v>0</v>
      </c>
      <c r="C8" s="13">
        <v>1</v>
      </c>
      <c r="D8" s="13">
        <v>1</v>
      </c>
      <c r="E8" s="78">
        <v>0</v>
      </c>
      <c r="F8" s="104" t="s">
        <v>37</v>
      </c>
      <c r="G8" s="104" t="s">
        <v>38</v>
      </c>
      <c r="H8" s="104" t="s">
        <v>41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6">
        <v>0</v>
      </c>
    </row>
    <row r="9" spans="1:15" customFormat="1" x14ac:dyDescent="0.25">
      <c r="A9" s="12">
        <v>2021</v>
      </c>
      <c r="B9" s="8" t="s">
        <v>0</v>
      </c>
      <c r="C9" s="13">
        <v>1</v>
      </c>
      <c r="D9" s="13">
        <v>1</v>
      </c>
      <c r="E9" s="78">
        <v>0</v>
      </c>
      <c r="F9" s="104" t="s">
        <v>37</v>
      </c>
      <c r="G9" s="104" t="s">
        <v>38</v>
      </c>
      <c r="H9" s="104" t="s">
        <v>42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6">
        <v>0</v>
      </c>
    </row>
    <row r="10" spans="1:15" customFormat="1" x14ac:dyDescent="0.25">
      <c r="A10" s="12">
        <v>2021</v>
      </c>
      <c r="B10" s="8" t="s">
        <v>0</v>
      </c>
      <c r="C10" s="13">
        <v>1</v>
      </c>
      <c r="D10" s="13">
        <v>1</v>
      </c>
      <c r="E10" s="78">
        <v>0</v>
      </c>
      <c r="F10" s="104" t="s">
        <v>37</v>
      </c>
      <c r="G10" s="104" t="s">
        <v>38</v>
      </c>
      <c r="H10" s="104" t="s">
        <v>43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6">
        <v>0</v>
      </c>
    </row>
    <row r="11" spans="1:15" customFormat="1" x14ac:dyDescent="0.25">
      <c r="A11" s="12">
        <v>2021</v>
      </c>
      <c r="B11" s="8" t="s">
        <v>0</v>
      </c>
      <c r="C11" s="13">
        <v>1</v>
      </c>
      <c r="D11" s="13">
        <v>1</v>
      </c>
      <c r="E11" s="78">
        <v>1</v>
      </c>
      <c r="F11" s="104" t="s">
        <v>44</v>
      </c>
      <c r="G11" s="104" t="s">
        <v>45</v>
      </c>
      <c r="H11" s="104" t="s">
        <v>39</v>
      </c>
      <c r="I11" s="15">
        <v>1188426.1918599999</v>
      </c>
      <c r="J11" s="15">
        <v>0</v>
      </c>
      <c r="K11" s="15">
        <v>23944.029600000002</v>
      </c>
      <c r="L11" s="15">
        <v>5760.8537699999997</v>
      </c>
      <c r="M11" s="15">
        <v>-733.55698899971321</v>
      </c>
      <c r="N11" s="15">
        <v>1163748.6052710002</v>
      </c>
      <c r="O11" s="6">
        <v>0</v>
      </c>
    </row>
    <row r="12" spans="1:15" customFormat="1" x14ac:dyDescent="0.25">
      <c r="A12" s="12">
        <v>2021</v>
      </c>
      <c r="B12" s="8" t="s">
        <v>0</v>
      </c>
      <c r="C12" s="13">
        <v>1</v>
      </c>
      <c r="D12" s="13">
        <v>1</v>
      </c>
      <c r="E12" s="78">
        <v>1</v>
      </c>
      <c r="F12" s="104" t="s">
        <v>44</v>
      </c>
      <c r="G12" s="104" t="s">
        <v>45</v>
      </c>
      <c r="H12" s="104" t="s">
        <v>46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6">
        <v>0</v>
      </c>
    </row>
    <row r="13" spans="1:15" customFormat="1" x14ac:dyDescent="0.25">
      <c r="A13" s="12">
        <v>2021</v>
      </c>
      <c r="B13" s="8" t="s">
        <v>0</v>
      </c>
      <c r="C13" s="13">
        <v>1</v>
      </c>
      <c r="D13" s="13">
        <v>0</v>
      </c>
      <c r="E13" s="78">
        <v>0</v>
      </c>
      <c r="F13" s="104" t="s">
        <v>44</v>
      </c>
      <c r="G13" s="104" t="s">
        <v>45</v>
      </c>
      <c r="H13" s="104" t="s">
        <v>47</v>
      </c>
      <c r="I13" s="15">
        <v>1.9999999999999999E-6</v>
      </c>
      <c r="J13" s="15">
        <v>0</v>
      </c>
      <c r="K13" s="15">
        <v>0</v>
      </c>
      <c r="L13" s="15">
        <v>0</v>
      </c>
      <c r="M13" s="15">
        <v>0</v>
      </c>
      <c r="N13" s="15">
        <v>1.9999999999999999E-6</v>
      </c>
      <c r="O13" s="6">
        <v>0</v>
      </c>
    </row>
    <row r="14" spans="1:15" customFormat="1" x14ac:dyDescent="0.25">
      <c r="A14" s="12">
        <v>2021</v>
      </c>
      <c r="B14" s="8" t="s">
        <v>0</v>
      </c>
      <c r="C14" s="13">
        <v>1</v>
      </c>
      <c r="D14" s="13">
        <v>1</v>
      </c>
      <c r="E14" s="78">
        <v>0</v>
      </c>
      <c r="F14" s="104" t="s">
        <v>44</v>
      </c>
      <c r="G14" s="104" t="s">
        <v>45</v>
      </c>
      <c r="H14" s="104" t="s">
        <v>48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6">
        <v>0</v>
      </c>
    </row>
    <row r="15" spans="1:15" customFormat="1" x14ac:dyDescent="0.25">
      <c r="A15" s="12">
        <v>2021</v>
      </c>
      <c r="B15" s="8" t="s">
        <v>0</v>
      </c>
      <c r="C15" s="13">
        <v>1</v>
      </c>
      <c r="D15" s="13">
        <v>1</v>
      </c>
      <c r="E15" s="78">
        <v>0</v>
      </c>
      <c r="F15" s="104" t="s">
        <v>44</v>
      </c>
      <c r="G15" s="104" t="s">
        <v>45</v>
      </c>
      <c r="H15" s="104" t="s">
        <v>49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6">
        <v>0</v>
      </c>
    </row>
    <row r="16" spans="1:15" customFormat="1" x14ac:dyDescent="0.25">
      <c r="A16" s="12">
        <v>2021</v>
      </c>
      <c r="B16" s="8" t="s">
        <v>0</v>
      </c>
      <c r="C16" s="13">
        <v>1</v>
      </c>
      <c r="D16" s="13">
        <v>1</v>
      </c>
      <c r="E16" s="78">
        <v>0</v>
      </c>
      <c r="F16" s="104" t="s">
        <v>44</v>
      </c>
      <c r="G16" s="104" t="s">
        <v>45</v>
      </c>
      <c r="H16" s="104" t="s">
        <v>40</v>
      </c>
      <c r="I16" s="15">
        <v>53000</v>
      </c>
      <c r="J16" s="15">
        <v>0</v>
      </c>
      <c r="K16" s="15">
        <v>0</v>
      </c>
      <c r="L16" s="15">
        <v>0</v>
      </c>
      <c r="M16" s="15">
        <v>0</v>
      </c>
      <c r="N16" s="15">
        <v>53000</v>
      </c>
      <c r="O16" s="6">
        <v>0</v>
      </c>
    </row>
    <row r="17" spans="1:15" customFormat="1" x14ac:dyDescent="0.25">
      <c r="A17" s="12">
        <v>2021</v>
      </c>
      <c r="B17" s="8" t="s">
        <v>0</v>
      </c>
      <c r="C17" s="13">
        <v>1</v>
      </c>
      <c r="D17" s="13">
        <v>1</v>
      </c>
      <c r="E17" s="78">
        <v>0</v>
      </c>
      <c r="F17" s="104" t="s">
        <v>44</v>
      </c>
      <c r="G17" s="104" t="s">
        <v>45</v>
      </c>
      <c r="H17" s="104" t="s">
        <v>50</v>
      </c>
      <c r="I17" s="15">
        <v>83500</v>
      </c>
      <c r="J17" s="15">
        <v>0</v>
      </c>
      <c r="K17" s="15">
        <v>0</v>
      </c>
      <c r="L17" s="15">
        <v>16.625</v>
      </c>
      <c r="M17" s="15">
        <v>0</v>
      </c>
      <c r="N17" s="15">
        <v>83500</v>
      </c>
      <c r="O17" s="6">
        <v>0</v>
      </c>
    </row>
    <row r="18" spans="1:15" customFormat="1" x14ac:dyDescent="0.25">
      <c r="A18" s="12">
        <v>2021</v>
      </c>
      <c r="B18" s="8" t="s">
        <v>0</v>
      </c>
      <c r="C18" s="13">
        <v>1</v>
      </c>
      <c r="D18" s="13">
        <v>1</v>
      </c>
      <c r="E18" s="78">
        <v>0</v>
      </c>
      <c r="F18" s="104" t="s">
        <v>44</v>
      </c>
      <c r="G18" s="104" t="s">
        <v>45</v>
      </c>
      <c r="H18" s="104" t="s">
        <v>51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6">
        <v>0</v>
      </c>
    </row>
    <row r="19" spans="1:15" customFormat="1" x14ac:dyDescent="0.25">
      <c r="A19" s="12">
        <v>2021</v>
      </c>
      <c r="B19" s="8" t="s">
        <v>0</v>
      </c>
      <c r="C19" s="13">
        <v>1</v>
      </c>
      <c r="D19" s="13">
        <v>1</v>
      </c>
      <c r="E19" s="78">
        <v>0</v>
      </c>
      <c r="F19" s="104" t="s">
        <v>44</v>
      </c>
      <c r="G19" s="104" t="s">
        <v>45</v>
      </c>
      <c r="H19" s="104" t="s">
        <v>42</v>
      </c>
      <c r="I19" s="15">
        <v>66006.697140000004</v>
      </c>
      <c r="J19" s="15">
        <v>0</v>
      </c>
      <c r="K19" s="15">
        <v>0</v>
      </c>
      <c r="L19" s="15">
        <v>0</v>
      </c>
      <c r="M19" s="15">
        <v>0</v>
      </c>
      <c r="N19" s="15">
        <v>66006.697140000004</v>
      </c>
      <c r="O19" s="6">
        <v>0</v>
      </c>
    </row>
    <row r="20" spans="1:15" customFormat="1" x14ac:dyDescent="0.25">
      <c r="A20" s="12">
        <v>2021</v>
      </c>
      <c r="B20" s="8" t="s">
        <v>0</v>
      </c>
      <c r="C20" s="13">
        <v>1</v>
      </c>
      <c r="D20" s="13">
        <v>1</v>
      </c>
      <c r="E20" s="78">
        <v>1</v>
      </c>
      <c r="F20" s="104" t="s">
        <v>52</v>
      </c>
      <c r="G20" s="104" t="s">
        <v>53</v>
      </c>
      <c r="H20" s="104" t="s">
        <v>39</v>
      </c>
      <c r="I20" s="15">
        <v>5421258.7264539991</v>
      </c>
      <c r="J20" s="15">
        <v>0</v>
      </c>
      <c r="K20" s="15">
        <v>3664.4312199999999</v>
      </c>
      <c r="L20" s="15">
        <v>31066.747396000002</v>
      </c>
      <c r="M20" s="15">
        <v>7189.8041460020468</v>
      </c>
      <c r="N20" s="15">
        <v>5424784.0993800014</v>
      </c>
      <c r="O20" s="6">
        <v>0</v>
      </c>
    </row>
    <row r="21" spans="1:15" customFormat="1" x14ac:dyDescent="0.25">
      <c r="A21" s="12">
        <v>2021</v>
      </c>
      <c r="B21" s="8" t="s">
        <v>0</v>
      </c>
      <c r="C21" s="13">
        <v>1</v>
      </c>
      <c r="D21" s="13">
        <v>1</v>
      </c>
      <c r="E21" s="78">
        <v>0</v>
      </c>
      <c r="F21" s="104" t="s">
        <v>52</v>
      </c>
      <c r="G21" s="104" t="s">
        <v>53</v>
      </c>
      <c r="H21" s="104" t="s">
        <v>54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6">
        <v>0</v>
      </c>
    </row>
    <row r="22" spans="1:15" customFormat="1" x14ac:dyDescent="0.25">
      <c r="A22" s="12">
        <v>2021</v>
      </c>
      <c r="B22" s="8" t="s">
        <v>0</v>
      </c>
      <c r="C22" s="13">
        <v>1</v>
      </c>
      <c r="D22" s="13">
        <v>1</v>
      </c>
      <c r="E22" s="78">
        <v>0</v>
      </c>
      <c r="F22" s="104" t="s">
        <v>52</v>
      </c>
      <c r="G22" s="104" t="s">
        <v>53</v>
      </c>
      <c r="H22" s="104" t="s">
        <v>48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6">
        <v>0</v>
      </c>
    </row>
    <row r="23" spans="1:15" customFormat="1" x14ac:dyDescent="0.25">
      <c r="A23" s="12">
        <v>2021</v>
      </c>
      <c r="B23" s="8" t="s">
        <v>0</v>
      </c>
      <c r="C23" s="13">
        <v>1</v>
      </c>
      <c r="D23" s="13">
        <v>0</v>
      </c>
      <c r="E23" s="78">
        <v>0</v>
      </c>
      <c r="F23" s="104" t="s">
        <v>52</v>
      </c>
      <c r="G23" s="104" t="s">
        <v>53</v>
      </c>
      <c r="H23" s="104" t="s">
        <v>55</v>
      </c>
      <c r="I23" s="15">
        <v>3.6000000000000001E-5</v>
      </c>
      <c r="J23" s="15">
        <v>0</v>
      </c>
      <c r="K23" s="15">
        <v>0</v>
      </c>
      <c r="L23" s="15">
        <v>0</v>
      </c>
      <c r="M23" s="15">
        <v>0</v>
      </c>
      <c r="N23" s="15">
        <v>3.6000000000000001E-5</v>
      </c>
      <c r="O23" s="6">
        <v>0</v>
      </c>
    </row>
    <row r="24" spans="1:15" customFormat="1" x14ac:dyDescent="0.25">
      <c r="A24" s="12">
        <v>2021</v>
      </c>
      <c r="B24" s="8" t="s">
        <v>0</v>
      </c>
      <c r="C24" s="13">
        <v>1</v>
      </c>
      <c r="D24" s="13">
        <v>1</v>
      </c>
      <c r="E24" s="78">
        <v>0</v>
      </c>
      <c r="F24" s="104" t="s">
        <v>52</v>
      </c>
      <c r="G24" s="104" t="s">
        <v>53</v>
      </c>
      <c r="H24" s="104" t="s">
        <v>56</v>
      </c>
      <c r="I24" s="15">
        <v>83525.055729</v>
      </c>
      <c r="J24" s="15">
        <v>0</v>
      </c>
      <c r="K24" s="15">
        <v>0</v>
      </c>
      <c r="L24" s="15">
        <v>0</v>
      </c>
      <c r="M24" s="15">
        <v>-9.9999306257814169E-7</v>
      </c>
      <c r="N24" s="15">
        <v>83525.055728000007</v>
      </c>
      <c r="O24" s="6">
        <v>0</v>
      </c>
    </row>
    <row r="25" spans="1:15" customFormat="1" x14ac:dyDescent="0.25">
      <c r="A25" s="12">
        <v>2021</v>
      </c>
      <c r="B25" s="8" t="s">
        <v>0</v>
      </c>
      <c r="C25" s="13">
        <v>1</v>
      </c>
      <c r="D25" s="13">
        <v>1</v>
      </c>
      <c r="E25" s="78">
        <v>0</v>
      </c>
      <c r="F25" s="104" t="s">
        <v>52</v>
      </c>
      <c r="G25" s="104" t="s">
        <v>53</v>
      </c>
      <c r="H25" s="104" t="s">
        <v>57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6">
        <v>0</v>
      </c>
    </row>
    <row r="26" spans="1:15" customFormat="1" x14ac:dyDescent="0.25">
      <c r="A26" s="12">
        <v>2021</v>
      </c>
      <c r="B26" s="8" t="s">
        <v>0</v>
      </c>
      <c r="C26" s="13">
        <v>1</v>
      </c>
      <c r="D26" s="13">
        <v>1</v>
      </c>
      <c r="E26" s="78">
        <v>0</v>
      </c>
      <c r="F26" s="104" t="s">
        <v>52</v>
      </c>
      <c r="G26" s="104" t="s">
        <v>53</v>
      </c>
      <c r="H26" s="104" t="s">
        <v>41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6">
        <v>0</v>
      </c>
    </row>
    <row r="27" spans="1:15" customFormat="1" x14ac:dyDescent="0.25">
      <c r="A27" s="12">
        <v>2021</v>
      </c>
      <c r="B27" s="8" t="s">
        <v>0</v>
      </c>
      <c r="C27" s="13">
        <v>1</v>
      </c>
      <c r="D27" s="13">
        <v>0</v>
      </c>
      <c r="E27" s="78">
        <v>0</v>
      </c>
      <c r="F27" s="104" t="s">
        <v>52</v>
      </c>
      <c r="G27" s="104" t="s">
        <v>53</v>
      </c>
      <c r="H27" s="104" t="s">
        <v>58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6">
        <v>0</v>
      </c>
    </row>
    <row r="28" spans="1:15" customFormat="1" x14ac:dyDescent="0.25">
      <c r="A28" s="12">
        <v>2021</v>
      </c>
      <c r="B28" s="8" t="s">
        <v>0</v>
      </c>
      <c r="C28" s="13">
        <v>1</v>
      </c>
      <c r="D28" s="13">
        <v>1</v>
      </c>
      <c r="E28" s="78">
        <v>1</v>
      </c>
      <c r="F28" s="104" t="s">
        <v>52</v>
      </c>
      <c r="G28" s="104" t="s">
        <v>53</v>
      </c>
      <c r="H28" s="104" t="s">
        <v>46</v>
      </c>
      <c r="I28" s="15">
        <v>1992.6382290000001</v>
      </c>
      <c r="J28" s="15">
        <v>0</v>
      </c>
      <c r="K28" s="15">
        <v>0</v>
      </c>
      <c r="L28" s="15">
        <v>0</v>
      </c>
      <c r="M28" s="15">
        <v>-13.947081000000253</v>
      </c>
      <c r="N28" s="15">
        <v>1978.6911479999999</v>
      </c>
      <c r="O28" s="6">
        <v>0</v>
      </c>
    </row>
    <row r="29" spans="1:15" customFormat="1" x14ac:dyDescent="0.25">
      <c r="A29" s="12">
        <v>2021</v>
      </c>
      <c r="B29" s="8" t="s">
        <v>0</v>
      </c>
      <c r="C29" s="13">
        <v>1</v>
      </c>
      <c r="D29" s="13">
        <v>1</v>
      </c>
      <c r="E29" s="78">
        <v>0</v>
      </c>
      <c r="F29" s="104" t="s">
        <v>52</v>
      </c>
      <c r="G29" s="104" t="s">
        <v>53</v>
      </c>
      <c r="H29" s="104" t="s">
        <v>59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6">
        <v>0</v>
      </c>
    </row>
    <row r="30" spans="1:15" customFormat="1" x14ac:dyDescent="0.25">
      <c r="A30" s="12">
        <v>2021</v>
      </c>
      <c r="B30" s="8" t="s">
        <v>0</v>
      </c>
      <c r="C30" s="13">
        <v>1</v>
      </c>
      <c r="D30" s="13">
        <v>1</v>
      </c>
      <c r="E30" s="78">
        <v>0</v>
      </c>
      <c r="F30" s="104" t="s">
        <v>52</v>
      </c>
      <c r="G30" s="104" t="s">
        <v>53</v>
      </c>
      <c r="H30" s="104" t="s">
        <v>60</v>
      </c>
      <c r="I30" s="15">
        <v>501.188064</v>
      </c>
      <c r="J30" s="15">
        <v>0</v>
      </c>
      <c r="K30" s="15">
        <v>49.782199999999996</v>
      </c>
      <c r="L30" s="15">
        <v>11.263513999999999</v>
      </c>
      <c r="M30" s="15">
        <v>-3.4587679999999636</v>
      </c>
      <c r="N30" s="15">
        <v>447.94709600000004</v>
      </c>
      <c r="O30" s="6">
        <v>0</v>
      </c>
    </row>
    <row r="31" spans="1:15" customFormat="1" x14ac:dyDescent="0.25">
      <c r="A31" s="12">
        <v>2021</v>
      </c>
      <c r="B31" s="8" t="s">
        <v>0</v>
      </c>
      <c r="C31" s="13">
        <v>1</v>
      </c>
      <c r="D31" s="13">
        <v>1</v>
      </c>
      <c r="E31" s="78">
        <v>0</v>
      </c>
      <c r="F31" s="104" t="s">
        <v>52</v>
      </c>
      <c r="G31" s="104" t="s">
        <v>53</v>
      </c>
      <c r="H31" s="104" t="s">
        <v>61</v>
      </c>
      <c r="I31" s="15">
        <v>117385.20164100001</v>
      </c>
      <c r="J31" s="15">
        <v>0</v>
      </c>
      <c r="K31" s="15">
        <v>0</v>
      </c>
      <c r="L31" s="15">
        <v>0</v>
      </c>
      <c r="M31" s="15">
        <v>-109.9348500000051</v>
      </c>
      <c r="N31" s="15">
        <v>117275.266791</v>
      </c>
      <c r="O31" s="6">
        <v>0</v>
      </c>
    </row>
    <row r="32" spans="1:15" customFormat="1" x14ac:dyDescent="0.25">
      <c r="A32" s="12">
        <v>2021</v>
      </c>
      <c r="B32" s="8" t="s">
        <v>0</v>
      </c>
      <c r="C32" s="13">
        <v>1</v>
      </c>
      <c r="D32" s="13">
        <v>1</v>
      </c>
      <c r="E32" s="78">
        <v>0</v>
      </c>
      <c r="F32" s="104" t="s">
        <v>52</v>
      </c>
      <c r="G32" s="104" t="s">
        <v>53</v>
      </c>
      <c r="H32" s="104" t="s">
        <v>62</v>
      </c>
      <c r="I32" s="15">
        <v>11356.30839</v>
      </c>
      <c r="J32" s="15">
        <v>0</v>
      </c>
      <c r="K32" s="15">
        <v>0</v>
      </c>
      <c r="L32" s="15">
        <v>0</v>
      </c>
      <c r="M32" s="15">
        <v>0</v>
      </c>
      <c r="N32" s="15">
        <v>11356.30839</v>
      </c>
      <c r="O32" s="6">
        <v>0</v>
      </c>
    </row>
    <row r="33" spans="1:15" customFormat="1" x14ac:dyDescent="0.25">
      <c r="A33" s="12">
        <v>2021</v>
      </c>
      <c r="B33" s="8" t="s">
        <v>0</v>
      </c>
      <c r="C33" s="13">
        <v>1</v>
      </c>
      <c r="D33" s="13">
        <v>1</v>
      </c>
      <c r="E33" s="78">
        <v>0</v>
      </c>
      <c r="F33" s="104" t="s">
        <v>52</v>
      </c>
      <c r="G33" s="104" t="s">
        <v>53</v>
      </c>
      <c r="H33" s="104" t="s">
        <v>63</v>
      </c>
      <c r="I33" s="15">
        <v>84152.153135999994</v>
      </c>
      <c r="J33" s="15">
        <v>0</v>
      </c>
      <c r="K33" s="15">
        <v>0</v>
      </c>
      <c r="L33" s="15">
        <v>1.57891</v>
      </c>
      <c r="M33" s="15">
        <v>-2744.0919499999873</v>
      </c>
      <c r="N33" s="15">
        <v>81408.061186000006</v>
      </c>
      <c r="O33" s="6">
        <v>0</v>
      </c>
    </row>
    <row r="34" spans="1:15" customFormat="1" x14ac:dyDescent="0.25">
      <c r="A34" s="12">
        <v>2021</v>
      </c>
      <c r="B34" s="8" t="s">
        <v>0</v>
      </c>
      <c r="C34" s="13">
        <v>1</v>
      </c>
      <c r="D34" s="13">
        <v>1</v>
      </c>
      <c r="E34" s="78">
        <v>0</v>
      </c>
      <c r="F34" s="104" t="s">
        <v>52</v>
      </c>
      <c r="G34" s="104" t="s">
        <v>53</v>
      </c>
      <c r="H34" s="104" t="s">
        <v>64</v>
      </c>
      <c r="I34" s="15">
        <v>72934.513180000009</v>
      </c>
      <c r="J34" s="15">
        <v>0</v>
      </c>
      <c r="K34" s="15">
        <v>0</v>
      </c>
      <c r="L34" s="15">
        <v>0</v>
      </c>
      <c r="M34" s="15">
        <v>0</v>
      </c>
      <c r="N34" s="15">
        <v>72934.513180000009</v>
      </c>
      <c r="O34" s="6">
        <v>0</v>
      </c>
    </row>
    <row r="35" spans="1:15" customFormat="1" x14ac:dyDescent="0.25">
      <c r="A35" s="12">
        <v>2021</v>
      </c>
      <c r="B35" s="8" t="s">
        <v>0</v>
      </c>
      <c r="C35" s="13">
        <v>1</v>
      </c>
      <c r="D35" s="13">
        <v>1</v>
      </c>
      <c r="E35" s="78">
        <v>0</v>
      </c>
      <c r="F35" s="104" t="s">
        <v>52</v>
      </c>
      <c r="G35" s="104" t="s">
        <v>53</v>
      </c>
      <c r="H35" s="104" t="s">
        <v>65</v>
      </c>
      <c r="I35" s="15">
        <v>57169.475594000003</v>
      </c>
      <c r="J35" s="15">
        <v>0</v>
      </c>
      <c r="K35" s="15">
        <v>0</v>
      </c>
      <c r="L35" s="15">
        <v>0</v>
      </c>
      <c r="M35" s="15">
        <v>0</v>
      </c>
      <c r="N35" s="15">
        <v>57169.475594000003</v>
      </c>
      <c r="O35" s="6">
        <v>0</v>
      </c>
    </row>
    <row r="36" spans="1:15" customFormat="1" x14ac:dyDescent="0.25">
      <c r="A36" s="12">
        <v>2021</v>
      </c>
      <c r="B36" s="8" t="s">
        <v>0</v>
      </c>
      <c r="C36" s="13">
        <v>1</v>
      </c>
      <c r="D36" s="13">
        <v>1</v>
      </c>
      <c r="E36" s="78">
        <v>0</v>
      </c>
      <c r="F36" s="104" t="s">
        <v>52</v>
      </c>
      <c r="G36" s="104" t="s">
        <v>53</v>
      </c>
      <c r="H36" s="104" t="s">
        <v>50</v>
      </c>
      <c r="I36" s="15">
        <v>27089.94182</v>
      </c>
      <c r="J36" s="15">
        <v>0</v>
      </c>
      <c r="K36" s="15">
        <v>0</v>
      </c>
      <c r="L36" s="15">
        <v>0</v>
      </c>
      <c r="M36" s="15">
        <v>0</v>
      </c>
      <c r="N36" s="15">
        <v>27089.94182</v>
      </c>
      <c r="O36" s="6">
        <v>0</v>
      </c>
    </row>
    <row r="37" spans="1:15" customFormat="1" x14ac:dyDescent="0.25">
      <c r="A37" s="12">
        <v>2021</v>
      </c>
      <c r="B37" s="8" t="s">
        <v>0</v>
      </c>
      <c r="C37" s="13">
        <v>1</v>
      </c>
      <c r="D37" s="13">
        <v>1</v>
      </c>
      <c r="E37" s="78">
        <v>0</v>
      </c>
      <c r="F37" s="104" t="s">
        <v>52</v>
      </c>
      <c r="G37" s="104" t="s">
        <v>53</v>
      </c>
      <c r="H37" s="104" t="s">
        <v>66</v>
      </c>
      <c r="I37" s="15">
        <v>2.4000000000000001E-5</v>
      </c>
      <c r="J37" s="15">
        <v>0</v>
      </c>
      <c r="K37" s="15">
        <v>0</v>
      </c>
      <c r="L37" s="15">
        <v>0</v>
      </c>
      <c r="M37" s="15">
        <v>0</v>
      </c>
      <c r="N37" s="15">
        <v>2.4000000000000001E-5</v>
      </c>
      <c r="O37" s="6">
        <v>0</v>
      </c>
    </row>
    <row r="38" spans="1:15" customFormat="1" x14ac:dyDescent="0.25">
      <c r="A38" s="12">
        <v>2021</v>
      </c>
      <c r="B38" s="8" t="s">
        <v>0</v>
      </c>
      <c r="C38" s="13">
        <v>1</v>
      </c>
      <c r="D38" s="13">
        <v>1</v>
      </c>
      <c r="E38" s="78">
        <v>0</v>
      </c>
      <c r="F38" s="104" t="s">
        <v>52</v>
      </c>
      <c r="G38" s="104" t="s">
        <v>53</v>
      </c>
      <c r="H38" s="104" t="s">
        <v>67</v>
      </c>
      <c r="I38" s="15">
        <v>2479.7465000000002</v>
      </c>
      <c r="J38" s="15">
        <v>0</v>
      </c>
      <c r="K38" s="15">
        <v>0</v>
      </c>
      <c r="L38" s="15">
        <v>0</v>
      </c>
      <c r="M38" s="15">
        <v>-17.356500000000324</v>
      </c>
      <c r="N38" s="15">
        <v>2462.39</v>
      </c>
      <c r="O38" s="6">
        <v>0</v>
      </c>
    </row>
    <row r="39" spans="1:15" customFormat="1" x14ac:dyDescent="0.25">
      <c r="A39" s="12">
        <v>2021</v>
      </c>
      <c r="B39" s="8" t="s">
        <v>0</v>
      </c>
      <c r="C39" s="13">
        <v>1</v>
      </c>
      <c r="D39" s="13">
        <v>1</v>
      </c>
      <c r="E39" s="78">
        <v>1</v>
      </c>
      <c r="F39" s="104" t="s">
        <v>68</v>
      </c>
      <c r="G39" s="104" t="s">
        <v>69</v>
      </c>
      <c r="H39" s="104" t="s">
        <v>39</v>
      </c>
      <c r="I39" s="15">
        <v>539.17548999999997</v>
      </c>
      <c r="J39" s="15">
        <v>0</v>
      </c>
      <c r="K39" s="15">
        <v>0</v>
      </c>
      <c r="L39" s="15">
        <v>0</v>
      </c>
      <c r="M39" s="15">
        <v>0</v>
      </c>
      <c r="N39" s="15">
        <v>539.17548999999997</v>
      </c>
      <c r="O39" s="6">
        <v>0</v>
      </c>
    </row>
    <row r="40" spans="1:15" customFormat="1" x14ac:dyDescent="0.25">
      <c r="A40" s="12">
        <v>2021</v>
      </c>
      <c r="B40" s="8" t="s">
        <v>0</v>
      </c>
      <c r="C40" s="13">
        <v>1</v>
      </c>
      <c r="D40" s="13">
        <v>1</v>
      </c>
      <c r="E40" s="78">
        <v>1</v>
      </c>
      <c r="F40" s="104" t="s">
        <v>68</v>
      </c>
      <c r="G40" s="104" t="s">
        <v>70</v>
      </c>
      <c r="H40" s="104" t="s">
        <v>39</v>
      </c>
      <c r="I40" s="15">
        <v>39636.108214000007</v>
      </c>
      <c r="J40" s="15">
        <v>0</v>
      </c>
      <c r="K40" s="15">
        <v>0</v>
      </c>
      <c r="L40" s="15">
        <v>0</v>
      </c>
      <c r="M40" s="15">
        <v>-66.584221000011894</v>
      </c>
      <c r="N40" s="15">
        <v>39569.523992999995</v>
      </c>
      <c r="O40" s="6">
        <v>0</v>
      </c>
    </row>
    <row r="41" spans="1:15" customFormat="1" x14ac:dyDescent="0.25">
      <c r="A41" s="12">
        <v>2021</v>
      </c>
      <c r="B41" s="8" t="s">
        <v>0</v>
      </c>
      <c r="C41" s="13">
        <v>1</v>
      </c>
      <c r="D41" s="13">
        <v>1</v>
      </c>
      <c r="E41" s="78">
        <v>1</v>
      </c>
      <c r="F41" s="104" t="s">
        <v>68</v>
      </c>
      <c r="G41" s="104" t="s">
        <v>71</v>
      </c>
      <c r="H41" s="104" t="s">
        <v>39</v>
      </c>
      <c r="I41" s="15">
        <v>122933.33331999999</v>
      </c>
      <c r="J41" s="15">
        <v>0</v>
      </c>
      <c r="K41" s="15">
        <v>40977.777780000004</v>
      </c>
      <c r="L41" s="15">
        <v>1097.6853899999999</v>
      </c>
      <c r="M41" s="15">
        <v>0</v>
      </c>
      <c r="N41" s="15">
        <v>81955.555540000001</v>
      </c>
      <c r="O41" s="6">
        <v>0</v>
      </c>
    </row>
    <row r="42" spans="1:15" customFormat="1" x14ac:dyDescent="0.25">
      <c r="A42" s="12">
        <v>2021</v>
      </c>
      <c r="B42" s="8" t="s">
        <v>0</v>
      </c>
      <c r="C42" s="13">
        <v>1</v>
      </c>
      <c r="D42" s="13">
        <v>1</v>
      </c>
      <c r="E42" s="78">
        <v>1</v>
      </c>
      <c r="F42" s="104" t="s">
        <v>68</v>
      </c>
      <c r="G42" s="104" t="s">
        <v>72</v>
      </c>
      <c r="H42" s="104" t="s">
        <v>39</v>
      </c>
      <c r="I42" s="15">
        <v>6223910.7644999996</v>
      </c>
      <c r="J42" s="15">
        <v>0</v>
      </c>
      <c r="K42" s="15">
        <v>0</v>
      </c>
      <c r="L42" s="15">
        <v>0</v>
      </c>
      <c r="M42" s="15">
        <v>2290.3155000004917</v>
      </c>
      <c r="N42" s="15">
        <v>6226201.0800000001</v>
      </c>
      <c r="O42" s="6">
        <v>0</v>
      </c>
    </row>
    <row r="43" spans="1:15" customFormat="1" x14ac:dyDescent="0.25">
      <c r="A43" s="12">
        <v>2021</v>
      </c>
      <c r="B43" s="8" t="s">
        <v>0</v>
      </c>
      <c r="C43" s="13">
        <v>1</v>
      </c>
      <c r="D43" s="13">
        <v>0</v>
      </c>
      <c r="E43" s="78">
        <v>0</v>
      </c>
      <c r="F43" s="104" t="s">
        <v>68</v>
      </c>
      <c r="G43" s="104" t="s">
        <v>72</v>
      </c>
      <c r="H43" s="104" t="s">
        <v>58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6">
        <v>0</v>
      </c>
    </row>
    <row r="44" spans="1:15" customFormat="1" x14ac:dyDescent="0.25">
      <c r="A44" s="12">
        <v>2021</v>
      </c>
      <c r="B44" s="8" t="s">
        <v>0</v>
      </c>
      <c r="C44" s="13">
        <v>1</v>
      </c>
      <c r="D44" s="13">
        <v>1</v>
      </c>
      <c r="E44" s="78">
        <v>1</v>
      </c>
      <c r="F44" s="104" t="s">
        <v>73</v>
      </c>
      <c r="G44" s="104" t="s">
        <v>74</v>
      </c>
      <c r="H44" s="104" t="s">
        <v>39</v>
      </c>
      <c r="I44" s="15">
        <v>12343</v>
      </c>
      <c r="J44" s="15">
        <v>0</v>
      </c>
      <c r="K44" s="15">
        <v>0</v>
      </c>
      <c r="L44" s="15">
        <v>24.856000000000002</v>
      </c>
      <c r="M44" s="15">
        <v>0</v>
      </c>
      <c r="N44" s="15">
        <v>12343</v>
      </c>
      <c r="O44" s="6">
        <v>0</v>
      </c>
    </row>
    <row r="45" spans="1:15" customFormat="1" x14ac:dyDescent="0.25">
      <c r="A45" s="12">
        <v>2021</v>
      </c>
      <c r="B45" s="8" t="s">
        <v>0</v>
      </c>
      <c r="C45" s="13">
        <v>1</v>
      </c>
      <c r="D45" s="13">
        <v>1</v>
      </c>
      <c r="E45" s="78">
        <v>1</v>
      </c>
      <c r="F45" s="104" t="s">
        <v>73</v>
      </c>
      <c r="G45" s="104" t="s">
        <v>75</v>
      </c>
      <c r="H45" s="104" t="s">
        <v>39</v>
      </c>
      <c r="I45" s="15">
        <v>50183</v>
      </c>
      <c r="J45" s="15">
        <v>0</v>
      </c>
      <c r="K45" s="15">
        <v>0</v>
      </c>
      <c r="L45" s="15">
        <v>0</v>
      </c>
      <c r="M45" s="15">
        <v>0</v>
      </c>
      <c r="N45" s="15">
        <v>50183</v>
      </c>
      <c r="O45" s="6">
        <v>0</v>
      </c>
    </row>
    <row r="46" spans="1:15" customFormat="1" x14ac:dyDescent="0.25">
      <c r="A46" s="12">
        <v>2021</v>
      </c>
      <c r="B46" s="8" t="s">
        <v>0</v>
      </c>
      <c r="C46" s="13">
        <v>1</v>
      </c>
      <c r="D46" s="13">
        <v>1</v>
      </c>
      <c r="E46" s="78">
        <v>1</v>
      </c>
      <c r="F46" s="104" t="s">
        <v>73</v>
      </c>
      <c r="G46" s="104" t="s">
        <v>76</v>
      </c>
      <c r="H46" s="104" t="s">
        <v>39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6">
        <v>0</v>
      </c>
    </row>
    <row r="47" spans="1:15" customFormat="1" x14ac:dyDescent="0.25">
      <c r="A47" s="12">
        <v>2021</v>
      </c>
      <c r="B47" s="8" t="s">
        <v>0</v>
      </c>
      <c r="C47" s="13">
        <v>1</v>
      </c>
      <c r="D47" s="13">
        <v>1</v>
      </c>
      <c r="E47" s="78">
        <v>1</v>
      </c>
      <c r="F47" s="104" t="s">
        <v>68</v>
      </c>
      <c r="G47" s="104" t="s">
        <v>77</v>
      </c>
      <c r="H47" s="104" t="s">
        <v>39</v>
      </c>
      <c r="I47" s="15">
        <v>5789774.1478590015</v>
      </c>
      <c r="J47" s="15">
        <v>0</v>
      </c>
      <c r="K47" s="15">
        <v>46782.824790000006</v>
      </c>
      <c r="L47" s="15">
        <v>9711.7111999999997</v>
      </c>
      <c r="M47" s="15">
        <v>-0.81806299928575754</v>
      </c>
      <c r="N47" s="15">
        <v>5742990.5050060023</v>
      </c>
      <c r="O47" s="6">
        <v>0</v>
      </c>
    </row>
    <row r="48" spans="1:15" customFormat="1" x14ac:dyDescent="0.25">
      <c r="A48" s="12">
        <v>2021</v>
      </c>
      <c r="B48" s="8" t="s">
        <v>0</v>
      </c>
      <c r="C48" s="13">
        <v>1</v>
      </c>
      <c r="D48" s="13">
        <v>1</v>
      </c>
      <c r="E48" s="78">
        <v>0</v>
      </c>
      <c r="F48" s="104" t="s">
        <v>68</v>
      </c>
      <c r="G48" s="104" t="s">
        <v>77</v>
      </c>
      <c r="H48" s="104" t="s">
        <v>64</v>
      </c>
      <c r="I48" s="15">
        <v>-4.9000000000000005E-5</v>
      </c>
      <c r="J48" s="15">
        <v>0</v>
      </c>
      <c r="K48" s="15">
        <v>0</v>
      </c>
      <c r="L48" s="15">
        <v>0</v>
      </c>
      <c r="M48" s="15">
        <v>0</v>
      </c>
      <c r="N48" s="15">
        <v>-4.9000000000000005E-5</v>
      </c>
      <c r="O48" s="6">
        <v>0</v>
      </c>
    </row>
    <row r="49" spans="1:15" customFormat="1" x14ac:dyDescent="0.25">
      <c r="A49" s="12">
        <v>2021</v>
      </c>
      <c r="B49" s="8" t="s">
        <v>0</v>
      </c>
      <c r="C49" s="13">
        <v>1</v>
      </c>
      <c r="D49" s="13">
        <v>1</v>
      </c>
      <c r="E49" s="78">
        <v>0</v>
      </c>
      <c r="F49" s="104" t="s">
        <v>68</v>
      </c>
      <c r="G49" s="104" t="s">
        <v>77</v>
      </c>
      <c r="H49" s="104" t="s">
        <v>78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6">
        <v>0</v>
      </c>
    </row>
    <row r="50" spans="1:15" customFormat="1" x14ac:dyDescent="0.25">
      <c r="A50" s="12">
        <v>2021</v>
      </c>
      <c r="B50" s="8" t="s">
        <v>0</v>
      </c>
      <c r="C50" s="13">
        <v>1</v>
      </c>
      <c r="D50" s="13">
        <v>0</v>
      </c>
      <c r="E50" s="78">
        <v>0</v>
      </c>
      <c r="F50" s="104" t="s">
        <v>68</v>
      </c>
      <c r="G50" s="104" t="s">
        <v>77</v>
      </c>
      <c r="H50" s="104" t="s">
        <v>58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6">
        <v>0</v>
      </c>
    </row>
    <row r="51" spans="1:15" customFormat="1" x14ac:dyDescent="0.25">
      <c r="A51" s="12">
        <v>2021</v>
      </c>
      <c r="B51" s="8" t="s">
        <v>0</v>
      </c>
      <c r="C51" s="13">
        <v>1</v>
      </c>
      <c r="D51" s="13">
        <v>1</v>
      </c>
      <c r="E51" s="78">
        <v>0</v>
      </c>
      <c r="F51" s="104" t="s">
        <v>68</v>
      </c>
      <c r="G51" s="104" t="s">
        <v>77</v>
      </c>
      <c r="H51" s="104" t="s">
        <v>41</v>
      </c>
      <c r="I51" s="15">
        <v>17696.40755</v>
      </c>
      <c r="J51" s="15">
        <v>0</v>
      </c>
      <c r="K51" s="15">
        <v>0</v>
      </c>
      <c r="L51" s="15">
        <v>0</v>
      </c>
      <c r="M51" s="15">
        <v>0</v>
      </c>
      <c r="N51" s="15">
        <v>17696.40755</v>
      </c>
      <c r="O51" s="6">
        <v>0</v>
      </c>
    </row>
    <row r="52" spans="1:15" customFormat="1" x14ac:dyDescent="0.25">
      <c r="A52" s="12">
        <v>2021</v>
      </c>
      <c r="B52" s="8" t="s">
        <v>0</v>
      </c>
      <c r="C52" s="13">
        <v>1</v>
      </c>
      <c r="D52" s="13">
        <v>0</v>
      </c>
      <c r="E52" s="78">
        <v>0</v>
      </c>
      <c r="F52" s="104" t="s">
        <v>68</v>
      </c>
      <c r="G52" s="104" t="s">
        <v>77</v>
      </c>
      <c r="H52" s="104" t="s">
        <v>47</v>
      </c>
      <c r="I52" s="15">
        <v>869.6884849999999</v>
      </c>
      <c r="J52" s="15">
        <v>0</v>
      </c>
      <c r="K52" s="15">
        <v>0</v>
      </c>
      <c r="L52" s="15">
        <v>0</v>
      </c>
      <c r="M52" s="15">
        <v>0</v>
      </c>
      <c r="N52" s="15">
        <v>869.6884849999999</v>
      </c>
      <c r="O52" s="6">
        <v>0</v>
      </c>
    </row>
    <row r="53" spans="1:15" customFormat="1" x14ac:dyDescent="0.25">
      <c r="A53" s="12">
        <v>2021</v>
      </c>
      <c r="B53" s="8" t="s">
        <v>0</v>
      </c>
      <c r="C53" s="13">
        <v>1</v>
      </c>
      <c r="D53" s="13">
        <v>0</v>
      </c>
      <c r="E53" s="78">
        <v>0</v>
      </c>
      <c r="F53" s="104" t="s">
        <v>68</v>
      </c>
      <c r="G53" s="104" t="s">
        <v>77</v>
      </c>
      <c r="H53" s="104" t="s">
        <v>79</v>
      </c>
      <c r="I53" s="15">
        <v>50000</v>
      </c>
      <c r="J53" s="15">
        <v>0</v>
      </c>
      <c r="K53" s="15">
        <v>0</v>
      </c>
      <c r="L53" s="15">
        <v>335.70186000000001</v>
      </c>
      <c r="M53" s="15">
        <v>0</v>
      </c>
      <c r="N53" s="15">
        <v>50000</v>
      </c>
      <c r="O53" s="6">
        <v>0</v>
      </c>
    </row>
    <row r="54" spans="1:15" customFormat="1" x14ac:dyDescent="0.25">
      <c r="A54" s="12">
        <v>2021</v>
      </c>
      <c r="B54" s="8" t="s">
        <v>0</v>
      </c>
      <c r="C54" s="13">
        <v>1</v>
      </c>
      <c r="D54" s="13">
        <v>0</v>
      </c>
      <c r="E54" s="78">
        <v>0</v>
      </c>
      <c r="F54" s="104" t="s">
        <v>68</v>
      </c>
      <c r="G54" s="104" t="s">
        <v>77</v>
      </c>
      <c r="H54" s="104" t="s">
        <v>55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6">
        <v>0</v>
      </c>
    </row>
    <row r="55" spans="1:15" customFormat="1" x14ac:dyDescent="0.25">
      <c r="A55" s="12">
        <v>2021</v>
      </c>
      <c r="B55" s="8" t="s">
        <v>0</v>
      </c>
      <c r="C55" s="13">
        <v>1</v>
      </c>
      <c r="D55" s="13">
        <v>1</v>
      </c>
      <c r="E55" s="78">
        <v>0</v>
      </c>
      <c r="F55" s="104" t="s">
        <v>68</v>
      </c>
      <c r="G55" s="104" t="s">
        <v>77</v>
      </c>
      <c r="H55" s="104" t="s">
        <v>65</v>
      </c>
      <c r="I55" s="15">
        <v>60193.212326000001</v>
      </c>
      <c r="J55" s="15">
        <v>0</v>
      </c>
      <c r="K55" s="15">
        <v>0</v>
      </c>
      <c r="L55" s="15">
        <v>218.98553000000001</v>
      </c>
      <c r="M55" s="15">
        <v>-1.0000003385357559E-6</v>
      </c>
      <c r="N55" s="15">
        <v>60193.212325</v>
      </c>
      <c r="O55" s="6">
        <v>0</v>
      </c>
    </row>
    <row r="56" spans="1:15" customFormat="1" x14ac:dyDescent="0.25">
      <c r="A56" s="12">
        <v>2021</v>
      </c>
      <c r="B56" s="8" t="s">
        <v>0</v>
      </c>
      <c r="C56" s="13">
        <v>1</v>
      </c>
      <c r="D56" s="13">
        <v>1</v>
      </c>
      <c r="E56" s="78">
        <v>0</v>
      </c>
      <c r="F56" s="104" t="s">
        <v>68</v>
      </c>
      <c r="G56" s="104" t="s">
        <v>77</v>
      </c>
      <c r="H56" s="104" t="s">
        <v>56</v>
      </c>
      <c r="I56" s="15">
        <v>-1.2999999999999991E-5</v>
      </c>
      <c r="J56" s="15">
        <v>0</v>
      </c>
      <c r="K56" s="15">
        <v>0</v>
      </c>
      <c r="L56" s="15">
        <v>0</v>
      </c>
      <c r="M56" s="15">
        <v>9.9999999999998365E-7</v>
      </c>
      <c r="N56" s="15">
        <v>-1.2000000000000007E-5</v>
      </c>
      <c r="O56" s="6">
        <v>0</v>
      </c>
    </row>
    <row r="57" spans="1:15" customFormat="1" x14ac:dyDescent="0.25">
      <c r="A57" s="12">
        <v>2021</v>
      </c>
      <c r="B57" s="8" t="s">
        <v>0</v>
      </c>
      <c r="C57" s="13">
        <v>1</v>
      </c>
      <c r="D57" s="13">
        <v>1</v>
      </c>
      <c r="E57" s="78">
        <v>0</v>
      </c>
      <c r="F57" s="104" t="s">
        <v>68</v>
      </c>
      <c r="G57" s="104" t="s">
        <v>77</v>
      </c>
      <c r="H57" s="104" t="s">
        <v>51</v>
      </c>
      <c r="I57" s="15">
        <v>37037.083936000003</v>
      </c>
      <c r="J57" s="15">
        <v>0</v>
      </c>
      <c r="K57" s="15">
        <v>0</v>
      </c>
      <c r="L57" s="15">
        <v>0</v>
      </c>
      <c r="M57" s="15">
        <v>0</v>
      </c>
      <c r="N57" s="15">
        <v>37037.083936000003</v>
      </c>
      <c r="O57" s="6">
        <v>0</v>
      </c>
    </row>
    <row r="58" spans="1:15" customFormat="1" x14ac:dyDescent="0.25">
      <c r="A58" s="12">
        <v>2021</v>
      </c>
      <c r="B58" s="8" t="s">
        <v>0</v>
      </c>
      <c r="C58" s="13">
        <v>1</v>
      </c>
      <c r="D58" s="13">
        <v>1</v>
      </c>
      <c r="E58" s="78">
        <v>0</v>
      </c>
      <c r="F58" s="104" t="s">
        <v>68</v>
      </c>
      <c r="G58" s="104" t="s">
        <v>77</v>
      </c>
      <c r="H58" s="104" t="s">
        <v>61</v>
      </c>
      <c r="I58" s="15">
        <v>1253.1088309999998</v>
      </c>
      <c r="J58" s="15">
        <v>0</v>
      </c>
      <c r="K58" s="15">
        <v>1.91231</v>
      </c>
      <c r="L58" s="15">
        <v>0.21034999999999998</v>
      </c>
      <c r="M58" s="15">
        <v>0</v>
      </c>
      <c r="N58" s="15">
        <v>1251.1965209999998</v>
      </c>
      <c r="O58" s="6">
        <v>0</v>
      </c>
    </row>
    <row r="59" spans="1:15" customFormat="1" x14ac:dyDescent="0.25">
      <c r="A59" s="12">
        <v>2021</v>
      </c>
      <c r="B59" s="8" t="s">
        <v>0</v>
      </c>
      <c r="C59" s="13">
        <v>1</v>
      </c>
      <c r="D59" s="13">
        <v>1</v>
      </c>
      <c r="E59" s="78">
        <v>1</v>
      </c>
      <c r="F59" s="104" t="s">
        <v>68</v>
      </c>
      <c r="G59" s="104" t="s">
        <v>77</v>
      </c>
      <c r="H59" s="104" t="s">
        <v>80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6">
        <v>0</v>
      </c>
    </row>
    <row r="60" spans="1:15" customFormat="1" x14ac:dyDescent="0.25">
      <c r="A60" s="12">
        <v>2021</v>
      </c>
      <c r="B60" s="8" t="s">
        <v>0</v>
      </c>
      <c r="C60" s="13">
        <v>1</v>
      </c>
      <c r="D60" s="13">
        <v>1</v>
      </c>
      <c r="E60" s="78">
        <v>1</v>
      </c>
      <c r="F60" s="104" t="s">
        <v>68</v>
      </c>
      <c r="G60" s="104" t="s">
        <v>77</v>
      </c>
      <c r="H60" s="104" t="s">
        <v>81</v>
      </c>
      <c r="I60" s="15">
        <v>2879.3443069999998</v>
      </c>
      <c r="J60" s="15">
        <v>0</v>
      </c>
      <c r="K60" s="15">
        <v>479.89071999999999</v>
      </c>
      <c r="L60" s="15">
        <v>28.79344</v>
      </c>
      <c r="M60" s="15">
        <v>-9.9999988378840499E-7</v>
      </c>
      <c r="N60" s="15">
        <v>2399.4535860000001</v>
      </c>
      <c r="O60" s="6">
        <v>0</v>
      </c>
    </row>
    <row r="61" spans="1:15" customFormat="1" x14ac:dyDescent="0.25">
      <c r="A61" s="12">
        <v>2021</v>
      </c>
      <c r="B61" s="8" t="s">
        <v>0</v>
      </c>
      <c r="C61" s="13">
        <v>1</v>
      </c>
      <c r="D61" s="13">
        <v>1</v>
      </c>
      <c r="E61" s="78">
        <v>0</v>
      </c>
      <c r="F61" s="104" t="s">
        <v>68</v>
      </c>
      <c r="G61" s="104" t="s">
        <v>77</v>
      </c>
      <c r="H61" s="104" t="s">
        <v>82</v>
      </c>
      <c r="I61" s="15">
        <v>3046.5704300000002</v>
      </c>
      <c r="J61" s="15">
        <v>0</v>
      </c>
      <c r="K61" s="15">
        <v>0</v>
      </c>
      <c r="L61" s="15">
        <v>0</v>
      </c>
      <c r="M61" s="15">
        <v>0</v>
      </c>
      <c r="N61" s="15">
        <v>3046.5704300000002</v>
      </c>
      <c r="O61" s="6">
        <v>0</v>
      </c>
    </row>
    <row r="62" spans="1:15" customFormat="1" x14ac:dyDescent="0.25">
      <c r="A62" s="12">
        <v>2021</v>
      </c>
      <c r="B62" s="8" t="s">
        <v>0</v>
      </c>
      <c r="C62" s="13">
        <v>1</v>
      </c>
      <c r="D62" s="13">
        <v>1</v>
      </c>
      <c r="E62" s="78">
        <v>0</v>
      </c>
      <c r="F62" s="104" t="s">
        <v>68</v>
      </c>
      <c r="G62" s="104" t="s">
        <v>77</v>
      </c>
      <c r="H62" s="104" t="s">
        <v>83</v>
      </c>
      <c r="I62" s="15">
        <v>13000</v>
      </c>
      <c r="J62" s="15">
        <v>0</v>
      </c>
      <c r="K62" s="15">
        <v>0</v>
      </c>
      <c r="L62" s="15">
        <v>0</v>
      </c>
      <c r="M62" s="15">
        <v>0</v>
      </c>
      <c r="N62" s="15">
        <v>13000</v>
      </c>
      <c r="O62" s="6">
        <v>0</v>
      </c>
    </row>
    <row r="63" spans="1:15" customFormat="1" x14ac:dyDescent="0.25">
      <c r="A63" s="12">
        <v>2021</v>
      </c>
      <c r="B63" s="8" t="s">
        <v>0</v>
      </c>
      <c r="C63" s="13">
        <v>1</v>
      </c>
      <c r="D63" s="13">
        <v>1</v>
      </c>
      <c r="E63" s="78">
        <v>0</v>
      </c>
      <c r="F63" s="104" t="s">
        <v>68</v>
      </c>
      <c r="G63" s="104" t="s">
        <v>77</v>
      </c>
      <c r="H63" s="104" t="s">
        <v>43</v>
      </c>
      <c r="I63" s="15">
        <v>22913.686989999998</v>
      </c>
      <c r="J63" s="15">
        <v>0</v>
      </c>
      <c r="K63" s="15">
        <v>0</v>
      </c>
      <c r="L63" s="15">
        <v>0</v>
      </c>
      <c r="M63" s="15">
        <v>0</v>
      </c>
      <c r="N63" s="15">
        <v>22913.686989999998</v>
      </c>
      <c r="O63" s="6">
        <v>0</v>
      </c>
    </row>
    <row r="64" spans="1:15" customFormat="1" x14ac:dyDescent="0.25">
      <c r="A64" s="12">
        <v>2021</v>
      </c>
      <c r="B64" s="8" t="s">
        <v>0</v>
      </c>
      <c r="C64" s="13">
        <v>1</v>
      </c>
      <c r="D64" s="13">
        <v>1</v>
      </c>
      <c r="E64" s="78">
        <v>1</v>
      </c>
      <c r="F64" s="104" t="s">
        <v>68</v>
      </c>
      <c r="G64" s="104" t="s">
        <v>84</v>
      </c>
      <c r="H64" s="104" t="s">
        <v>39</v>
      </c>
      <c r="I64" s="15">
        <v>3492194.5991139999</v>
      </c>
      <c r="J64" s="15">
        <v>0</v>
      </c>
      <c r="K64" s="15">
        <v>16264.83093</v>
      </c>
      <c r="L64" s="15">
        <v>4210.9855600000001</v>
      </c>
      <c r="M64" s="15">
        <v>0</v>
      </c>
      <c r="N64" s="15">
        <v>3475929.7681840002</v>
      </c>
      <c r="O64" s="6">
        <v>340.17232999999999</v>
      </c>
    </row>
    <row r="65" spans="1:15" customFormat="1" x14ac:dyDescent="0.25">
      <c r="A65" s="12">
        <v>2021</v>
      </c>
      <c r="B65" s="8" t="s">
        <v>0</v>
      </c>
      <c r="C65" s="13">
        <v>1</v>
      </c>
      <c r="D65" s="13">
        <v>1</v>
      </c>
      <c r="E65" s="78">
        <v>0</v>
      </c>
      <c r="F65" s="104" t="s">
        <v>68</v>
      </c>
      <c r="G65" s="104" t="s">
        <v>84</v>
      </c>
      <c r="H65" s="104" t="s">
        <v>85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6">
        <v>0</v>
      </c>
    </row>
    <row r="66" spans="1:15" customFormat="1" x14ac:dyDescent="0.25">
      <c r="A66" s="12">
        <v>2021</v>
      </c>
      <c r="B66" s="8" t="s">
        <v>0</v>
      </c>
      <c r="C66" s="13">
        <v>1</v>
      </c>
      <c r="D66" s="13">
        <v>0</v>
      </c>
      <c r="E66" s="78">
        <v>0</v>
      </c>
      <c r="F66" s="104" t="s">
        <v>68</v>
      </c>
      <c r="G66" s="104" t="s">
        <v>84</v>
      </c>
      <c r="H66" s="104" t="s">
        <v>58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6">
        <v>0</v>
      </c>
    </row>
    <row r="67" spans="1:15" customFormat="1" x14ac:dyDescent="0.25">
      <c r="A67" s="12">
        <v>2021</v>
      </c>
      <c r="B67" s="8" t="s">
        <v>0</v>
      </c>
      <c r="C67" s="13">
        <v>1</v>
      </c>
      <c r="D67" s="13">
        <v>1</v>
      </c>
      <c r="E67" s="78">
        <v>0</v>
      </c>
      <c r="F67" s="104" t="s">
        <v>68</v>
      </c>
      <c r="G67" s="104" t="s">
        <v>84</v>
      </c>
      <c r="H67" s="104" t="s">
        <v>64</v>
      </c>
      <c r="I67" s="15">
        <v>135823.29506800001</v>
      </c>
      <c r="J67" s="15">
        <v>0</v>
      </c>
      <c r="K67" s="15">
        <v>3333.3333299999999</v>
      </c>
      <c r="L67" s="15">
        <v>183.26510999999999</v>
      </c>
      <c r="M67" s="15">
        <v>0</v>
      </c>
      <c r="N67" s="15">
        <v>132489.96173799998</v>
      </c>
      <c r="O67" s="6">
        <v>0</v>
      </c>
    </row>
    <row r="68" spans="1:15" customFormat="1" x14ac:dyDescent="0.25">
      <c r="A68" s="12">
        <v>2021</v>
      </c>
      <c r="B68" s="8" t="s">
        <v>0</v>
      </c>
      <c r="C68" s="13">
        <v>1</v>
      </c>
      <c r="D68" s="13">
        <v>1</v>
      </c>
      <c r="E68" s="78">
        <v>0</v>
      </c>
      <c r="F68" s="104" t="s">
        <v>68</v>
      </c>
      <c r="G68" s="104" t="s">
        <v>84</v>
      </c>
      <c r="H68" s="104" t="s">
        <v>41</v>
      </c>
      <c r="I68" s="15">
        <v>230280.169177</v>
      </c>
      <c r="J68" s="15">
        <v>0</v>
      </c>
      <c r="K68" s="15">
        <v>4166.5512500000004</v>
      </c>
      <c r="L68" s="15">
        <v>894.57441000000006</v>
      </c>
      <c r="M68" s="15">
        <v>0</v>
      </c>
      <c r="N68" s="15">
        <v>226113.61792700001</v>
      </c>
      <c r="O68" s="6">
        <v>0</v>
      </c>
    </row>
    <row r="69" spans="1:15" customFormat="1" x14ac:dyDescent="0.25">
      <c r="A69" s="12">
        <v>2021</v>
      </c>
      <c r="B69" s="8" t="s">
        <v>0</v>
      </c>
      <c r="C69" s="13">
        <v>1</v>
      </c>
      <c r="D69" s="13">
        <v>1</v>
      </c>
      <c r="E69" s="78">
        <v>0</v>
      </c>
      <c r="F69" s="104" t="s">
        <v>68</v>
      </c>
      <c r="G69" s="104" t="s">
        <v>84</v>
      </c>
      <c r="H69" s="104" t="s">
        <v>86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6">
        <v>0</v>
      </c>
    </row>
    <row r="70" spans="1:15" customFormat="1" x14ac:dyDescent="0.25">
      <c r="A70" s="12">
        <v>2021</v>
      </c>
      <c r="B70" s="8" t="s">
        <v>0</v>
      </c>
      <c r="C70" s="13">
        <v>1</v>
      </c>
      <c r="D70" s="13">
        <v>1</v>
      </c>
      <c r="E70" s="78">
        <v>0</v>
      </c>
      <c r="F70" s="104" t="s">
        <v>68</v>
      </c>
      <c r="G70" s="104" t="s">
        <v>84</v>
      </c>
      <c r="H70" s="104" t="s">
        <v>82</v>
      </c>
      <c r="I70" s="15">
        <v>54545.454539999999</v>
      </c>
      <c r="J70" s="15">
        <v>0</v>
      </c>
      <c r="K70" s="15">
        <v>0</v>
      </c>
      <c r="L70" s="15">
        <v>0</v>
      </c>
      <c r="M70" s="15">
        <v>0</v>
      </c>
      <c r="N70" s="15">
        <v>54545.454539999999</v>
      </c>
      <c r="O70" s="6">
        <v>0</v>
      </c>
    </row>
    <row r="71" spans="1:15" customFormat="1" x14ac:dyDescent="0.25">
      <c r="A71" s="12">
        <v>2021</v>
      </c>
      <c r="B71" s="8" t="s">
        <v>0</v>
      </c>
      <c r="C71" s="13">
        <v>1</v>
      </c>
      <c r="D71" s="13">
        <v>1</v>
      </c>
      <c r="E71" s="78">
        <v>0</v>
      </c>
      <c r="F71" s="104" t="s">
        <v>68</v>
      </c>
      <c r="G71" s="104" t="s">
        <v>84</v>
      </c>
      <c r="H71" s="104" t="s">
        <v>61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6">
        <v>0</v>
      </c>
    </row>
    <row r="72" spans="1:15" customFormat="1" x14ac:dyDescent="0.25">
      <c r="A72" s="12">
        <v>2021</v>
      </c>
      <c r="B72" s="8" t="s">
        <v>0</v>
      </c>
      <c r="C72" s="13">
        <v>1</v>
      </c>
      <c r="D72" s="13">
        <v>1</v>
      </c>
      <c r="E72" s="78">
        <v>0</v>
      </c>
      <c r="F72" s="104" t="s">
        <v>68</v>
      </c>
      <c r="G72" s="104" t="s">
        <v>84</v>
      </c>
      <c r="H72" s="104" t="s">
        <v>65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6">
        <v>0</v>
      </c>
    </row>
    <row r="73" spans="1:15" customFormat="1" x14ac:dyDescent="0.25">
      <c r="A73" s="12">
        <v>2021</v>
      </c>
      <c r="B73" s="8" t="s">
        <v>0</v>
      </c>
      <c r="C73" s="13">
        <v>1</v>
      </c>
      <c r="D73" s="13">
        <v>1</v>
      </c>
      <c r="E73" s="78">
        <v>0</v>
      </c>
      <c r="F73" s="104" t="s">
        <v>68</v>
      </c>
      <c r="G73" s="104" t="s">
        <v>84</v>
      </c>
      <c r="H73" s="104" t="s">
        <v>51</v>
      </c>
      <c r="I73" s="15">
        <v>165</v>
      </c>
      <c r="J73" s="15">
        <v>0</v>
      </c>
      <c r="K73" s="15">
        <v>0</v>
      </c>
      <c r="L73" s="15">
        <v>0</v>
      </c>
      <c r="M73" s="15">
        <v>0</v>
      </c>
      <c r="N73" s="15">
        <v>165</v>
      </c>
      <c r="O73" s="6">
        <v>0</v>
      </c>
    </row>
    <row r="74" spans="1:15" customFormat="1" x14ac:dyDescent="0.25">
      <c r="A74" s="12">
        <v>2021</v>
      </c>
      <c r="B74" s="8" t="s">
        <v>0</v>
      </c>
      <c r="C74" s="13">
        <v>1</v>
      </c>
      <c r="D74" s="13">
        <v>1</v>
      </c>
      <c r="E74" s="78">
        <v>0</v>
      </c>
      <c r="F74" s="104" t="s">
        <v>68</v>
      </c>
      <c r="G74" s="104" t="s">
        <v>84</v>
      </c>
      <c r="H74" s="104" t="s">
        <v>56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6">
        <v>0</v>
      </c>
    </row>
    <row r="75" spans="1:15" customFormat="1" x14ac:dyDescent="0.25">
      <c r="A75" s="12">
        <v>2021</v>
      </c>
      <c r="B75" s="8" t="s">
        <v>0</v>
      </c>
      <c r="C75" s="13">
        <v>1</v>
      </c>
      <c r="D75" s="13">
        <v>0</v>
      </c>
      <c r="E75" s="78">
        <v>0</v>
      </c>
      <c r="F75" s="104" t="s">
        <v>68</v>
      </c>
      <c r="G75" s="104" t="s">
        <v>84</v>
      </c>
      <c r="H75" s="104" t="s">
        <v>87</v>
      </c>
      <c r="I75" s="15">
        <v>30000</v>
      </c>
      <c r="J75" s="15">
        <v>0</v>
      </c>
      <c r="K75" s="15">
        <v>0</v>
      </c>
      <c r="L75" s="15">
        <v>0</v>
      </c>
      <c r="M75" s="15">
        <v>0</v>
      </c>
      <c r="N75" s="15">
        <v>30000</v>
      </c>
      <c r="O75" s="6">
        <v>0</v>
      </c>
    </row>
    <row r="76" spans="1:15" customFormat="1" x14ac:dyDescent="0.25">
      <c r="A76" s="12">
        <v>2021</v>
      </c>
      <c r="B76" s="8" t="s">
        <v>0</v>
      </c>
      <c r="C76" s="13">
        <v>1</v>
      </c>
      <c r="D76" s="13">
        <v>0</v>
      </c>
      <c r="E76" s="78">
        <v>0</v>
      </c>
      <c r="F76" s="104" t="s">
        <v>68</v>
      </c>
      <c r="G76" s="104" t="s">
        <v>84</v>
      </c>
      <c r="H76" s="104" t="s">
        <v>47</v>
      </c>
      <c r="I76" s="15">
        <v>40000</v>
      </c>
      <c r="J76" s="15">
        <v>0</v>
      </c>
      <c r="K76" s="15">
        <v>0</v>
      </c>
      <c r="L76" s="15">
        <v>0</v>
      </c>
      <c r="M76" s="15">
        <v>0</v>
      </c>
      <c r="N76" s="15">
        <v>40000</v>
      </c>
      <c r="O76" s="6">
        <v>0</v>
      </c>
    </row>
    <row r="77" spans="1:15" customFormat="1" x14ac:dyDescent="0.25">
      <c r="A77" s="12">
        <v>2021</v>
      </c>
      <c r="B77" s="8" t="s">
        <v>0</v>
      </c>
      <c r="C77" s="13">
        <v>1</v>
      </c>
      <c r="D77" s="13">
        <v>1</v>
      </c>
      <c r="E77" s="78">
        <v>0</v>
      </c>
      <c r="F77" s="104" t="s">
        <v>68</v>
      </c>
      <c r="G77" s="104" t="s">
        <v>84</v>
      </c>
      <c r="H77" s="104" t="s">
        <v>59</v>
      </c>
      <c r="I77" s="15">
        <v>44034.386810000004</v>
      </c>
      <c r="J77" s="15">
        <v>0</v>
      </c>
      <c r="K77" s="15">
        <v>0</v>
      </c>
      <c r="L77" s="15">
        <v>0</v>
      </c>
      <c r="M77" s="15">
        <v>0</v>
      </c>
      <c r="N77" s="15">
        <v>44034.386810000004</v>
      </c>
      <c r="O77" s="6">
        <v>0</v>
      </c>
    </row>
    <row r="78" spans="1:15" customFormat="1" x14ac:dyDescent="0.25">
      <c r="A78" s="12">
        <v>2021</v>
      </c>
      <c r="B78" s="8" t="s">
        <v>0</v>
      </c>
      <c r="C78" s="13">
        <v>1</v>
      </c>
      <c r="D78" s="13">
        <v>1</v>
      </c>
      <c r="E78" s="78">
        <v>0</v>
      </c>
      <c r="F78" s="104" t="s">
        <v>68</v>
      </c>
      <c r="G78" s="104" t="s">
        <v>84</v>
      </c>
      <c r="H78" s="104" t="s">
        <v>48</v>
      </c>
      <c r="I78" s="15">
        <v>41854.815440000006</v>
      </c>
      <c r="J78" s="15">
        <v>0</v>
      </c>
      <c r="K78" s="15">
        <v>0</v>
      </c>
      <c r="L78" s="15">
        <v>0</v>
      </c>
      <c r="M78" s="15">
        <v>0</v>
      </c>
      <c r="N78" s="15">
        <v>41854.815440000006</v>
      </c>
      <c r="O78" s="6">
        <v>0</v>
      </c>
    </row>
    <row r="79" spans="1:15" customFormat="1" x14ac:dyDescent="0.25">
      <c r="A79" s="12">
        <v>2021</v>
      </c>
      <c r="B79" s="8" t="s">
        <v>0</v>
      </c>
      <c r="C79" s="13">
        <v>1</v>
      </c>
      <c r="D79" s="13">
        <v>1</v>
      </c>
      <c r="E79" s="78">
        <v>1</v>
      </c>
      <c r="F79" s="104" t="s">
        <v>68</v>
      </c>
      <c r="G79" s="104" t="s">
        <v>88</v>
      </c>
      <c r="H79" s="104" t="s">
        <v>39</v>
      </c>
      <c r="I79" s="15">
        <v>1852149.1799100004</v>
      </c>
      <c r="J79" s="15">
        <v>0</v>
      </c>
      <c r="K79" s="15">
        <v>0</v>
      </c>
      <c r="L79" s="15">
        <v>0</v>
      </c>
      <c r="M79" s="15">
        <v>0</v>
      </c>
      <c r="N79" s="15">
        <v>1852149.1799100004</v>
      </c>
      <c r="O79" s="6">
        <v>0</v>
      </c>
    </row>
    <row r="80" spans="1:15" customFormat="1" x14ac:dyDescent="0.25">
      <c r="A80" s="12">
        <v>2021</v>
      </c>
      <c r="B80" s="8" t="s">
        <v>0</v>
      </c>
      <c r="C80" s="13">
        <v>1</v>
      </c>
      <c r="D80" s="13">
        <v>0</v>
      </c>
      <c r="E80" s="78">
        <v>0</v>
      </c>
      <c r="F80" s="104" t="s">
        <v>68</v>
      </c>
      <c r="G80" s="104" t="s">
        <v>88</v>
      </c>
      <c r="H80" s="104" t="s">
        <v>47</v>
      </c>
      <c r="I80" s="15">
        <v>120000</v>
      </c>
      <c r="J80" s="15">
        <v>0</v>
      </c>
      <c r="K80" s="15">
        <v>0</v>
      </c>
      <c r="L80" s="15">
        <v>0</v>
      </c>
      <c r="M80" s="15">
        <v>0</v>
      </c>
      <c r="N80" s="15">
        <v>120000</v>
      </c>
      <c r="O80" s="6">
        <v>0</v>
      </c>
    </row>
    <row r="81" spans="1:15" customFormat="1" x14ac:dyDescent="0.25">
      <c r="A81" s="12">
        <v>2021</v>
      </c>
      <c r="B81" s="8" t="s">
        <v>0</v>
      </c>
      <c r="C81" s="13">
        <v>1</v>
      </c>
      <c r="D81" s="13">
        <v>1</v>
      </c>
      <c r="E81" s="78">
        <v>0</v>
      </c>
      <c r="F81" s="104" t="s">
        <v>68</v>
      </c>
      <c r="G81" s="104" t="s">
        <v>88</v>
      </c>
      <c r="H81" s="104" t="s">
        <v>61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6">
        <v>0</v>
      </c>
    </row>
    <row r="82" spans="1:15" customFormat="1" x14ac:dyDescent="0.25">
      <c r="A82" s="12">
        <v>2021</v>
      </c>
      <c r="B82" s="8" t="s">
        <v>0</v>
      </c>
      <c r="C82" s="13">
        <v>1</v>
      </c>
      <c r="D82" s="13">
        <v>1</v>
      </c>
      <c r="E82" s="78">
        <v>0</v>
      </c>
      <c r="F82" s="104" t="s">
        <v>68</v>
      </c>
      <c r="G82" s="104" t="s">
        <v>88</v>
      </c>
      <c r="H82" s="104" t="s">
        <v>89</v>
      </c>
      <c r="I82" s="15">
        <v>92740.626400000008</v>
      </c>
      <c r="J82" s="15">
        <v>0</v>
      </c>
      <c r="K82" s="15">
        <v>0</v>
      </c>
      <c r="L82" s="15">
        <v>0</v>
      </c>
      <c r="M82" s="15">
        <v>0</v>
      </c>
      <c r="N82" s="15">
        <v>92740.626400000008</v>
      </c>
      <c r="O82" s="6">
        <v>0</v>
      </c>
    </row>
    <row r="83" spans="1:15" customFormat="1" x14ac:dyDescent="0.25">
      <c r="A83" s="12">
        <v>2021</v>
      </c>
      <c r="B83" s="8" t="s">
        <v>0</v>
      </c>
      <c r="C83" s="13">
        <v>1</v>
      </c>
      <c r="D83" s="13">
        <v>1</v>
      </c>
      <c r="E83" s="78">
        <v>0</v>
      </c>
      <c r="F83" s="104" t="s">
        <v>68</v>
      </c>
      <c r="G83" s="104" t="s">
        <v>88</v>
      </c>
      <c r="H83" s="104" t="s">
        <v>41</v>
      </c>
      <c r="I83" s="15">
        <v>401087.08601999999</v>
      </c>
      <c r="J83" s="15">
        <v>0</v>
      </c>
      <c r="K83" s="15">
        <v>0</v>
      </c>
      <c r="L83" s="15">
        <v>0</v>
      </c>
      <c r="M83" s="15">
        <v>0</v>
      </c>
      <c r="N83" s="15">
        <v>401087.08601999999</v>
      </c>
      <c r="O83" s="6">
        <v>0</v>
      </c>
    </row>
    <row r="84" spans="1:15" customFormat="1" x14ac:dyDescent="0.25">
      <c r="A84" s="12">
        <v>2021</v>
      </c>
      <c r="B84" s="8" t="s">
        <v>0</v>
      </c>
      <c r="C84" s="13">
        <v>1</v>
      </c>
      <c r="D84" s="13">
        <v>1</v>
      </c>
      <c r="E84" s="78">
        <v>0</v>
      </c>
      <c r="F84" s="104" t="s">
        <v>68</v>
      </c>
      <c r="G84" s="104" t="s">
        <v>88</v>
      </c>
      <c r="H84" s="104" t="s">
        <v>50</v>
      </c>
      <c r="I84" s="15">
        <v>96913.253019999989</v>
      </c>
      <c r="J84" s="15">
        <v>0</v>
      </c>
      <c r="K84" s="15">
        <v>0</v>
      </c>
      <c r="L84" s="15">
        <v>0</v>
      </c>
      <c r="M84" s="15">
        <v>0</v>
      </c>
      <c r="N84" s="15">
        <v>96913.253019999989</v>
      </c>
      <c r="O84" s="6">
        <v>0</v>
      </c>
    </row>
    <row r="85" spans="1:15" customFormat="1" x14ac:dyDescent="0.25">
      <c r="A85" s="12">
        <v>2021</v>
      </c>
      <c r="B85" s="8" t="s">
        <v>0</v>
      </c>
      <c r="C85" s="13">
        <v>1</v>
      </c>
      <c r="D85" s="13">
        <v>1</v>
      </c>
      <c r="E85" s="78">
        <v>0</v>
      </c>
      <c r="F85" s="104" t="s">
        <v>68</v>
      </c>
      <c r="G85" s="104" t="s">
        <v>88</v>
      </c>
      <c r="H85" s="104" t="s">
        <v>90</v>
      </c>
      <c r="I85" s="15">
        <v>26083.112120000002</v>
      </c>
      <c r="J85" s="15">
        <v>0</v>
      </c>
      <c r="K85" s="15">
        <v>0</v>
      </c>
      <c r="L85" s="15">
        <v>0</v>
      </c>
      <c r="M85" s="15">
        <v>0</v>
      </c>
      <c r="N85" s="15">
        <v>26083.112120000002</v>
      </c>
      <c r="O85" s="6">
        <v>0</v>
      </c>
    </row>
    <row r="86" spans="1:15" customFormat="1" x14ac:dyDescent="0.25">
      <c r="A86" s="12">
        <v>2021</v>
      </c>
      <c r="B86" s="8" t="s">
        <v>0</v>
      </c>
      <c r="C86" s="13">
        <v>1</v>
      </c>
      <c r="D86" s="13">
        <v>1</v>
      </c>
      <c r="E86" s="78">
        <v>0</v>
      </c>
      <c r="F86" s="104" t="s">
        <v>68</v>
      </c>
      <c r="G86" s="104" t="s">
        <v>88</v>
      </c>
      <c r="H86" s="104" t="s">
        <v>83</v>
      </c>
      <c r="I86" s="15">
        <v>6150.3821399999997</v>
      </c>
      <c r="J86" s="15">
        <v>0</v>
      </c>
      <c r="K86" s="15">
        <v>0</v>
      </c>
      <c r="L86" s="15">
        <v>0</v>
      </c>
      <c r="M86" s="15">
        <v>0</v>
      </c>
      <c r="N86" s="15">
        <v>6150.3821399999997</v>
      </c>
      <c r="O86" s="6">
        <v>0</v>
      </c>
    </row>
    <row r="87" spans="1:15" customFormat="1" x14ac:dyDescent="0.25">
      <c r="A87" s="12">
        <v>2021</v>
      </c>
      <c r="B87" s="8" t="s">
        <v>0</v>
      </c>
      <c r="C87" s="13">
        <v>1</v>
      </c>
      <c r="D87" s="13">
        <v>1</v>
      </c>
      <c r="E87" s="78">
        <v>1</v>
      </c>
      <c r="F87" s="104" t="s">
        <v>73</v>
      </c>
      <c r="G87" s="104" t="s">
        <v>91</v>
      </c>
      <c r="H87" s="104" t="s">
        <v>39</v>
      </c>
      <c r="I87" s="15">
        <v>87605</v>
      </c>
      <c r="J87" s="15">
        <v>0</v>
      </c>
      <c r="K87" s="15">
        <v>0</v>
      </c>
      <c r="L87" s="15">
        <v>0</v>
      </c>
      <c r="M87" s="15">
        <v>0</v>
      </c>
      <c r="N87" s="15">
        <v>87605</v>
      </c>
      <c r="O87" s="6">
        <v>0</v>
      </c>
    </row>
    <row r="88" spans="1:15" customFormat="1" x14ac:dyDescent="0.25">
      <c r="A88" s="12">
        <v>2021</v>
      </c>
      <c r="B88" s="8" t="s">
        <v>0</v>
      </c>
      <c r="C88" s="13">
        <v>1</v>
      </c>
      <c r="D88" s="13">
        <v>1</v>
      </c>
      <c r="E88" s="78">
        <v>1</v>
      </c>
      <c r="F88" s="104" t="s">
        <v>73</v>
      </c>
      <c r="G88" s="104" t="s">
        <v>91</v>
      </c>
      <c r="H88" s="104" t="s">
        <v>92</v>
      </c>
      <c r="I88" s="15">
        <v>299</v>
      </c>
      <c r="J88" s="15">
        <v>0</v>
      </c>
      <c r="K88" s="15">
        <v>0</v>
      </c>
      <c r="L88" s="15">
        <v>0</v>
      </c>
      <c r="M88" s="15">
        <v>0</v>
      </c>
      <c r="N88" s="15">
        <v>299</v>
      </c>
      <c r="O88" s="6">
        <v>0</v>
      </c>
    </row>
    <row r="89" spans="1:15" customFormat="1" x14ac:dyDescent="0.25">
      <c r="A89" s="12">
        <v>2021</v>
      </c>
      <c r="B89" s="8" t="s">
        <v>0</v>
      </c>
      <c r="C89" s="13">
        <v>1</v>
      </c>
      <c r="D89" s="13">
        <v>1</v>
      </c>
      <c r="E89" s="78">
        <v>1</v>
      </c>
      <c r="F89" s="104" t="s">
        <v>73</v>
      </c>
      <c r="G89" s="104" t="s">
        <v>91</v>
      </c>
      <c r="H89" s="104" t="s">
        <v>93</v>
      </c>
      <c r="I89" s="15">
        <v>1263</v>
      </c>
      <c r="J89" s="15">
        <v>0</v>
      </c>
      <c r="K89" s="15">
        <v>0</v>
      </c>
      <c r="L89" s="15">
        <v>0</v>
      </c>
      <c r="M89" s="15">
        <v>0</v>
      </c>
      <c r="N89" s="15">
        <v>1263</v>
      </c>
      <c r="O89" s="6">
        <v>0</v>
      </c>
    </row>
    <row r="90" spans="1:15" customFormat="1" x14ac:dyDescent="0.25">
      <c r="A90" s="12">
        <v>2021</v>
      </c>
      <c r="B90" s="8" t="s">
        <v>0</v>
      </c>
      <c r="C90" s="13">
        <v>1</v>
      </c>
      <c r="D90" s="13">
        <v>0</v>
      </c>
      <c r="E90" s="78">
        <v>0</v>
      </c>
      <c r="F90" s="104" t="s">
        <v>73</v>
      </c>
      <c r="G90" s="104" t="s">
        <v>91</v>
      </c>
      <c r="H90" s="104" t="s">
        <v>47</v>
      </c>
      <c r="I90" s="15">
        <v>2</v>
      </c>
      <c r="J90" s="15">
        <v>0</v>
      </c>
      <c r="K90" s="15">
        <v>0</v>
      </c>
      <c r="L90" s="15">
        <v>0</v>
      </c>
      <c r="M90" s="15">
        <v>0</v>
      </c>
      <c r="N90" s="15">
        <v>2</v>
      </c>
      <c r="O90" s="6">
        <v>0</v>
      </c>
    </row>
    <row r="91" spans="1:15" customFormat="1" x14ac:dyDescent="0.25">
      <c r="A91" s="12">
        <v>2021</v>
      </c>
      <c r="B91" s="8" t="s">
        <v>0</v>
      </c>
      <c r="C91" s="13">
        <v>1</v>
      </c>
      <c r="D91" s="13">
        <v>1</v>
      </c>
      <c r="E91" s="78">
        <v>1</v>
      </c>
      <c r="F91" s="104" t="s">
        <v>73</v>
      </c>
      <c r="G91" s="104" t="s">
        <v>91</v>
      </c>
      <c r="H91" s="104" t="s">
        <v>94</v>
      </c>
      <c r="I91" s="15">
        <v>155</v>
      </c>
      <c r="J91" s="15">
        <v>0</v>
      </c>
      <c r="K91" s="15">
        <v>0</v>
      </c>
      <c r="L91" s="15">
        <v>0</v>
      </c>
      <c r="M91" s="15">
        <v>0</v>
      </c>
      <c r="N91" s="15">
        <v>155</v>
      </c>
      <c r="O91" s="6">
        <v>0</v>
      </c>
    </row>
    <row r="92" spans="1:15" customFormat="1" x14ac:dyDescent="0.25">
      <c r="A92" s="12">
        <v>2021</v>
      </c>
      <c r="B92" s="8" t="s">
        <v>0</v>
      </c>
      <c r="C92" s="13">
        <v>1</v>
      </c>
      <c r="D92" s="13">
        <v>1</v>
      </c>
      <c r="E92" s="78">
        <v>1</v>
      </c>
      <c r="F92" s="104" t="s">
        <v>73</v>
      </c>
      <c r="G92" s="104" t="s">
        <v>91</v>
      </c>
      <c r="H92" s="104" t="s">
        <v>95</v>
      </c>
      <c r="I92" s="15">
        <v>239</v>
      </c>
      <c r="J92" s="15">
        <v>0</v>
      </c>
      <c r="K92" s="15">
        <v>0</v>
      </c>
      <c r="L92" s="15">
        <v>0</v>
      </c>
      <c r="M92" s="15">
        <v>0</v>
      </c>
      <c r="N92" s="15">
        <v>239</v>
      </c>
      <c r="O92" s="6">
        <v>0</v>
      </c>
    </row>
    <row r="93" spans="1:15" customFormat="1" x14ac:dyDescent="0.25">
      <c r="A93" s="12">
        <v>2021</v>
      </c>
      <c r="B93" s="8" t="s">
        <v>0</v>
      </c>
      <c r="C93" s="13">
        <v>1</v>
      </c>
      <c r="D93" s="13">
        <v>1</v>
      </c>
      <c r="E93" s="78">
        <v>1</v>
      </c>
      <c r="F93" s="104" t="s">
        <v>73</v>
      </c>
      <c r="G93" s="104" t="s">
        <v>91</v>
      </c>
      <c r="H93" s="104" t="s">
        <v>96</v>
      </c>
      <c r="I93" s="15">
        <v>699</v>
      </c>
      <c r="J93" s="15">
        <v>0</v>
      </c>
      <c r="K93" s="15">
        <v>0</v>
      </c>
      <c r="L93" s="15">
        <v>0</v>
      </c>
      <c r="M93" s="15">
        <v>0</v>
      </c>
      <c r="N93" s="15">
        <v>699</v>
      </c>
      <c r="O93" s="6">
        <v>0</v>
      </c>
    </row>
    <row r="94" spans="1:15" customFormat="1" x14ac:dyDescent="0.25">
      <c r="A94" s="12">
        <v>2021</v>
      </c>
      <c r="B94" s="8" t="s">
        <v>0</v>
      </c>
      <c r="C94" s="13">
        <v>1</v>
      </c>
      <c r="D94" s="13">
        <v>1</v>
      </c>
      <c r="E94" s="78">
        <v>0</v>
      </c>
      <c r="F94" s="104" t="s">
        <v>73</v>
      </c>
      <c r="G94" s="104" t="s">
        <v>91</v>
      </c>
      <c r="H94" s="104" t="s">
        <v>57</v>
      </c>
      <c r="I94" s="15">
        <v>2711</v>
      </c>
      <c r="J94" s="15">
        <v>0</v>
      </c>
      <c r="K94" s="15">
        <v>0</v>
      </c>
      <c r="L94" s="15">
        <v>0</v>
      </c>
      <c r="M94" s="15">
        <v>0</v>
      </c>
      <c r="N94" s="15">
        <v>2711</v>
      </c>
      <c r="O94" s="6">
        <v>0</v>
      </c>
    </row>
    <row r="95" spans="1:15" customFormat="1" x14ac:dyDescent="0.25">
      <c r="A95" s="12">
        <v>2021</v>
      </c>
      <c r="B95" s="8" t="s">
        <v>0</v>
      </c>
      <c r="C95" s="13">
        <v>1</v>
      </c>
      <c r="D95" s="13">
        <v>1</v>
      </c>
      <c r="E95" s="78">
        <v>0</v>
      </c>
      <c r="F95" s="104" t="s">
        <v>73</v>
      </c>
      <c r="G95" s="104" t="s">
        <v>91</v>
      </c>
      <c r="H95" s="104" t="s">
        <v>40</v>
      </c>
      <c r="I95" s="15">
        <v>11335</v>
      </c>
      <c r="J95" s="15">
        <v>0</v>
      </c>
      <c r="K95" s="15">
        <v>0</v>
      </c>
      <c r="L95" s="15">
        <v>0</v>
      </c>
      <c r="M95" s="15">
        <v>0</v>
      </c>
      <c r="N95" s="15">
        <v>11335</v>
      </c>
      <c r="O95" s="6">
        <v>0</v>
      </c>
    </row>
    <row r="96" spans="1:15" customFormat="1" x14ac:dyDescent="0.25">
      <c r="A96" s="12">
        <v>2021</v>
      </c>
      <c r="B96" s="8" t="s">
        <v>0</v>
      </c>
      <c r="C96" s="13">
        <v>1</v>
      </c>
      <c r="D96" s="13">
        <v>1</v>
      </c>
      <c r="E96" s="78">
        <v>0</v>
      </c>
      <c r="F96" s="104" t="s">
        <v>73</v>
      </c>
      <c r="G96" s="104" t="s">
        <v>91</v>
      </c>
      <c r="H96" s="104" t="s">
        <v>43</v>
      </c>
      <c r="I96" s="15">
        <v>487</v>
      </c>
      <c r="J96" s="15">
        <v>0</v>
      </c>
      <c r="K96" s="15">
        <v>0</v>
      </c>
      <c r="L96" s="15">
        <v>0</v>
      </c>
      <c r="M96" s="15">
        <v>0</v>
      </c>
      <c r="N96" s="15">
        <v>487</v>
      </c>
      <c r="O96" s="6">
        <v>0</v>
      </c>
    </row>
    <row r="97" spans="1:15" customFormat="1" x14ac:dyDescent="0.25">
      <c r="A97" s="12">
        <v>2021</v>
      </c>
      <c r="B97" s="8" t="s">
        <v>0</v>
      </c>
      <c r="C97" s="13">
        <v>1</v>
      </c>
      <c r="D97" s="13">
        <v>1</v>
      </c>
      <c r="E97" s="78">
        <v>1</v>
      </c>
      <c r="F97" s="104" t="s">
        <v>73</v>
      </c>
      <c r="G97" s="104" t="s">
        <v>97</v>
      </c>
      <c r="H97" s="104" t="s">
        <v>39</v>
      </c>
      <c r="I97" s="15">
        <v>206814</v>
      </c>
      <c r="J97" s="15">
        <v>0</v>
      </c>
      <c r="K97" s="15">
        <v>0</v>
      </c>
      <c r="L97" s="15">
        <v>0</v>
      </c>
      <c r="M97" s="15">
        <v>0</v>
      </c>
      <c r="N97" s="15">
        <v>206814</v>
      </c>
      <c r="O97" s="6">
        <v>0</v>
      </c>
    </row>
    <row r="98" spans="1:15" customFormat="1" x14ac:dyDescent="0.25">
      <c r="A98" s="12">
        <v>2021</v>
      </c>
      <c r="B98" s="8" t="s">
        <v>0</v>
      </c>
      <c r="C98" s="13">
        <v>1</v>
      </c>
      <c r="D98" s="13">
        <v>1</v>
      </c>
      <c r="E98" s="78">
        <v>1</v>
      </c>
      <c r="F98" s="104" t="s">
        <v>73</v>
      </c>
      <c r="G98" s="104" t="s">
        <v>97</v>
      </c>
      <c r="H98" s="104" t="s">
        <v>92</v>
      </c>
      <c r="I98" s="15">
        <v>2230</v>
      </c>
      <c r="J98" s="15">
        <v>0</v>
      </c>
      <c r="K98" s="15">
        <v>0</v>
      </c>
      <c r="L98" s="15">
        <v>0</v>
      </c>
      <c r="M98" s="15">
        <v>0</v>
      </c>
      <c r="N98" s="15">
        <v>2230</v>
      </c>
      <c r="O98" s="6">
        <v>0</v>
      </c>
    </row>
    <row r="99" spans="1:15" customFormat="1" x14ac:dyDescent="0.25">
      <c r="A99" s="12">
        <v>2021</v>
      </c>
      <c r="B99" s="8" t="s">
        <v>0</v>
      </c>
      <c r="C99" s="13">
        <v>1</v>
      </c>
      <c r="D99" s="13">
        <v>1</v>
      </c>
      <c r="E99" s="78">
        <v>1</v>
      </c>
      <c r="F99" s="104" t="s">
        <v>73</v>
      </c>
      <c r="G99" s="104" t="s">
        <v>97</v>
      </c>
      <c r="H99" s="104" t="s">
        <v>93</v>
      </c>
      <c r="I99" s="15">
        <v>8092</v>
      </c>
      <c r="J99" s="15">
        <v>0</v>
      </c>
      <c r="K99" s="15">
        <v>0</v>
      </c>
      <c r="L99" s="15">
        <v>0</v>
      </c>
      <c r="M99" s="15">
        <v>0</v>
      </c>
      <c r="N99" s="15">
        <v>8092</v>
      </c>
      <c r="O99" s="6">
        <v>0</v>
      </c>
    </row>
    <row r="100" spans="1:15" customFormat="1" x14ac:dyDescent="0.25">
      <c r="A100" s="12">
        <v>2021</v>
      </c>
      <c r="B100" s="8" t="s">
        <v>0</v>
      </c>
      <c r="C100" s="13">
        <v>1</v>
      </c>
      <c r="D100" s="13">
        <v>0</v>
      </c>
      <c r="E100" s="78">
        <v>0</v>
      </c>
      <c r="F100" s="104" t="s">
        <v>73</v>
      </c>
      <c r="G100" s="104" t="s">
        <v>97</v>
      </c>
      <c r="H100" s="104" t="s">
        <v>47</v>
      </c>
      <c r="I100" s="15">
        <v>19.411000000000001</v>
      </c>
      <c r="J100" s="15">
        <v>0</v>
      </c>
      <c r="K100" s="15">
        <v>0</v>
      </c>
      <c r="L100" s="15">
        <v>0</v>
      </c>
      <c r="M100" s="15">
        <v>0</v>
      </c>
      <c r="N100" s="15">
        <v>19.411000000000001</v>
      </c>
      <c r="O100" s="6">
        <v>0</v>
      </c>
    </row>
    <row r="101" spans="1:15" customFormat="1" x14ac:dyDescent="0.25">
      <c r="A101" s="12">
        <v>2021</v>
      </c>
      <c r="B101" s="8" t="s">
        <v>0</v>
      </c>
      <c r="C101" s="13">
        <v>1</v>
      </c>
      <c r="D101" s="13">
        <v>1</v>
      </c>
      <c r="E101" s="78">
        <v>1</v>
      </c>
      <c r="F101" s="104" t="s">
        <v>73</v>
      </c>
      <c r="G101" s="104" t="s">
        <v>97</v>
      </c>
      <c r="H101" s="104" t="s">
        <v>94</v>
      </c>
      <c r="I101" s="15">
        <v>1030</v>
      </c>
      <c r="J101" s="15">
        <v>0</v>
      </c>
      <c r="K101" s="15">
        <v>0</v>
      </c>
      <c r="L101" s="15">
        <v>0</v>
      </c>
      <c r="M101" s="15">
        <v>0</v>
      </c>
      <c r="N101" s="15">
        <v>1030</v>
      </c>
      <c r="O101" s="6">
        <v>0</v>
      </c>
    </row>
    <row r="102" spans="1:15" customFormat="1" x14ac:dyDescent="0.25">
      <c r="A102" s="12">
        <v>2021</v>
      </c>
      <c r="B102" s="8" t="s">
        <v>0</v>
      </c>
      <c r="C102" s="13">
        <v>1</v>
      </c>
      <c r="D102" s="13">
        <v>1</v>
      </c>
      <c r="E102" s="78">
        <v>1</v>
      </c>
      <c r="F102" s="104" t="s">
        <v>73</v>
      </c>
      <c r="G102" s="104" t="s">
        <v>97</v>
      </c>
      <c r="H102" s="104" t="s">
        <v>95</v>
      </c>
      <c r="I102" s="15">
        <v>2390</v>
      </c>
      <c r="J102" s="15">
        <v>0</v>
      </c>
      <c r="K102" s="15">
        <v>0</v>
      </c>
      <c r="L102" s="15">
        <v>0</v>
      </c>
      <c r="M102" s="15">
        <v>0</v>
      </c>
      <c r="N102" s="15">
        <v>2390</v>
      </c>
      <c r="O102" s="6">
        <v>0</v>
      </c>
    </row>
    <row r="103" spans="1:15" customFormat="1" x14ac:dyDescent="0.25">
      <c r="A103" s="12">
        <v>2021</v>
      </c>
      <c r="B103" s="8" t="s">
        <v>0</v>
      </c>
      <c r="C103" s="13">
        <v>1</v>
      </c>
      <c r="D103" s="13">
        <v>1</v>
      </c>
      <c r="E103" s="78">
        <v>1</v>
      </c>
      <c r="F103" s="104" t="s">
        <v>73</v>
      </c>
      <c r="G103" s="104" t="s">
        <v>97</v>
      </c>
      <c r="H103" s="104" t="s">
        <v>96</v>
      </c>
      <c r="I103" s="15">
        <v>5701</v>
      </c>
      <c r="J103" s="15">
        <v>0</v>
      </c>
      <c r="K103" s="15">
        <v>0</v>
      </c>
      <c r="L103" s="15">
        <v>0</v>
      </c>
      <c r="M103" s="15">
        <v>0</v>
      </c>
      <c r="N103" s="15">
        <v>5701</v>
      </c>
      <c r="O103" s="6">
        <v>0</v>
      </c>
    </row>
    <row r="104" spans="1:15" customFormat="1" x14ac:dyDescent="0.25">
      <c r="A104" s="12">
        <v>2021</v>
      </c>
      <c r="B104" s="8" t="s">
        <v>0</v>
      </c>
      <c r="C104" s="13">
        <v>1</v>
      </c>
      <c r="D104" s="13">
        <v>1</v>
      </c>
      <c r="E104" s="78">
        <v>0</v>
      </c>
      <c r="F104" s="104" t="s">
        <v>73</v>
      </c>
      <c r="G104" s="104" t="s">
        <v>97</v>
      </c>
      <c r="H104" s="104" t="s">
        <v>57</v>
      </c>
      <c r="I104" s="15">
        <v>18150</v>
      </c>
      <c r="J104" s="15">
        <v>0</v>
      </c>
      <c r="K104" s="15">
        <v>0</v>
      </c>
      <c r="L104" s="15">
        <v>0</v>
      </c>
      <c r="M104" s="15">
        <v>0</v>
      </c>
      <c r="N104" s="15">
        <v>18150</v>
      </c>
      <c r="O104" s="6">
        <v>0</v>
      </c>
    </row>
    <row r="105" spans="1:15" customFormat="1" x14ac:dyDescent="0.25">
      <c r="A105" s="12">
        <v>2021</v>
      </c>
      <c r="B105" s="8" t="s">
        <v>0</v>
      </c>
      <c r="C105" s="13">
        <v>1</v>
      </c>
      <c r="D105" s="13">
        <v>1</v>
      </c>
      <c r="E105" s="78">
        <v>0</v>
      </c>
      <c r="F105" s="104" t="s">
        <v>73</v>
      </c>
      <c r="G105" s="104" t="s">
        <v>97</v>
      </c>
      <c r="H105" s="104" t="s">
        <v>40</v>
      </c>
      <c r="I105" s="15">
        <v>81058</v>
      </c>
      <c r="J105" s="15">
        <v>0</v>
      </c>
      <c r="K105" s="15">
        <v>0</v>
      </c>
      <c r="L105" s="15">
        <v>0</v>
      </c>
      <c r="M105" s="15">
        <v>0</v>
      </c>
      <c r="N105" s="15">
        <v>81058</v>
      </c>
      <c r="O105" s="6">
        <v>0</v>
      </c>
    </row>
    <row r="106" spans="1:15" customFormat="1" x14ac:dyDescent="0.25">
      <c r="A106" s="12">
        <v>2021</v>
      </c>
      <c r="B106" s="8" t="s">
        <v>0</v>
      </c>
      <c r="C106" s="13">
        <v>1</v>
      </c>
      <c r="D106" s="13">
        <v>1</v>
      </c>
      <c r="E106" s="78">
        <v>0</v>
      </c>
      <c r="F106" s="104" t="s">
        <v>73</v>
      </c>
      <c r="G106" s="104" t="s">
        <v>97</v>
      </c>
      <c r="H106" s="104" t="s">
        <v>43</v>
      </c>
      <c r="I106" s="15">
        <v>3718</v>
      </c>
      <c r="J106" s="15">
        <v>0</v>
      </c>
      <c r="K106" s="15">
        <v>0</v>
      </c>
      <c r="L106" s="15">
        <v>0</v>
      </c>
      <c r="M106" s="15">
        <v>0</v>
      </c>
      <c r="N106" s="15">
        <v>3718</v>
      </c>
      <c r="O106" s="6">
        <v>0</v>
      </c>
    </row>
    <row r="107" spans="1:15" customFormat="1" x14ac:dyDescent="0.25">
      <c r="A107" s="12">
        <v>2021</v>
      </c>
      <c r="B107" s="8" t="s">
        <v>0</v>
      </c>
      <c r="C107" s="13">
        <v>1</v>
      </c>
      <c r="D107" s="13">
        <v>1</v>
      </c>
      <c r="E107" s="78">
        <v>1</v>
      </c>
      <c r="F107" s="104" t="s">
        <v>73</v>
      </c>
      <c r="G107" s="104" t="s">
        <v>98</v>
      </c>
      <c r="H107" s="104" t="s">
        <v>39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6">
        <v>0</v>
      </c>
    </row>
    <row r="108" spans="1:15" customFormat="1" x14ac:dyDescent="0.25">
      <c r="A108" s="12">
        <v>2021</v>
      </c>
      <c r="B108" s="8" t="s">
        <v>0</v>
      </c>
      <c r="C108" s="13">
        <v>1</v>
      </c>
      <c r="D108" s="13">
        <v>1</v>
      </c>
      <c r="E108" s="78">
        <v>1</v>
      </c>
      <c r="F108" s="104" t="s">
        <v>73</v>
      </c>
      <c r="G108" s="104" t="s">
        <v>99</v>
      </c>
      <c r="H108" s="104" t="s">
        <v>39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6">
        <v>0</v>
      </c>
    </row>
    <row r="109" spans="1:15" customFormat="1" x14ac:dyDescent="0.25">
      <c r="A109" s="12">
        <v>2021</v>
      </c>
      <c r="B109" s="8" t="s">
        <v>0</v>
      </c>
      <c r="C109" s="13">
        <v>1</v>
      </c>
      <c r="D109" s="13">
        <v>1</v>
      </c>
      <c r="E109" s="78">
        <v>1</v>
      </c>
      <c r="F109" s="104" t="s">
        <v>52</v>
      </c>
      <c r="G109" s="104" t="s">
        <v>100</v>
      </c>
      <c r="H109" s="104" t="s">
        <v>39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6">
        <v>0</v>
      </c>
    </row>
    <row r="110" spans="1:15" customFormat="1" x14ac:dyDescent="0.25">
      <c r="A110" s="12">
        <v>2021</v>
      </c>
      <c r="B110" s="8" t="s">
        <v>0</v>
      </c>
      <c r="C110" s="13">
        <v>1</v>
      </c>
      <c r="D110" s="13">
        <v>1</v>
      </c>
      <c r="E110" s="78">
        <v>1</v>
      </c>
      <c r="F110" s="104" t="s">
        <v>52</v>
      </c>
      <c r="G110" s="104" t="s">
        <v>101</v>
      </c>
      <c r="H110" s="104" t="s">
        <v>39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6">
        <v>0</v>
      </c>
    </row>
    <row r="111" spans="1:15" customFormat="1" x14ac:dyDescent="0.25">
      <c r="A111" s="12">
        <v>2021</v>
      </c>
      <c r="B111" s="8" t="s">
        <v>0</v>
      </c>
      <c r="C111" s="13">
        <v>1</v>
      </c>
      <c r="D111" s="13">
        <v>1</v>
      </c>
      <c r="E111" s="78">
        <v>1</v>
      </c>
      <c r="F111" s="104" t="s">
        <v>52</v>
      </c>
      <c r="G111" s="104" t="s">
        <v>102</v>
      </c>
      <c r="H111" s="104" t="s">
        <v>39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6">
        <v>0</v>
      </c>
    </row>
    <row r="112" spans="1:15" customFormat="1" x14ac:dyDescent="0.25">
      <c r="A112" s="12">
        <v>2021</v>
      </c>
      <c r="B112" s="8" t="s">
        <v>0</v>
      </c>
      <c r="C112" s="13">
        <v>1</v>
      </c>
      <c r="D112" s="13">
        <v>1</v>
      </c>
      <c r="E112" s="78">
        <v>1</v>
      </c>
      <c r="F112" s="104" t="s">
        <v>52</v>
      </c>
      <c r="G112" s="104" t="s">
        <v>103</v>
      </c>
      <c r="H112" s="104" t="s">
        <v>39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6">
        <v>0</v>
      </c>
    </row>
    <row r="113" spans="1:15" customFormat="1" x14ac:dyDescent="0.25">
      <c r="A113" s="12">
        <v>2021</v>
      </c>
      <c r="B113" s="8" t="s">
        <v>0</v>
      </c>
      <c r="C113" s="13">
        <v>1</v>
      </c>
      <c r="D113" s="13">
        <v>1</v>
      </c>
      <c r="E113" s="78">
        <v>1</v>
      </c>
      <c r="F113" s="104" t="s">
        <v>52</v>
      </c>
      <c r="G113" s="104" t="s">
        <v>104</v>
      </c>
      <c r="H113" s="104" t="s">
        <v>39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6">
        <v>0</v>
      </c>
    </row>
    <row r="114" spans="1:15" customFormat="1" x14ac:dyDescent="0.25">
      <c r="A114" s="12">
        <v>2021</v>
      </c>
      <c r="B114" s="8" t="s">
        <v>0</v>
      </c>
      <c r="C114" s="13">
        <v>1</v>
      </c>
      <c r="D114" s="13">
        <v>1</v>
      </c>
      <c r="E114" s="78">
        <v>1</v>
      </c>
      <c r="F114" s="104" t="s">
        <v>52</v>
      </c>
      <c r="G114" s="104" t="s">
        <v>105</v>
      </c>
      <c r="H114" s="104" t="s">
        <v>39</v>
      </c>
      <c r="I114" s="15">
        <v>7.8999999999999996E-5</v>
      </c>
      <c r="J114" s="15">
        <v>0</v>
      </c>
      <c r="K114" s="15">
        <v>0</v>
      </c>
      <c r="L114" s="15">
        <v>0.64390999999999998</v>
      </c>
      <c r="M114" s="15">
        <v>0</v>
      </c>
      <c r="N114" s="15">
        <v>7.8999999999999996E-5</v>
      </c>
      <c r="O114" s="6">
        <v>0</v>
      </c>
    </row>
    <row r="115" spans="1:15" customFormat="1" x14ac:dyDescent="0.25">
      <c r="A115" s="12">
        <v>2021</v>
      </c>
      <c r="B115" s="8" t="s">
        <v>0</v>
      </c>
      <c r="C115" s="13">
        <v>1</v>
      </c>
      <c r="D115" s="13">
        <v>1</v>
      </c>
      <c r="E115" s="78">
        <v>1</v>
      </c>
      <c r="F115" s="104" t="s">
        <v>52</v>
      </c>
      <c r="G115" s="104" t="s">
        <v>105</v>
      </c>
      <c r="H115" s="104" t="s">
        <v>106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6">
        <v>0</v>
      </c>
    </row>
    <row r="116" spans="1:15" customFormat="1" x14ac:dyDescent="0.25">
      <c r="A116" s="12">
        <v>2021</v>
      </c>
      <c r="B116" s="8" t="s">
        <v>0</v>
      </c>
      <c r="C116" s="13">
        <v>1</v>
      </c>
      <c r="D116" s="13">
        <v>1</v>
      </c>
      <c r="E116" s="78">
        <v>1</v>
      </c>
      <c r="F116" s="104" t="s">
        <v>52</v>
      </c>
      <c r="G116" s="104" t="s">
        <v>105</v>
      </c>
      <c r="H116" s="104" t="s">
        <v>95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6">
        <v>0</v>
      </c>
    </row>
    <row r="117" spans="1:15" customFormat="1" x14ac:dyDescent="0.25">
      <c r="A117" s="12">
        <v>2021</v>
      </c>
      <c r="B117" s="8" t="s">
        <v>0</v>
      </c>
      <c r="C117" s="13">
        <v>1</v>
      </c>
      <c r="D117" s="13">
        <v>1</v>
      </c>
      <c r="E117" s="78">
        <v>1</v>
      </c>
      <c r="F117" s="104" t="s">
        <v>52</v>
      </c>
      <c r="G117" s="104" t="s">
        <v>105</v>
      </c>
      <c r="H117" s="104" t="s">
        <v>96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6">
        <v>0</v>
      </c>
    </row>
    <row r="118" spans="1:15" customFormat="1" x14ac:dyDescent="0.25">
      <c r="A118" s="12">
        <v>2021</v>
      </c>
      <c r="B118" s="8" t="s">
        <v>0</v>
      </c>
      <c r="C118" s="13">
        <v>1</v>
      </c>
      <c r="D118" s="13">
        <v>1</v>
      </c>
      <c r="E118" s="78">
        <v>0</v>
      </c>
      <c r="F118" s="104" t="s">
        <v>52</v>
      </c>
      <c r="G118" s="104" t="s">
        <v>105</v>
      </c>
      <c r="H118" s="104" t="s">
        <v>57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6">
        <v>0</v>
      </c>
    </row>
    <row r="119" spans="1:15" customFormat="1" x14ac:dyDescent="0.25">
      <c r="A119" s="12">
        <v>2021</v>
      </c>
      <c r="B119" s="8" t="s">
        <v>0</v>
      </c>
      <c r="C119" s="13">
        <v>1</v>
      </c>
      <c r="D119" s="13">
        <v>1</v>
      </c>
      <c r="E119" s="78">
        <v>0</v>
      </c>
      <c r="F119" s="104" t="s">
        <v>52</v>
      </c>
      <c r="G119" s="104" t="s">
        <v>105</v>
      </c>
      <c r="H119" s="104" t="s">
        <v>43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6">
        <v>0</v>
      </c>
    </row>
    <row r="120" spans="1:15" customFormat="1" x14ac:dyDescent="0.25">
      <c r="A120" s="12">
        <v>2021</v>
      </c>
      <c r="B120" s="8" t="s">
        <v>0</v>
      </c>
      <c r="C120" s="13">
        <v>1</v>
      </c>
      <c r="D120" s="13">
        <v>0</v>
      </c>
      <c r="E120" s="78">
        <v>0</v>
      </c>
      <c r="F120" s="104" t="s">
        <v>52</v>
      </c>
      <c r="G120" s="104" t="s">
        <v>105</v>
      </c>
      <c r="H120" s="104" t="s">
        <v>107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6">
        <v>0</v>
      </c>
    </row>
    <row r="121" spans="1:15" customFormat="1" x14ac:dyDescent="0.25">
      <c r="A121" s="12">
        <v>2021</v>
      </c>
      <c r="B121" s="8" t="s">
        <v>0</v>
      </c>
      <c r="C121" s="13">
        <v>1</v>
      </c>
      <c r="D121" s="13">
        <v>0</v>
      </c>
      <c r="E121" s="78">
        <v>0</v>
      </c>
      <c r="F121" s="104" t="s">
        <v>52</v>
      </c>
      <c r="G121" s="104" t="s">
        <v>105</v>
      </c>
      <c r="H121" s="104" t="s">
        <v>47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6">
        <v>0</v>
      </c>
    </row>
    <row r="122" spans="1:15" customFormat="1" x14ac:dyDescent="0.25">
      <c r="A122" s="12">
        <v>2021</v>
      </c>
      <c r="B122" s="8" t="s">
        <v>0</v>
      </c>
      <c r="C122" s="13">
        <v>1</v>
      </c>
      <c r="D122" s="13">
        <v>1</v>
      </c>
      <c r="E122" s="78">
        <v>1</v>
      </c>
      <c r="F122" s="104" t="s">
        <v>52</v>
      </c>
      <c r="G122" s="104" t="s">
        <v>108</v>
      </c>
      <c r="H122" s="104" t="s">
        <v>39</v>
      </c>
      <c r="I122" s="15">
        <v>9559.5162199999995</v>
      </c>
      <c r="J122" s="15">
        <v>0</v>
      </c>
      <c r="K122" s="15">
        <v>0</v>
      </c>
      <c r="L122" s="15">
        <v>0</v>
      </c>
      <c r="M122" s="15">
        <v>-27.464041999999608</v>
      </c>
      <c r="N122" s="15">
        <v>9532.0521779999999</v>
      </c>
      <c r="O122" s="6">
        <v>0</v>
      </c>
    </row>
    <row r="123" spans="1:15" customFormat="1" x14ac:dyDescent="0.25">
      <c r="A123" s="12">
        <v>2021</v>
      </c>
      <c r="B123" s="8" t="s">
        <v>0</v>
      </c>
      <c r="C123" s="13">
        <v>1</v>
      </c>
      <c r="D123" s="13">
        <v>0</v>
      </c>
      <c r="E123" s="78">
        <v>0</v>
      </c>
      <c r="F123" s="104" t="s">
        <v>52</v>
      </c>
      <c r="G123" s="104" t="s">
        <v>108</v>
      </c>
      <c r="H123" s="104" t="s">
        <v>55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6">
        <v>0</v>
      </c>
    </row>
    <row r="124" spans="1:15" customFormat="1" x14ac:dyDescent="0.25">
      <c r="A124" s="12">
        <v>2021</v>
      </c>
      <c r="B124" s="8" t="s">
        <v>0</v>
      </c>
      <c r="C124" s="13">
        <v>1</v>
      </c>
      <c r="D124" s="13">
        <v>1</v>
      </c>
      <c r="E124" s="78">
        <v>1</v>
      </c>
      <c r="F124" s="104" t="s">
        <v>52</v>
      </c>
      <c r="G124" s="104" t="s">
        <v>108</v>
      </c>
      <c r="H124" s="104" t="s">
        <v>106</v>
      </c>
      <c r="I124" s="15">
        <v>122.88943399999999</v>
      </c>
      <c r="J124" s="15">
        <v>0</v>
      </c>
      <c r="K124" s="15">
        <v>0</v>
      </c>
      <c r="L124" s="15">
        <v>0</v>
      </c>
      <c r="M124" s="15">
        <v>-1.7754929999999831</v>
      </c>
      <c r="N124" s="15">
        <v>121.11394100000001</v>
      </c>
      <c r="O124" s="6">
        <v>0</v>
      </c>
    </row>
    <row r="125" spans="1:15" customFormat="1" x14ac:dyDescent="0.25">
      <c r="A125" s="12">
        <v>2021</v>
      </c>
      <c r="B125" s="8" t="s">
        <v>0</v>
      </c>
      <c r="C125" s="13">
        <v>1</v>
      </c>
      <c r="D125" s="13">
        <v>1</v>
      </c>
      <c r="E125" s="78">
        <v>1</v>
      </c>
      <c r="F125" s="104" t="s">
        <v>52</v>
      </c>
      <c r="G125" s="104" t="s">
        <v>108</v>
      </c>
      <c r="H125" s="104" t="s">
        <v>95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6">
        <v>0</v>
      </c>
    </row>
    <row r="126" spans="1:15" x14ac:dyDescent="0.25">
      <c r="A126" s="12">
        <v>2021</v>
      </c>
      <c r="B126" s="8" t="s">
        <v>0</v>
      </c>
      <c r="C126" s="13">
        <v>1</v>
      </c>
      <c r="D126" s="13">
        <v>1</v>
      </c>
      <c r="E126" s="78">
        <v>1</v>
      </c>
      <c r="F126" s="104" t="s">
        <v>52</v>
      </c>
      <c r="G126" s="104" t="s">
        <v>108</v>
      </c>
      <c r="H126" s="104" t="s">
        <v>96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6">
        <v>0</v>
      </c>
    </row>
    <row r="127" spans="1:15" x14ac:dyDescent="0.25">
      <c r="A127" s="12">
        <v>2021</v>
      </c>
      <c r="B127" s="8" t="s">
        <v>0</v>
      </c>
      <c r="C127" s="13">
        <v>1</v>
      </c>
      <c r="D127" s="13">
        <v>1</v>
      </c>
      <c r="E127" s="78">
        <v>0</v>
      </c>
      <c r="F127" s="104" t="s">
        <v>52</v>
      </c>
      <c r="G127" s="104" t="s">
        <v>108</v>
      </c>
      <c r="H127" s="104" t="s">
        <v>57</v>
      </c>
      <c r="I127" s="15">
        <v>190.71122299999999</v>
      </c>
      <c r="J127" s="15">
        <v>0</v>
      </c>
      <c r="K127" s="15">
        <v>0</v>
      </c>
      <c r="L127" s="15">
        <v>0</v>
      </c>
      <c r="M127" s="15">
        <v>0.11163200000001439</v>
      </c>
      <c r="N127" s="15">
        <v>190.822855</v>
      </c>
      <c r="O127" s="6">
        <v>0</v>
      </c>
    </row>
    <row r="128" spans="1:15" x14ac:dyDescent="0.25">
      <c r="A128" s="12">
        <v>2021</v>
      </c>
      <c r="B128" s="8" t="s">
        <v>0</v>
      </c>
      <c r="C128" s="13">
        <v>1</v>
      </c>
      <c r="D128" s="13">
        <v>1</v>
      </c>
      <c r="E128" s="78">
        <v>0</v>
      </c>
      <c r="F128" s="104" t="s">
        <v>52</v>
      </c>
      <c r="G128" s="104" t="s">
        <v>108</v>
      </c>
      <c r="H128" s="104" t="s">
        <v>43</v>
      </c>
      <c r="I128" s="15">
        <v>73.37867</v>
      </c>
      <c r="J128" s="15">
        <v>0</v>
      </c>
      <c r="K128" s="15">
        <v>0</v>
      </c>
      <c r="L128" s="15">
        <v>0</v>
      </c>
      <c r="M128" s="15">
        <v>0</v>
      </c>
      <c r="N128" s="15">
        <v>73.37867</v>
      </c>
      <c r="O128" s="6">
        <v>0</v>
      </c>
    </row>
    <row r="129" spans="1:15" x14ac:dyDescent="0.25">
      <c r="A129" s="12">
        <v>2021</v>
      </c>
      <c r="B129" s="8" t="s">
        <v>0</v>
      </c>
      <c r="C129" s="13">
        <v>1</v>
      </c>
      <c r="D129" s="13">
        <v>0</v>
      </c>
      <c r="E129" s="78">
        <v>0</v>
      </c>
      <c r="F129" s="104" t="s">
        <v>52</v>
      </c>
      <c r="G129" s="104" t="s">
        <v>108</v>
      </c>
      <c r="H129" s="104" t="s">
        <v>107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6">
        <v>0</v>
      </c>
    </row>
    <row r="130" spans="1:15" x14ac:dyDescent="0.25">
      <c r="A130" s="12">
        <v>2021</v>
      </c>
      <c r="B130" s="8" t="s">
        <v>0</v>
      </c>
      <c r="C130" s="13">
        <v>1</v>
      </c>
      <c r="D130" s="13">
        <v>0</v>
      </c>
      <c r="E130" s="78">
        <v>0</v>
      </c>
      <c r="F130" s="104" t="s">
        <v>52</v>
      </c>
      <c r="G130" s="104" t="s">
        <v>108</v>
      </c>
      <c r="H130" s="104" t="s">
        <v>47</v>
      </c>
      <c r="I130" s="15">
        <v>14.037089999999999</v>
      </c>
      <c r="J130" s="15">
        <v>0</v>
      </c>
      <c r="K130" s="15">
        <v>0</v>
      </c>
      <c r="L130" s="15">
        <v>0</v>
      </c>
      <c r="M130" s="15">
        <v>0</v>
      </c>
      <c r="N130" s="15">
        <v>14.037089999999999</v>
      </c>
      <c r="O130" s="6">
        <v>0</v>
      </c>
    </row>
    <row r="131" spans="1:15" x14ac:dyDescent="0.25">
      <c r="A131" s="12">
        <v>2021</v>
      </c>
      <c r="B131" s="8" t="s">
        <v>0</v>
      </c>
      <c r="C131" s="13">
        <v>1</v>
      </c>
      <c r="D131" s="13">
        <v>1</v>
      </c>
      <c r="E131" s="78">
        <v>1</v>
      </c>
      <c r="F131" s="104" t="s">
        <v>73</v>
      </c>
      <c r="G131" s="104" t="s">
        <v>109</v>
      </c>
      <c r="H131" s="104" t="s">
        <v>39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6">
        <v>0</v>
      </c>
    </row>
    <row r="132" spans="1:15" x14ac:dyDescent="0.25">
      <c r="A132" s="12">
        <v>2021</v>
      </c>
      <c r="B132" s="8" t="s">
        <v>0</v>
      </c>
      <c r="C132" s="13">
        <v>1</v>
      </c>
      <c r="D132" s="13">
        <v>1</v>
      </c>
      <c r="E132" s="78">
        <v>1</v>
      </c>
      <c r="F132" s="104" t="s">
        <v>73</v>
      </c>
      <c r="G132" s="104" t="s">
        <v>110</v>
      </c>
      <c r="H132" s="104" t="s">
        <v>39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6">
        <v>0</v>
      </c>
    </row>
    <row r="133" spans="1:15" x14ac:dyDescent="0.25">
      <c r="A133" s="12">
        <v>2021</v>
      </c>
      <c r="B133" s="8" t="s">
        <v>0</v>
      </c>
      <c r="C133" s="13">
        <v>1</v>
      </c>
      <c r="D133" s="13">
        <v>1</v>
      </c>
      <c r="E133" s="78">
        <v>0</v>
      </c>
      <c r="F133" s="104" t="s">
        <v>73</v>
      </c>
      <c r="G133" s="104" t="s">
        <v>111</v>
      </c>
      <c r="H133" s="104" t="s">
        <v>112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6">
        <v>0</v>
      </c>
    </row>
    <row r="134" spans="1:15" x14ac:dyDescent="0.25">
      <c r="A134" s="12">
        <v>2021</v>
      </c>
      <c r="B134" s="8" t="s">
        <v>0</v>
      </c>
      <c r="C134" s="13">
        <v>1</v>
      </c>
      <c r="D134" s="13">
        <v>1</v>
      </c>
      <c r="E134" s="78">
        <v>1</v>
      </c>
      <c r="F134" s="104" t="s">
        <v>73</v>
      </c>
      <c r="G134" s="104" t="s">
        <v>113</v>
      </c>
      <c r="H134" s="104" t="s">
        <v>39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6">
        <v>0</v>
      </c>
    </row>
    <row r="135" spans="1:15" x14ac:dyDescent="0.25">
      <c r="A135" s="12">
        <v>2021</v>
      </c>
      <c r="B135" s="8" t="s">
        <v>0</v>
      </c>
      <c r="C135" s="13">
        <v>1</v>
      </c>
      <c r="D135" s="13">
        <v>1</v>
      </c>
      <c r="E135" s="78">
        <v>1</v>
      </c>
      <c r="F135" s="104" t="s">
        <v>73</v>
      </c>
      <c r="G135" s="104" t="s">
        <v>114</v>
      </c>
      <c r="H135" s="104" t="s">
        <v>39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6">
        <v>0</v>
      </c>
    </row>
    <row r="136" spans="1:15" x14ac:dyDescent="0.25">
      <c r="A136" s="12">
        <v>2021</v>
      </c>
      <c r="B136" s="8" t="s">
        <v>0</v>
      </c>
      <c r="C136" s="13">
        <v>1</v>
      </c>
      <c r="D136" s="13">
        <v>1</v>
      </c>
      <c r="E136" s="78">
        <v>1</v>
      </c>
      <c r="F136" s="104" t="s">
        <v>73</v>
      </c>
      <c r="G136" s="104" t="s">
        <v>115</v>
      </c>
      <c r="H136" s="104" t="s">
        <v>39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6">
        <v>0</v>
      </c>
    </row>
    <row r="137" spans="1:15" x14ac:dyDescent="0.25">
      <c r="A137" s="12">
        <v>2021</v>
      </c>
      <c r="B137" s="8" t="s">
        <v>0</v>
      </c>
      <c r="C137" s="13">
        <v>1</v>
      </c>
      <c r="D137" s="13">
        <v>1</v>
      </c>
      <c r="E137" s="78">
        <v>0</v>
      </c>
      <c r="F137" s="104" t="s">
        <v>73</v>
      </c>
      <c r="G137" s="104" t="s">
        <v>111</v>
      </c>
      <c r="H137" s="104" t="s">
        <v>116</v>
      </c>
      <c r="I137" s="15">
        <v>175000</v>
      </c>
      <c r="J137" s="15">
        <v>0</v>
      </c>
      <c r="K137" s="15">
        <v>23300</v>
      </c>
      <c r="L137" s="15">
        <v>674.47917000000007</v>
      </c>
      <c r="M137" s="15">
        <v>0</v>
      </c>
      <c r="N137" s="15">
        <v>151700</v>
      </c>
      <c r="O137" s="6">
        <v>0</v>
      </c>
    </row>
    <row r="138" spans="1:15" x14ac:dyDescent="0.25">
      <c r="A138" s="12">
        <v>2021</v>
      </c>
      <c r="B138" s="8" t="s">
        <v>0</v>
      </c>
      <c r="C138" s="13">
        <v>1</v>
      </c>
      <c r="D138" s="13">
        <v>1</v>
      </c>
      <c r="E138" s="78">
        <v>1</v>
      </c>
      <c r="F138" s="104" t="s">
        <v>73</v>
      </c>
      <c r="G138" s="104" t="s">
        <v>117</v>
      </c>
      <c r="H138" s="104" t="s">
        <v>39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6">
        <v>0</v>
      </c>
    </row>
    <row r="139" spans="1:15" x14ac:dyDescent="0.25">
      <c r="A139" s="12">
        <v>2021</v>
      </c>
      <c r="B139" s="8" t="s">
        <v>0</v>
      </c>
      <c r="C139" s="13">
        <v>1</v>
      </c>
      <c r="D139" s="13">
        <v>1</v>
      </c>
      <c r="E139" s="78">
        <v>1</v>
      </c>
      <c r="F139" s="104" t="s">
        <v>73</v>
      </c>
      <c r="G139" s="104" t="s">
        <v>118</v>
      </c>
      <c r="H139" s="104" t="s">
        <v>39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6">
        <v>0</v>
      </c>
    </row>
    <row r="140" spans="1:15" x14ac:dyDescent="0.25">
      <c r="A140" s="12">
        <v>2021</v>
      </c>
      <c r="B140" s="8" t="s">
        <v>0</v>
      </c>
      <c r="C140" s="13">
        <v>1</v>
      </c>
      <c r="D140" s="13">
        <v>1</v>
      </c>
      <c r="E140" s="78">
        <v>1</v>
      </c>
      <c r="F140" s="104" t="s">
        <v>73</v>
      </c>
      <c r="G140" s="104" t="s">
        <v>119</v>
      </c>
      <c r="H140" s="104" t="s">
        <v>39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6">
        <v>0</v>
      </c>
    </row>
    <row r="141" spans="1:15" x14ac:dyDescent="0.25">
      <c r="A141" s="12">
        <v>2021</v>
      </c>
      <c r="B141" s="8" t="s">
        <v>0</v>
      </c>
      <c r="C141" s="13">
        <v>1</v>
      </c>
      <c r="D141" s="13">
        <v>1</v>
      </c>
      <c r="E141" s="78">
        <v>1</v>
      </c>
      <c r="F141" s="104" t="s">
        <v>73</v>
      </c>
      <c r="G141" s="104" t="s">
        <v>120</v>
      </c>
      <c r="H141" s="104" t="s">
        <v>39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6">
        <v>0</v>
      </c>
    </row>
    <row r="142" spans="1:15" x14ac:dyDescent="0.25">
      <c r="A142" s="12">
        <v>2021</v>
      </c>
      <c r="B142" s="8" t="s">
        <v>0</v>
      </c>
      <c r="C142" s="13">
        <v>1</v>
      </c>
      <c r="D142" s="13">
        <v>1</v>
      </c>
      <c r="E142" s="78">
        <v>1</v>
      </c>
      <c r="F142" s="104" t="s">
        <v>73</v>
      </c>
      <c r="G142" s="104" t="s">
        <v>121</v>
      </c>
      <c r="H142" s="104" t="s">
        <v>39</v>
      </c>
      <c r="I142" s="15">
        <v>400000</v>
      </c>
      <c r="J142" s="15">
        <v>0</v>
      </c>
      <c r="K142" s="15">
        <v>0</v>
      </c>
      <c r="L142" s="15">
        <v>15695.715200000001</v>
      </c>
      <c r="M142" s="15">
        <v>0</v>
      </c>
      <c r="N142" s="15">
        <v>400000</v>
      </c>
      <c r="O142" s="6">
        <v>0</v>
      </c>
    </row>
    <row r="143" spans="1:15" x14ac:dyDescent="0.25">
      <c r="A143" s="12">
        <v>2021</v>
      </c>
      <c r="B143" s="8" t="s">
        <v>0</v>
      </c>
      <c r="C143" s="13">
        <v>1</v>
      </c>
      <c r="D143" s="13">
        <v>1</v>
      </c>
      <c r="E143" s="78">
        <v>1</v>
      </c>
      <c r="F143" s="104" t="s">
        <v>73</v>
      </c>
      <c r="G143" s="104" t="s">
        <v>122</v>
      </c>
      <c r="H143" s="104" t="s">
        <v>39</v>
      </c>
      <c r="I143" s="15">
        <v>1004941.992</v>
      </c>
      <c r="J143" s="15">
        <v>0</v>
      </c>
      <c r="K143" s="15">
        <v>0</v>
      </c>
      <c r="L143" s="15">
        <v>0</v>
      </c>
      <c r="M143" s="15">
        <v>0</v>
      </c>
      <c r="N143" s="15">
        <v>1004941.992</v>
      </c>
      <c r="O143" s="6">
        <v>0</v>
      </c>
    </row>
    <row r="144" spans="1:15" x14ac:dyDescent="0.25">
      <c r="A144" s="12">
        <v>2021</v>
      </c>
      <c r="B144" s="8" t="s">
        <v>0</v>
      </c>
      <c r="C144" s="13">
        <v>1</v>
      </c>
      <c r="D144" s="13">
        <v>1</v>
      </c>
      <c r="E144" s="78">
        <v>1</v>
      </c>
      <c r="F144" s="104" t="s">
        <v>73</v>
      </c>
      <c r="G144" s="104" t="s">
        <v>123</v>
      </c>
      <c r="H144" s="104" t="s">
        <v>39</v>
      </c>
      <c r="I144" s="15">
        <v>3403135.2069999999</v>
      </c>
      <c r="J144" s="15">
        <v>0</v>
      </c>
      <c r="K144" s="15">
        <v>0</v>
      </c>
      <c r="L144" s="15">
        <v>7089.8650099999995</v>
      </c>
      <c r="M144" s="15">
        <v>0</v>
      </c>
      <c r="N144" s="15">
        <v>3403135.2069999999</v>
      </c>
      <c r="O144" s="6">
        <v>0</v>
      </c>
    </row>
    <row r="145" spans="1:15" x14ac:dyDescent="0.25">
      <c r="A145" s="12">
        <v>2021</v>
      </c>
      <c r="B145" s="8" t="s">
        <v>0</v>
      </c>
      <c r="C145" s="13">
        <v>1</v>
      </c>
      <c r="D145" s="13">
        <v>1</v>
      </c>
      <c r="E145" s="78">
        <v>1</v>
      </c>
      <c r="F145" s="104" t="s">
        <v>73</v>
      </c>
      <c r="G145" s="104" t="s">
        <v>124</v>
      </c>
      <c r="H145" s="104" t="s">
        <v>39</v>
      </c>
      <c r="I145" s="15">
        <v>18147.628199999999</v>
      </c>
      <c r="J145" s="15">
        <v>0</v>
      </c>
      <c r="K145" s="15">
        <v>0</v>
      </c>
      <c r="L145" s="15">
        <v>37.807559999999995</v>
      </c>
      <c r="M145" s="15">
        <v>0</v>
      </c>
      <c r="N145" s="15">
        <v>18147.628199999999</v>
      </c>
      <c r="O145" s="6">
        <v>0</v>
      </c>
    </row>
    <row r="146" spans="1:15" x14ac:dyDescent="0.25">
      <c r="A146" s="12">
        <v>2021</v>
      </c>
      <c r="B146" s="8" t="s">
        <v>0</v>
      </c>
      <c r="C146" s="13">
        <v>1</v>
      </c>
      <c r="D146" s="13">
        <v>1</v>
      </c>
      <c r="E146" s="78">
        <v>1</v>
      </c>
      <c r="F146" s="104" t="s">
        <v>73</v>
      </c>
      <c r="G146" s="104" t="s">
        <v>125</v>
      </c>
      <c r="H146" s="104" t="s">
        <v>39</v>
      </c>
      <c r="I146" s="15">
        <v>18796.4738</v>
      </c>
      <c r="J146" s="15">
        <v>0</v>
      </c>
      <c r="K146" s="15">
        <v>0</v>
      </c>
      <c r="L146" s="15">
        <v>39.159320000000001</v>
      </c>
      <c r="M146" s="15">
        <v>0</v>
      </c>
      <c r="N146" s="15">
        <v>18796.4738</v>
      </c>
      <c r="O146" s="6">
        <v>0</v>
      </c>
    </row>
    <row r="147" spans="1:15" x14ac:dyDescent="0.25">
      <c r="A147" s="12">
        <v>2021</v>
      </c>
      <c r="B147" s="8" t="s">
        <v>0</v>
      </c>
      <c r="C147" s="13">
        <v>1</v>
      </c>
      <c r="D147" s="13">
        <v>1</v>
      </c>
      <c r="E147" s="78">
        <v>1</v>
      </c>
      <c r="F147" s="104" t="s">
        <v>73</v>
      </c>
      <c r="G147" s="104" t="s">
        <v>126</v>
      </c>
      <c r="H147" s="104" t="s">
        <v>39</v>
      </c>
      <c r="I147" s="15">
        <v>60204.123200000002</v>
      </c>
      <c r="J147" s="15">
        <v>0</v>
      </c>
      <c r="K147" s="15">
        <v>0</v>
      </c>
      <c r="L147" s="15">
        <v>125.42525999999999</v>
      </c>
      <c r="M147" s="15">
        <v>0</v>
      </c>
      <c r="N147" s="15">
        <v>60204.123200000002</v>
      </c>
      <c r="O147" s="6">
        <v>0</v>
      </c>
    </row>
    <row r="148" spans="1:15" x14ac:dyDescent="0.25">
      <c r="A148" s="12">
        <v>2021</v>
      </c>
      <c r="B148" s="8" t="s">
        <v>0</v>
      </c>
      <c r="C148" s="13">
        <v>1</v>
      </c>
      <c r="D148" s="13">
        <v>1</v>
      </c>
      <c r="E148" s="78">
        <v>1</v>
      </c>
      <c r="F148" s="104" t="s">
        <v>73</v>
      </c>
      <c r="G148" s="104" t="s">
        <v>127</v>
      </c>
      <c r="H148" s="104" t="s">
        <v>39</v>
      </c>
      <c r="I148" s="15">
        <v>9062.8785000000007</v>
      </c>
      <c r="J148" s="15">
        <v>0</v>
      </c>
      <c r="K148" s="15">
        <v>0</v>
      </c>
      <c r="L148" s="15">
        <v>18.881</v>
      </c>
      <c r="M148" s="15">
        <v>0</v>
      </c>
      <c r="N148" s="15">
        <v>9062.8785000000007</v>
      </c>
      <c r="O148" s="6">
        <v>0</v>
      </c>
    </row>
    <row r="149" spans="1:15" x14ac:dyDescent="0.25">
      <c r="A149" s="12">
        <v>2021</v>
      </c>
      <c r="B149" s="8" t="s">
        <v>0</v>
      </c>
      <c r="C149" s="13">
        <v>1</v>
      </c>
      <c r="D149" s="13">
        <v>1</v>
      </c>
      <c r="E149" s="78">
        <v>1</v>
      </c>
      <c r="F149" s="104" t="s">
        <v>73</v>
      </c>
      <c r="G149" s="104" t="s">
        <v>128</v>
      </c>
      <c r="H149" s="104" t="s">
        <v>39</v>
      </c>
      <c r="I149" s="15">
        <v>27410.992699999999</v>
      </c>
      <c r="J149" s="15">
        <v>0</v>
      </c>
      <c r="K149" s="15">
        <v>0</v>
      </c>
      <c r="L149" s="15">
        <v>57.10624</v>
      </c>
      <c r="M149" s="15">
        <v>0</v>
      </c>
      <c r="N149" s="15">
        <v>27410.992699999999</v>
      </c>
      <c r="O149" s="6">
        <v>0</v>
      </c>
    </row>
    <row r="150" spans="1:15" x14ac:dyDescent="0.25">
      <c r="A150" s="12">
        <v>2021</v>
      </c>
      <c r="B150" s="8" t="s">
        <v>0</v>
      </c>
      <c r="C150" s="13">
        <v>1</v>
      </c>
      <c r="D150" s="13">
        <v>1</v>
      </c>
      <c r="E150" s="78">
        <v>1</v>
      </c>
      <c r="F150" s="104" t="s">
        <v>73</v>
      </c>
      <c r="G150" s="104" t="s">
        <v>129</v>
      </c>
      <c r="H150" s="104" t="s">
        <v>39</v>
      </c>
      <c r="I150" s="15">
        <v>14059.536400000001</v>
      </c>
      <c r="J150" s="15">
        <v>0</v>
      </c>
      <c r="K150" s="15">
        <v>0</v>
      </c>
      <c r="L150" s="15">
        <v>29.290700000000001</v>
      </c>
      <c r="M150" s="15">
        <v>0</v>
      </c>
      <c r="N150" s="15">
        <v>14059.536400000001</v>
      </c>
      <c r="O150" s="6">
        <v>0</v>
      </c>
    </row>
    <row r="151" spans="1:15" x14ac:dyDescent="0.25">
      <c r="A151" s="12">
        <v>2021</v>
      </c>
      <c r="B151" s="8" t="s">
        <v>0</v>
      </c>
      <c r="C151" s="13">
        <v>1</v>
      </c>
      <c r="D151" s="13">
        <v>1</v>
      </c>
      <c r="E151" s="78">
        <v>1</v>
      </c>
      <c r="F151" s="104" t="s">
        <v>73</v>
      </c>
      <c r="G151" s="104" t="s">
        <v>130</v>
      </c>
      <c r="H151" s="104" t="s">
        <v>39</v>
      </c>
      <c r="I151" s="15">
        <v>28758.805399999997</v>
      </c>
      <c r="J151" s="15">
        <v>0</v>
      </c>
      <c r="K151" s="15">
        <v>0</v>
      </c>
      <c r="L151" s="15">
        <v>59.914180000000002</v>
      </c>
      <c r="M151" s="15">
        <v>0</v>
      </c>
      <c r="N151" s="15">
        <v>28758.805399999997</v>
      </c>
      <c r="O151" s="6">
        <v>0</v>
      </c>
    </row>
    <row r="152" spans="1:15" x14ac:dyDescent="0.25">
      <c r="A152" s="12">
        <v>2021</v>
      </c>
      <c r="B152" s="8" t="s">
        <v>0</v>
      </c>
      <c r="C152" s="13">
        <v>1</v>
      </c>
      <c r="D152" s="13">
        <v>1</v>
      </c>
      <c r="E152" s="78">
        <v>1</v>
      </c>
      <c r="F152" s="104" t="s">
        <v>73</v>
      </c>
      <c r="G152" s="104" t="s">
        <v>131</v>
      </c>
      <c r="H152" s="104" t="s">
        <v>39</v>
      </c>
      <c r="I152" s="15">
        <v>50274.598399999995</v>
      </c>
      <c r="J152" s="15">
        <v>0</v>
      </c>
      <c r="K152" s="15">
        <v>0</v>
      </c>
      <c r="L152" s="15">
        <v>104.73875</v>
      </c>
      <c r="M152" s="15">
        <v>0</v>
      </c>
      <c r="N152" s="15">
        <v>50274.598399999995</v>
      </c>
      <c r="O152" s="6">
        <v>0</v>
      </c>
    </row>
    <row r="153" spans="1:15" x14ac:dyDescent="0.25">
      <c r="A153" s="12">
        <v>2021</v>
      </c>
      <c r="B153" s="8" t="s">
        <v>0</v>
      </c>
      <c r="C153" s="13">
        <v>1</v>
      </c>
      <c r="D153" s="13">
        <v>1</v>
      </c>
      <c r="E153" s="78">
        <v>1</v>
      </c>
      <c r="F153" s="104" t="s">
        <v>73</v>
      </c>
      <c r="G153" s="104" t="s">
        <v>132</v>
      </c>
      <c r="H153" s="104" t="s">
        <v>39</v>
      </c>
      <c r="I153" s="15">
        <v>29438.635200000001</v>
      </c>
      <c r="J153" s="15">
        <v>0</v>
      </c>
      <c r="K153" s="15">
        <v>0</v>
      </c>
      <c r="L153" s="15">
        <v>61.330489999999998</v>
      </c>
      <c r="M153" s="15">
        <v>0</v>
      </c>
      <c r="N153" s="15">
        <v>29438.635200000001</v>
      </c>
      <c r="O153" s="6">
        <v>0</v>
      </c>
    </row>
    <row r="154" spans="1:15" x14ac:dyDescent="0.25">
      <c r="A154" s="12">
        <v>2021</v>
      </c>
      <c r="B154" s="8" t="s">
        <v>0</v>
      </c>
      <c r="C154" s="13">
        <v>1</v>
      </c>
      <c r="D154" s="13">
        <v>1</v>
      </c>
      <c r="E154" s="78">
        <v>1</v>
      </c>
      <c r="F154" s="104" t="s">
        <v>73</v>
      </c>
      <c r="G154" s="104" t="s">
        <v>133</v>
      </c>
      <c r="H154" s="104" t="s">
        <v>39</v>
      </c>
      <c r="I154" s="15">
        <v>14259.1111</v>
      </c>
      <c r="J154" s="15">
        <v>0</v>
      </c>
      <c r="K154" s="15">
        <v>0</v>
      </c>
      <c r="L154" s="15">
        <v>29.706490000000002</v>
      </c>
      <c r="M154" s="15">
        <v>0</v>
      </c>
      <c r="N154" s="15">
        <v>14259.1111</v>
      </c>
      <c r="O154" s="6">
        <v>0</v>
      </c>
    </row>
    <row r="155" spans="1:15" x14ac:dyDescent="0.25">
      <c r="A155" s="12">
        <v>2021</v>
      </c>
      <c r="B155" s="8" t="s">
        <v>0</v>
      </c>
      <c r="C155" s="13">
        <v>1</v>
      </c>
      <c r="D155" s="13">
        <v>1</v>
      </c>
      <c r="E155" s="78">
        <v>1</v>
      </c>
      <c r="F155" s="104" t="s">
        <v>73</v>
      </c>
      <c r="G155" s="104" t="s">
        <v>134</v>
      </c>
      <c r="H155" s="104" t="s">
        <v>39</v>
      </c>
      <c r="I155" s="15">
        <v>3701423.8650000002</v>
      </c>
      <c r="J155" s="15">
        <v>0</v>
      </c>
      <c r="K155" s="15">
        <v>0</v>
      </c>
      <c r="L155" s="15">
        <v>7711.29972</v>
      </c>
      <c r="M155" s="15">
        <v>0</v>
      </c>
      <c r="N155" s="15">
        <v>3701423.8650000002</v>
      </c>
      <c r="O155" s="6">
        <v>0</v>
      </c>
    </row>
    <row r="156" spans="1:15" x14ac:dyDescent="0.25">
      <c r="A156" s="12">
        <v>2021</v>
      </c>
      <c r="B156" s="8" t="s">
        <v>0</v>
      </c>
      <c r="C156" s="13">
        <v>1</v>
      </c>
      <c r="D156" s="13">
        <v>1</v>
      </c>
      <c r="E156" s="78">
        <v>1</v>
      </c>
      <c r="F156" s="104" t="s">
        <v>73</v>
      </c>
      <c r="G156" s="104" t="s">
        <v>135</v>
      </c>
      <c r="H156" s="104" t="s">
        <v>39</v>
      </c>
      <c r="I156" s="15">
        <v>8458864.7760000005</v>
      </c>
      <c r="J156" s="15">
        <v>0</v>
      </c>
      <c r="K156" s="15">
        <v>0</v>
      </c>
      <c r="L156" s="15">
        <v>17622.63495</v>
      </c>
      <c r="M156" s="15">
        <v>0</v>
      </c>
      <c r="N156" s="15">
        <v>8458864.7760000005</v>
      </c>
      <c r="O156" s="6">
        <v>0</v>
      </c>
    </row>
    <row r="157" spans="1:15" x14ac:dyDescent="0.25">
      <c r="A157" s="12">
        <v>2021</v>
      </c>
      <c r="B157" s="8" t="s">
        <v>0</v>
      </c>
      <c r="C157" s="13">
        <v>1</v>
      </c>
      <c r="D157" s="13">
        <v>1</v>
      </c>
      <c r="E157" s="78">
        <v>0</v>
      </c>
      <c r="F157" s="104" t="s">
        <v>136</v>
      </c>
      <c r="G157" s="104" t="s">
        <v>137</v>
      </c>
      <c r="H157" s="104" t="s">
        <v>138</v>
      </c>
      <c r="I157" s="15">
        <v>546543.13090000011</v>
      </c>
      <c r="J157" s="15">
        <v>0</v>
      </c>
      <c r="K157" s="15">
        <v>8972.6907099999953</v>
      </c>
      <c r="L157" s="15">
        <v>0</v>
      </c>
      <c r="M157" s="15">
        <v>0</v>
      </c>
      <c r="N157" s="15">
        <v>537570.44019000011</v>
      </c>
      <c r="O157" s="6">
        <v>0</v>
      </c>
    </row>
    <row r="158" spans="1:15" x14ac:dyDescent="0.25">
      <c r="A158" s="12">
        <v>2021</v>
      </c>
      <c r="B158" s="8" t="s">
        <v>0</v>
      </c>
      <c r="C158" s="13">
        <v>1</v>
      </c>
      <c r="D158" s="13">
        <v>1</v>
      </c>
      <c r="E158" s="78">
        <v>0</v>
      </c>
      <c r="F158" s="104" t="s">
        <v>139</v>
      </c>
      <c r="G158" s="104" t="s">
        <v>140</v>
      </c>
      <c r="H158" s="104" t="s">
        <v>141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6">
        <v>0</v>
      </c>
    </row>
    <row r="159" spans="1:15" x14ac:dyDescent="0.25">
      <c r="A159" s="12">
        <v>2021</v>
      </c>
      <c r="B159" s="8" t="s">
        <v>0</v>
      </c>
      <c r="C159" s="13">
        <v>1</v>
      </c>
      <c r="D159" s="13">
        <v>1</v>
      </c>
      <c r="E159" s="78">
        <v>0</v>
      </c>
      <c r="F159" s="104" t="s">
        <v>139</v>
      </c>
      <c r="G159" s="104" t="s">
        <v>140</v>
      </c>
      <c r="H159" s="104" t="s">
        <v>141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6">
        <v>0</v>
      </c>
    </row>
    <row r="160" spans="1:15" x14ac:dyDescent="0.25">
      <c r="A160" s="12">
        <v>2021</v>
      </c>
      <c r="B160" s="8" t="s">
        <v>0</v>
      </c>
      <c r="C160" s="13">
        <v>1</v>
      </c>
      <c r="D160" s="13">
        <v>1</v>
      </c>
      <c r="E160" s="78">
        <v>0</v>
      </c>
      <c r="F160" s="104" t="s">
        <v>139</v>
      </c>
      <c r="G160" s="104" t="s">
        <v>140</v>
      </c>
      <c r="H160" s="104" t="s">
        <v>141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6">
        <v>0</v>
      </c>
    </row>
    <row r="161" spans="1:15" x14ac:dyDescent="0.25">
      <c r="A161" s="12">
        <v>2021</v>
      </c>
      <c r="B161" s="8" t="s">
        <v>0</v>
      </c>
      <c r="C161" s="13">
        <v>1</v>
      </c>
      <c r="D161" s="13">
        <v>1</v>
      </c>
      <c r="E161" s="78">
        <v>0</v>
      </c>
      <c r="F161" s="104" t="s">
        <v>139</v>
      </c>
      <c r="G161" s="104" t="s">
        <v>142</v>
      </c>
      <c r="H161" s="104" t="s">
        <v>141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6">
        <v>0</v>
      </c>
    </row>
    <row r="162" spans="1:15" x14ac:dyDescent="0.25">
      <c r="A162" s="12">
        <v>2021</v>
      </c>
      <c r="B162" s="8" t="s">
        <v>0</v>
      </c>
      <c r="C162" s="13">
        <v>1</v>
      </c>
      <c r="D162" s="13">
        <v>1</v>
      </c>
      <c r="E162" s="78">
        <v>0</v>
      </c>
      <c r="F162" s="104" t="s">
        <v>139</v>
      </c>
      <c r="G162" s="104" t="s">
        <v>142</v>
      </c>
      <c r="H162" s="104" t="s">
        <v>141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6">
        <v>0</v>
      </c>
    </row>
    <row r="163" spans="1:15" x14ac:dyDescent="0.25">
      <c r="A163" s="12">
        <v>2021</v>
      </c>
      <c r="B163" s="8" t="s">
        <v>0</v>
      </c>
      <c r="C163" s="13">
        <v>1</v>
      </c>
      <c r="D163" s="13">
        <v>1</v>
      </c>
      <c r="E163" s="78">
        <v>0</v>
      </c>
      <c r="F163" s="104" t="s">
        <v>139</v>
      </c>
      <c r="G163" s="104" t="s">
        <v>143</v>
      </c>
      <c r="H163" s="104" t="s">
        <v>141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6">
        <v>0</v>
      </c>
    </row>
    <row r="164" spans="1:15" x14ac:dyDescent="0.25">
      <c r="A164" s="12">
        <v>2021</v>
      </c>
      <c r="B164" s="8" t="s">
        <v>0</v>
      </c>
      <c r="C164" s="13">
        <v>1</v>
      </c>
      <c r="D164" s="13">
        <v>1</v>
      </c>
      <c r="E164" s="78">
        <v>0</v>
      </c>
      <c r="F164" s="104" t="s">
        <v>139</v>
      </c>
      <c r="G164" s="104" t="s">
        <v>144</v>
      </c>
      <c r="H164" s="104" t="s">
        <v>141</v>
      </c>
      <c r="I164" s="15">
        <v>24999.999999999302</v>
      </c>
      <c r="J164" s="15">
        <v>0</v>
      </c>
      <c r="K164" s="15">
        <v>2083.3333333333721</v>
      </c>
      <c r="L164" s="15">
        <v>147.60937000000558</v>
      </c>
      <c r="M164" s="15">
        <v>0</v>
      </c>
      <c r="N164" s="15">
        <v>22916.666666665929</v>
      </c>
      <c r="O164" s="6">
        <v>0</v>
      </c>
    </row>
    <row r="165" spans="1:15" x14ac:dyDescent="0.25">
      <c r="A165" s="12">
        <v>2021</v>
      </c>
      <c r="B165" s="8" t="s">
        <v>0</v>
      </c>
      <c r="C165" s="13">
        <v>1</v>
      </c>
      <c r="D165" s="13">
        <v>1</v>
      </c>
      <c r="E165" s="78">
        <v>0</v>
      </c>
      <c r="F165" s="104" t="s">
        <v>139</v>
      </c>
      <c r="G165" s="104" t="s">
        <v>145</v>
      </c>
      <c r="H165" s="104" t="s">
        <v>141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6">
        <v>0</v>
      </c>
    </row>
    <row r="166" spans="1:15" x14ac:dyDescent="0.25">
      <c r="A166" s="12">
        <v>2021</v>
      </c>
      <c r="B166" s="8" t="s">
        <v>0</v>
      </c>
      <c r="C166" s="13">
        <v>1</v>
      </c>
      <c r="D166" s="13">
        <v>0</v>
      </c>
      <c r="E166" s="78">
        <v>0</v>
      </c>
      <c r="F166" s="104" t="s">
        <v>146</v>
      </c>
      <c r="G166" s="104" t="s">
        <v>147</v>
      </c>
      <c r="H166" s="104" t="s">
        <v>148</v>
      </c>
      <c r="I166" s="15">
        <v>141307</v>
      </c>
      <c r="J166" s="15">
        <v>0</v>
      </c>
      <c r="K166" s="15">
        <v>0</v>
      </c>
      <c r="L166" s="15">
        <v>0</v>
      </c>
      <c r="M166" s="15">
        <v>52</v>
      </c>
      <c r="N166" s="15">
        <v>141359</v>
      </c>
      <c r="O166" s="6">
        <v>0</v>
      </c>
    </row>
    <row r="167" spans="1:15" x14ac:dyDescent="0.25">
      <c r="A167" s="12">
        <v>2021</v>
      </c>
      <c r="B167" s="8" t="s">
        <v>0</v>
      </c>
      <c r="C167" s="13">
        <v>1</v>
      </c>
      <c r="D167" s="13">
        <v>0</v>
      </c>
      <c r="E167" s="78">
        <v>0</v>
      </c>
      <c r="F167" s="104" t="s">
        <v>146</v>
      </c>
      <c r="G167" s="104" t="s">
        <v>149</v>
      </c>
      <c r="H167" s="104" t="s">
        <v>148</v>
      </c>
      <c r="I167" s="15">
        <v>415314</v>
      </c>
      <c r="J167" s="15">
        <v>0</v>
      </c>
      <c r="K167" s="15">
        <v>0</v>
      </c>
      <c r="L167" s="15">
        <v>0</v>
      </c>
      <c r="M167" s="15">
        <v>152</v>
      </c>
      <c r="N167" s="15">
        <v>415466</v>
      </c>
      <c r="O167" s="6">
        <v>0</v>
      </c>
    </row>
    <row r="168" spans="1:15" x14ac:dyDescent="0.25">
      <c r="A168" s="12">
        <v>2021</v>
      </c>
      <c r="B168" s="8" t="s">
        <v>13</v>
      </c>
      <c r="C168" s="13">
        <v>1</v>
      </c>
      <c r="D168" s="13">
        <v>1</v>
      </c>
      <c r="E168" s="78">
        <v>1</v>
      </c>
      <c r="F168" s="104" t="s">
        <v>37</v>
      </c>
      <c r="G168" s="104" t="s">
        <v>38</v>
      </c>
      <c r="H168" s="104" t="s">
        <v>39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6">
        <v>0</v>
      </c>
    </row>
    <row r="169" spans="1:15" x14ac:dyDescent="0.25">
      <c r="A169" s="12">
        <v>2021</v>
      </c>
      <c r="B169" s="8" t="s">
        <v>13</v>
      </c>
      <c r="C169" s="13">
        <v>1</v>
      </c>
      <c r="D169" s="13">
        <v>1</v>
      </c>
      <c r="E169" s="78">
        <v>0</v>
      </c>
      <c r="F169" s="104" t="s">
        <v>37</v>
      </c>
      <c r="G169" s="104" t="s">
        <v>38</v>
      </c>
      <c r="H169" s="104" t="s">
        <v>40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6">
        <v>0</v>
      </c>
    </row>
    <row r="170" spans="1:15" x14ac:dyDescent="0.25">
      <c r="A170" s="12">
        <v>2021</v>
      </c>
      <c r="B170" s="8" t="s">
        <v>13</v>
      </c>
      <c r="C170" s="13">
        <v>1</v>
      </c>
      <c r="D170" s="13">
        <v>1</v>
      </c>
      <c r="E170" s="78">
        <v>0</v>
      </c>
      <c r="F170" s="104" t="s">
        <v>37</v>
      </c>
      <c r="G170" s="104" t="s">
        <v>38</v>
      </c>
      <c r="H170" s="104" t="s">
        <v>41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6">
        <v>0</v>
      </c>
    </row>
    <row r="171" spans="1:15" x14ac:dyDescent="0.25">
      <c r="A171" s="12">
        <v>2021</v>
      </c>
      <c r="B171" s="8" t="s">
        <v>13</v>
      </c>
      <c r="C171" s="13">
        <v>1</v>
      </c>
      <c r="D171" s="13">
        <v>1</v>
      </c>
      <c r="E171" s="78">
        <v>0</v>
      </c>
      <c r="F171" s="104" t="s">
        <v>37</v>
      </c>
      <c r="G171" s="104" t="s">
        <v>38</v>
      </c>
      <c r="H171" s="104" t="s">
        <v>42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6">
        <v>0</v>
      </c>
    </row>
    <row r="172" spans="1:15" x14ac:dyDescent="0.25">
      <c r="A172" s="12">
        <v>2021</v>
      </c>
      <c r="B172" s="8" t="s">
        <v>13</v>
      </c>
      <c r="C172" s="13">
        <v>1</v>
      </c>
      <c r="D172" s="13">
        <v>1</v>
      </c>
      <c r="E172" s="78">
        <v>0</v>
      </c>
      <c r="F172" s="104" t="s">
        <v>37</v>
      </c>
      <c r="G172" s="104" t="s">
        <v>38</v>
      </c>
      <c r="H172" s="104" t="s">
        <v>43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6">
        <v>0</v>
      </c>
    </row>
    <row r="173" spans="1:15" x14ac:dyDescent="0.25">
      <c r="A173" s="12">
        <v>2021</v>
      </c>
      <c r="B173" s="8" t="s">
        <v>13</v>
      </c>
      <c r="C173" s="13">
        <v>1</v>
      </c>
      <c r="D173" s="13">
        <v>1</v>
      </c>
      <c r="E173" s="78">
        <v>1</v>
      </c>
      <c r="F173" s="104" t="s">
        <v>44</v>
      </c>
      <c r="G173" s="104" t="s">
        <v>45</v>
      </c>
      <c r="H173" s="104" t="s">
        <v>39</v>
      </c>
      <c r="I173" s="15">
        <v>1163748.6052710002</v>
      </c>
      <c r="J173" s="15">
        <v>0</v>
      </c>
      <c r="K173" s="15">
        <v>5800</v>
      </c>
      <c r="L173" s="15">
        <v>2232.3173000000002</v>
      </c>
      <c r="M173" s="15">
        <v>-2007.4005030000117</v>
      </c>
      <c r="N173" s="15">
        <v>1155941.2047680002</v>
      </c>
      <c r="O173" s="6">
        <v>0</v>
      </c>
    </row>
    <row r="174" spans="1:15" x14ac:dyDescent="0.25">
      <c r="A174" s="12">
        <v>2021</v>
      </c>
      <c r="B174" s="8" t="s">
        <v>13</v>
      </c>
      <c r="C174" s="13">
        <v>1</v>
      </c>
      <c r="D174" s="13">
        <v>1</v>
      </c>
      <c r="E174" s="78">
        <v>1</v>
      </c>
      <c r="F174" s="104" t="s">
        <v>44</v>
      </c>
      <c r="G174" s="104" t="s">
        <v>45</v>
      </c>
      <c r="H174" s="104" t="s">
        <v>46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6">
        <v>0</v>
      </c>
    </row>
    <row r="175" spans="1:15" x14ac:dyDescent="0.25">
      <c r="A175" s="12">
        <v>2021</v>
      </c>
      <c r="B175" s="8" t="s">
        <v>13</v>
      </c>
      <c r="C175" s="13">
        <v>1</v>
      </c>
      <c r="D175" s="13">
        <v>0</v>
      </c>
      <c r="E175" s="78">
        <v>0</v>
      </c>
      <c r="F175" s="104" t="s">
        <v>44</v>
      </c>
      <c r="G175" s="104" t="s">
        <v>45</v>
      </c>
      <c r="H175" s="104" t="s">
        <v>47</v>
      </c>
      <c r="I175" s="15">
        <v>1.9999999999999999E-6</v>
      </c>
      <c r="J175" s="15">
        <v>0</v>
      </c>
      <c r="K175" s="15">
        <v>0</v>
      </c>
      <c r="L175" s="15">
        <v>0</v>
      </c>
      <c r="M175" s="15">
        <v>0</v>
      </c>
      <c r="N175" s="15">
        <v>1.9999999999999999E-6</v>
      </c>
      <c r="O175" s="6">
        <v>0</v>
      </c>
    </row>
    <row r="176" spans="1:15" x14ac:dyDescent="0.25">
      <c r="A176" s="12">
        <v>2021</v>
      </c>
      <c r="B176" s="8" t="s">
        <v>13</v>
      </c>
      <c r="C176" s="13">
        <v>1</v>
      </c>
      <c r="D176" s="13">
        <v>1</v>
      </c>
      <c r="E176" s="78">
        <v>0</v>
      </c>
      <c r="F176" s="104" t="s">
        <v>44</v>
      </c>
      <c r="G176" s="104" t="s">
        <v>45</v>
      </c>
      <c r="H176" s="104" t="s">
        <v>48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6">
        <v>0</v>
      </c>
    </row>
    <row r="177" spans="1:15" x14ac:dyDescent="0.25">
      <c r="A177" s="12">
        <v>2021</v>
      </c>
      <c r="B177" s="8" t="s">
        <v>13</v>
      </c>
      <c r="C177" s="13">
        <v>1</v>
      </c>
      <c r="D177" s="13">
        <v>1</v>
      </c>
      <c r="E177" s="78">
        <v>0</v>
      </c>
      <c r="F177" s="104" t="s">
        <v>44</v>
      </c>
      <c r="G177" s="104" t="s">
        <v>45</v>
      </c>
      <c r="H177" s="104" t="s">
        <v>49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6">
        <v>0</v>
      </c>
    </row>
    <row r="178" spans="1:15" x14ac:dyDescent="0.25">
      <c r="A178" s="12">
        <v>2021</v>
      </c>
      <c r="B178" s="8" t="s">
        <v>13</v>
      </c>
      <c r="C178" s="13">
        <v>1</v>
      </c>
      <c r="D178" s="13">
        <v>1</v>
      </c>
      <c r="E178" s="78">
        <v>0</v>
      </c>
      <c r="F178" s="104" t="s">
        <v>44</v>
      </c>
      <c r="G178" s="104" t="s">
        <v>45</v>
      </c>
      <c r="H178" s="104" t="s">
        <v>40</v>
      </c>
      <c r="I178" s="15">
        <v>53000</v>
      </c>
      <c r="J178" s="15">
        <v>0</v>
      </c>
      <c r="K178" s="15">
        <v>53000</v>
      </c>
      <c r="L178" s="15">
        <v>871.21253000000002</v>
      </c>
      <c r="M178" s="15">
        <v>0</v>
      </c>
      <c r="N178" s="15">
        <v>0</v>
      </c>
      <c r="O178" s="6">
        <v>0</v>
      </c>
    </row>
    <row r="179" spans="1:15" x14ac:dyDescent="0.25">
      <c r="A179" s="12">
        <v>2021</v>
      </c>
      <c r="B179" s="8" t="s">
        <v>13</v>
      </c>
      <c r="C179" s="13">
        <v>1</v>
      </c>
      <c r="D179" s="13">
        <v>1</v>
      </c>
      <c r="E179" s="78">
        <v>0</v>
      </c>
      <c r="F179" s="104" t="s">
        <v>44</v>
      </c>
      <c r="G179" s="104" t="s">
        <v>45</v>
      </c>
      <c r="H179" s="104" t="s">
        <v>50</v>
      </c>
      <c r="I179" s="15">
        <v>83500</v>
      </c>
      <c r="J179" s="15">
        <v>0</v>
      </c>
      <c r="K179" s="15">
        <v>0</v>
      </c>
      <c r="L179" s="15">
        <v>228.55500000000001</v>
      </c>
      <c r="M179" s="15">
        <v>0</v>
      </c>
      <c r="N179" s="15">
        <v>83500</v>
      </c>
      <c r="O179" s="6">
        <v>0</v>
      </c>
    </row>
    <row r="180" spans="1:15" x14ac:dyDescent="0.25">
      <c r="A180" s="12">
        <v>2021</v>
      </c>
      <c r="B180" s="8" t="s">
        <v>13</v>
      </c>
      <c r="C180" s="13">
        <v>1</v>
      </c>
      <c r="D180" s="13">
        <v>1</v>
      </c>
      <c r="E180" s="78">
        <v>0</v>
      </c>
      <c r="F180" s="104" t="s">
        <v>44</v>
      </c>
      <c r="G180" s="104" t="s">
        <v>45</v>
      </c>
      <c r="H180" s="104" t="s">
        <v>51</v>
      </c>
      <c r="I180" s="15">
        <v>0</v>
      </c>
      <c r="J180" s="15">
        <v>0</v>
      </c>
      <c r="K180" s="15">
        <v>0</v>
      </c>
      <c r="L180" s="15">
        <v>9.2827800000000007</v>
      </c>
      <c r="M180" s="15">
        <v>0</v>
      </c>
      <c r="N180" s="15">
        <v>0</v>
      </c>
      <c r="O180" s="6">
        <v>0</v>
      </c>
    </row>
    <row r="181" spans="1:15" x14ac:dyDescent="0.25">
      <c r="A181" s="12">
        <v>2021</v>
      </c>
      <c r="B181" s="8" t="s">
        <v>13</v>
      </c>
      <c r="C181" s="13">
        <v>1</v>
      </c>
      <c r="D181" s="13">
        <v>1</v>
      </c>
      <c r="E181" s="78">
        <v>0</v>
      </c>
      <c r="F181" s="104" t="s">
        <v>44</v>
      </c>
      <c r="G181" s="104" t="s">
        <v>45</v>
      </c>
      <c r="H181" s="104" t="s">
        <v>42</v>
      </c>
      <c r="I181" s="15">
        <v>66006.697140000004</v>
      </c>
      <c r="J181" s="15">
        <v>0</v>
      </c>
      <c r="K181" s="15">
        <v>950.47606999999994</v>
      </c>
      <c r="L181" s="15">
        <v>104.70913</v>
      </c>
      <c r="M181" s="15">
        <v>0</v>
      </c>
      <c r="N181" s="15">
        <v>65056.22107</v>
      </c>
      <c r="O181" s="6">
        <v>0</v>
      </c>
    </row>
    <row r="182" spans="1:15" x14ac:dyDescent="0.25">
      <c r="A182" s="12">
        <v>2021</v>
      </c>
      <c r="B182" s="8" t="s">
        <v>13</v>
      </c>
      <c r="C182" s="13">
        <v>1</v>
      </c>
      <c r="D182" s="13">
        <v>1</v>
      </c>
      <c r="E182" s="78">
        <v>1</v>
      </c>
      <c r="F182" s="104" t="s">
        <v>52</v>
      </c>
      <c r="G182" s="104" t="s">
        <v>53</v>
      </c>
      <c r="H182" s="104" t="s">
        <v>39</v>
      </c>
      <c r="I182" s="15">
        <v>5424784.0993800014</v>
      </c>
      <c r="J182" s="15">
        <v>182892.48</v>
      </c>
      <c r="K182" s="15">
        <v>9649.2059649999992</v>
      </c>
      <c r="L182" s="15">
        <v>1346.1836300000002</v>
      </c>
      <c r="M182" s="15">
        <v>-4873.1232250016183</v>
      </c>
      <c r="N182" s="15">
        <v>5593154.25019</v>
      </c>
      <c r="O182" s="6">
        <v>0</v>
      </c>
    </row>
    <row r="183" spans="1:15" x14ac:dyDescent="0.25">
      <c r="A183" s="12">
        <v>2021</v>
      </c>
      <c r="B183" s="8" t="s">
        <v>13</v>
      </c>
      <c r="C183" s="13">
        <v>1</v>
      </c>
      <c r="D183" s="13">
        <v>1</v>
      </c>
      <c r="E183" s="78">
        <v>0</v>
      </c>
      <c r="F183" s="104" t="s">
        <v>52</v>
      </c>
      <c r="G183" s="104" t="s">
        <v>53</v>
      </c>
      <c r="H183" s="104" t="s">
        <v>54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6">
        <v>0</v>
      </c>
    </row>
    <row r="184" spans="1:15" x14ac:dyDescent="0.25">
      <c r="A184" s="12">
        <v>2021</v>
      </c>
      <c r="B184" s="8" t="s">
        <v>13</v>
      </c>
      <c r="C184" s="13">
        <v>1</v>
      </c>
      <c r="D184" s="13">
        <v>1</v>
      </c>
      <c r="E184" s="78">
        <v>0</v>
      </c>
      <c r="F184" s="104" t="s">
        <v>52</v>
      </c>
      <c r="G184" s="104" t="s">
        <v>53</v>
      </c>
      <c r="H184" s="104" t="s">
        <v>48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6">
        <v>0</v>
      </c>
    </row>
    <row r="185" spans="1:15" x14ac:dyDescent="0.25">
      <c r="A185" s="12">
        <v>2021</v>
      </c>
      <c r="B185" s="8" t="s">
        <v>13</v>
      </c>
      <c r="C185" s="13">
        <v>1</v>
      </c>
      <c r="D185" s="13">
        <v>0</v>
      </c>
      <c r="E185" s="78">
        <v>0</v>
      </c>
      <c r="F185" s="104" t="s">
        <v>52</v>
      </c>
      <c r="G185" s="104" t="s">
        <v>53</v>
      </c>
      <c r="H185" s="104" t="s">
        <v>55</v>
      </c>
      <c r="I185" s="15">
        <v>3.6000000000000001E-5</v>
      </c>
      <c r="J185" s="15">
        <v>0</v>
      </c>
      <c r="K185" s="15">
        <v>0</v>
      </c>
      <c r="L185" s="15">
        <v>0</v>
      </c>
      <c r="M185" s="15">
        <v>0</v>
      </c>
      <c r="N185" s="15">
        <v>3.6000000000000001E-5</v>
      </c>
      <c r="O185" s="6">
        <v>0</v>
      </c>
    </row>
    <row r="186" spans="1:15" x14ac:dyDescent="0.25">
      <c r="A186" s="12">
        <v>2021</v>
      </c>
      <c r="B186" s="8" t="s">
        <v>13</v>
      </c>
      <c r="C186" s="13">
        <v>1</v>
      </c>
      <c r="D186" s="13">
        <v>1</v>
      </c>
      <c r="E186" s="78">
        <v>0</v>
      </c>
      <c r="F186" s="104" t="s">
        <v>52</v>
      </c>
      <c r="G186" s="104" t="s">
        <v>53</v>
      </c>
      <c r="H186" s="104" t="s">
        <v>56</v>
      </c>
      <c r="I186" s="15">
        <v>83525.055728000007</v>
      </c>
      <c r="J186" s="15">
        <v>0</v>
      </c>
      <c r="K186" s="15">
        <v>0</v>
      </c>
      <c r="L186" s="15">
        <v>0</v>
      </c>
      <c r="M186" s="15">
        <v>0</v>
      </c>
      <c r="N186" s="15">
        <v>83525.055728000007</v>
      </c>
      <c r="O186" s="6">
        <v>0</v>
      </c>
    </row>
    <row r="187" spans="1:15" x14ac:dyDescent="0.25">
      <c r="A187" s="12">
        <v>2021</v>
      </c>
      <c r="B187" s="8" t="s">
        <v>13</v>
      </c>
      <c r="C187" s="13">
        <v>1</v>
      </c>
      <c r="D187" s="13">
        <v>1</v>
      </c>
      <c r="E187" s="78">
        <v>0</v>
      </c>
      <c r="F187" s="104" t="s">
        <v>52</v>
      </c>
      <c r="G187" s="104" t="s">
        <v>53</v>
      </c>
      <c r="H187" s="104" t="s">
        <v>57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6">
        <v>0</v>
      </c>
    </row>
    <row r="188" spans="1:15" x14ac:dyDescent="0.25">
      <c r="A188" s="12">
        <v>2021</v>
      </c>
      <c r="B188" s="8" t="s">
        <v>13</v>
      </c>
      <c r="C188" s="13">
        <v>1</v>
      </c>
      <c r="D188" s="13">
        <v>1</v>
      </c>
      <c r="E188" s="78">
        <v>0</v>
      </c>
      <c r="F188" s="104" t="s">
        <v>52</v>
      </c>
      <c r="G188" s="104" t="s">
        <v>53</v>
      </c>
      <c r="H188" s="104" t="s">
        <v>41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6">
        <v>0</v>
      </c>
    </row>
    <row r="189" spans="1:15" x14ac:dyDescent="0.25">
      <c r="A189" s="12">
        <v>2021</v>
      </c>
      <c r="B189" s="8" t="s">
        <v>13</v>
      </c>
      <c r="C189" s="13">
        <v>1</v>
      </c>
      <c r="D189" s="13">
        <v>0</v>
      </c>
      <c r="E189" s="78">
        <v>0</v>
      </c>
      <c r="F189" s="104" t="s">
        <v>52</v>
      </c>
      <c r="G189" s="104" t="s">
        <v>53</v>
      </c>
      <c r="H189" s="104" t="s">
        <v>58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6">
        <v>0</v>
      </c>
    </row>
    <row r="190" spans="1:15" x14ac:dyDescent="0.25">
      <c r="A190" s="12">
        <v>2021</v>
      </c>
      <c r="B190" s="8" t="s">
        <v>13</v>
      </c>
      <c r="C190" s="13">
        <v>1</v>
      </c>
      <c r="D190" s="13">
        <v>1</v>
      </c>
      <c r="E190" s="78">
        <v>1</v>
      </c>
      <c r="F190" s="104" t="s">
        <v>52</v>
      </c>
      <c r="G190" s="104" t="s">
        <v>53</v>
      </c>
      <c r="H190" s="104" t="s">
        <v>46</v>
      </c>
      <c r="I190" s="15">
        <v>1978.6911479999999</v>
      </c>
      <c r="J190" s="15">
        <v>0</v>
      </c>
      <c r="K190" s="15">
        <v>0</v>
      </c>
      <c r="L190" s="15">
        <v>0</v>
      </c>
      <c r="M190" s="15">
        <v>-7.4221309999998084</v>
      </c>
      <c r="N190" s="15">
        <v>1971.2690170000001</v>
      </c>
      <c r="O190" s="6">
        <v>0</v>
      </c>
    </row>
    <row r="191" spans="1:15" x14ac:dyDescent="0.25">
      <c r="A191" s="12">
        <v>2021</v>
      </c>
      <c r="B191" s="8" t="s">
        <v>13</v>
      </c>
      <c r="C191" s="13">
        <v>1</v>
      </c>
      <c r="D191" s="13">
        <v>1</v>
      </c>
      <c r="E191" s="78">
        <v>0</v>
      </c>
      <c r="F191" s="104" t="s">
        <v>52</v>
      </c>
      <c r="G191" s="104" t="s">
        <v>53</v>
      </c>
      <c r="H191" s="104" t="s">
        <v>59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6">
        <v>0</v>
      </c>
    </row>
    <row r="192" spans="1:15" x14ac:dyDescent="0.25">
      <c r="A192" s="12">
        <v>2021</v>
      </c>
      <c r="B192" s="8" t="s">
        <v>13</v>
      </c>
      <c r="C192" s="13">
        <v>1</v>
      </c>
      <c r="D192" s="13">
        <v>1</v>
      </c>
      <c r="E192" s="78">
        <v>0</v>
      </c>
      <c r="F192" s="104" t="s">
        <v>52</v>
      </c>
      <c r="G192" s="104" t="s">
        <v>53</v>
      </c>
      <c r="H192" s="104" t="s">
        <v>60</v>
      </c>
      <c r="I192" s="15">
        <v>447.94709600000004</v>
      </c>
      <c r="J192" s="15">
        <v>0</v>
      </c>
      <c r="K192" s="15">
        <v>0</v>
      </c>
      <c r="L192" s="15">
        <v>0</v>
      </c>
      <c r="M192" s="15">
        <v>-1.6802630000000818</v>
      </c>
      <c r="N192" s="15">
        <v>446.26683299999996</v>
      </c>
      <c r="O192" s="6">
        <v>0</v>
      </c>
    </row>
    <row r="193" spans="1:15" x14ac:dyDescent="0.25">
      <c r="A193" s="12">
        <v>2021</v>
      </c>
      <c r="B193" s="8" t="s">
        <v>13</v>
      </c>
      <c r="C193" s="13">
        <v>1</v>
      </c>
      <c r="D193" s="13">
        <v>1</v>
      </c>
      <c r="E193" s="78">
        <v>0</v>
      </c>
      <c r="F193" s="104" t="s">
        <v>52</v>
      </c>
      <c r="G193" s="104" t="s">
        <v>53</v>
      </c>
      <c r="H193" s="104" t="s">
        <v>61</v>
      </c>
      <c r="I193" s="15">
        <v>117275.266791</v>
      </c>
      <c r="J193" s="15">
        <v>11118.34368</v>
      </c>
      <c r="K193" s="15">
        <v>0</v>
      </c>
      <c r="L193" s="15">
        <v>0</v>
      </c>
      <c r="M193" s="15">
        <v>-58.503341000017826</v>
      </c>
      <c r="N193" s="15">
        <v>128335.10712999999</v>
      </c>
      <c r="O193" s="6">
        <v>0</v>
      </c>
    </row>
    <row r="194" spans="1:15" x14ac:dyDescent="0.25">
      <c r="A194" s="12">
        <v>2021</v>
      </c>
      <c r="B194" s="8" t="s">
        <v>13</v>
      </c>
      <c r="C194" s="13">
        <v>1</v>
      </c>
      <c r="D194" s="13">
        <v>1</v>
      </c>
      <c r="E194" s="78">
        <v>0</v>
      </c>
      <c r="F194" s="104" t="s">
        <v>52</v>
      </c>
      <c r="G194" s="104" t="s">
        <v>53</v>
      </c>
      <c r="H194" s="104" t="s">
        <v>62</v>
      </c>
      <c r="I194" s="15">
        <v>11356.30839</v>
      </c>
      <c r="J194" s="15">
        <v>0</v>
      </c>
      <c r="K194" s="15">
        <v>0</v>
      </c>
      <c r="L194" s="15">
        <v>0</v>
      </c>
      <c r="M194" s="15">
        <v>0</v>
      </c>
      <c r="N194" s="15">
        <v>11356.30839</v>
      </c>
      <c r="O194" s="6">
        <v>0</v>
      </c>
    </row>
    <row r="195" spans="1:15" x14ac:dyDescent="0.25">
      <c r="A195" s="12">
        <v>2021</v>
      </c>
      <c r="B195" s="8" t="s">
        <v>13</v>
      </c>
      <c r="C195" s="13">
        <v>1</v>
      </c>
      <c r="D195" s="13">
        <v>1</v>
      </c>
      <c r="E195" s="78">
        <v>0</v>
      </c>
      <c r="F195" s="104" t="s">
        <v>52</v>
      </c>
      <c r="G195" s="104" t="s">
        <v>53</v>
      </c>
      <c r="H195" s="104" t="s">
        <v>63</v>
      </c>
      <c r="I195" s="15">
        <v>81408.061186000006</v>
      </c>
      <c r="J195" s="15">
        <v>0</v>
      </c>
      <c r="K195" s="15">
        <v>0</v>
      </c>
      <c r="L195" s="15">
        <v>0</v>
      </c>
      <c r="M195" s="15">
        <v>0</v>
      </c>
      <c r="N195" s="15">
        <v>81408.061186000006</v>
      </c>
      <c r="O195" s="6">
        <v>0</v>
      </c>
    </row>
    <row r="196" spans="1:15" x14ac:dyDescent="0.25">
      <c r="A196" s="12">
        <v>2021</v>
      </c>
      <c r="B196" s="8" t="s">
        <v>13</v>
      </c>
      <c r="C196" s="13">
        <v>1</v>
      </c>
      <c r="D196" s="13">
        <v>1</v>
      </c>
      <c r="E196" s="78">
        <v>0</v>
      </c>
      <c r="F196" s="104" t="s">
        <v>52</v>
      </c>
      <c r="G196" s="104" t="s">
        <v>53</v>
      </c>
      <c r="H196" s="104" t="s">
        <v>64</v>
      </c>
      <c r="I196" s="15">
        <v>72934.513180000009</v>
      </c>
      <c r="J196" s="15">
        <v>0</v>
      </c>
      <c r="K196" s="15">
        <v>0</v>
      </c>
      <c r="L196" s="15">
        <v>0</v>
      </c>
      <c r="M196" s="15">
        <v>0</v>
      </c>
      <c r="N196" s="15">
        <v>72934.513180000009</v>
      </c>
      <c r="O196" s="6">
        <v>0</v>
      </c>
    </row>
    <row r="197" spans="1:15" x14ac:dyDescent="0.25">
      <c r="A197" s="12">
        <v>2021</v>
      </c>
      <c r="B197" s="8" t="s">
        <v>13</v>
      </c>
      <c r="C197" s="13">
        <v>1</v>
      </c>
      <c r="D197" s="13">
        <v>1</v>
      </c>
      <c r="E197" s="78">
        <v>0</v>
      </c>
      <c r="F197" s="104" t="s">
        <v>52</v>
      </c>
      <c r="G197" s="104" t="s">
        <v>53</v>
      </c>
      <c r="H197" s="104" t="s">
        <v>65</v>
      </c>
      <c r="I197" s="15">
        <v>57169.475594000003</v>
      </c>
      <c r="J197" s="15">
        <v>12830.494429999999</v>
      </c>
      <c r="K197" s="15">
        <v>0</v>
      </c>
      <c r="L197" s="15">
        <v>0</v>
      </c>
      <c r="M197" s="15">
        <v>0</v>
      </c>
      <c r="N197" s="15">
        <v>69999.970023999995</v>
      </c>
      <c r="O197" s="6">
        <v>0</v>
      </c>
    </row>
    <row r="198" spans="1:15" x14ac:dyDescent="0.25">
      <c r="A198" s="12">
        <v>2021</v>
      </c>
      <c r="B198" s="8" t="s">
        <v>13</v>
      </c>
      <c r="C198" s="13">
        <v>1</v>
      </c>
      <c r="D198" s="13">
        <v>1</v>
      </c>
      <c r="E198" s="78">
        <v>0</v>
      </c>
      <c r="F198" s="104" t="s">
        <v>52</v>
      </c>
      <c r="G198" s="104" t="s">
        <v>53</v>
      </c>
      <c r="H198" s="104" t="s">
        <v>50</v>
      </c>
      <c r="I198" s="15">
        <v>27089.94182</v>
      </c>
      <c r="J198" s="15">
        <v>0</v>
      </c>
      <c r="K198" s="15">
        <v>0</v>
      </c>
      <c r="L198" s="15">
        <v>515.12423000000001</v>
      </c>
      <c r="M198" s="15">
        <v>0</v>
      </c>
      <c r="N198" s="15">
        <v>27089.94182</v>
      </c>
      <c r="O198" s="6">
        <v>0</v>
      </c>
    </row>
    <row r="199" spans="1:15" x14ac:dyDescent="0.25">
      <c r="A199" s="12">
        <v>2021</v>
      </c>
      <c r="B199" s="8" t="s">
        <v>13</v>
      </c>
      <c r="C199" s="13">
        <v>1</v>
      </c>
      <c r="D199" s="13">
        <v>1</v>
      </c>
      <c r="E199" s="78">
        <v>0</v>
      </c>
      <c r="F199" s="104" t="s">
        <v>52</v>
      </c>
      <c r="G199" s="104" t="s">
        <v>53</v>
      </c>
      <c r="H199" s="104" t="s">
        <v>66</v>
      </c>
      <c r="I199" s="15">
        <v>2.4000000000000001E-5</v>
      </c>
      <c r="J199" s="15">
        <v>0</v>
      </c>
      <c r="K199" s="15">
        <v>0</v>
      </c>
      <c r="L199" s="15">
        <v>0</v>
      </c>
      <c r="M199" s="15">
        <v>0</v>
      </c>
      <c r="N199" s="15">
        <v>2.4000000000000001E-5</v>
      </c>
      <c r="O199" s="6">
        <v>0</v>
      </c>
    </row>
    <row r="200" spans="1:15" x14ac:dyDescent="0.25">
      <c r="A200" s="12">
        <v>2021</v>
      </c>
      <c r="B200" s="8" t="s">
        <v>13</v>
      </c>
      <c r="C200" s="13">
        <v>1</v>
      </c>
      <c r="D200" s="13">
        <v>1</v>
      </c>
      <c r="E200" s="78">
        <v>0</v>
      </c>
      <c r="F200" s="104" t="s">
        <v>52</v>
      </c>
      <c r="G200" s="104" t="s">
        <v>53</v>
      </c>
      <c r="H200" s="104" t="s">
        <v>67</v>
      </c>
      <c r="I200" s="15">
        <v>2462.39</v>
      </c>
      <c r="J200" s="15">
        <v>0</v>
      </c>
      <c r="K200" s="15">
        <v>0</v>
      </c>
      <c r="L200" s="15">
        <v>0</v>
      </c>
      <c r="M200" s="15">
        <v>-9.2364999999999782</v>
      </c>
      <c r="N200" s="15">
        <v>2453.1534999999999</v>
      </c>
      <c r="O200" s="6">
        <v>0</v>
      </c>
    </row>
    <row r="201" spans="1:15" x14ac:dyDescent="0.25">
      <c r="A201" s="12">
        <v>2021</v>
      </c>
      <c r="B201" s="8" t="s">
        <v>13</v>
      </c>
      <c r="C201" s="13">
        <v>1</v>
      </c>
      <c r="D201" s="13">
        <v>1</v>
      </c>
      <c r="E201" s="78">
        <v>1</v>
      </c>
      <c r="F201" s="104" t="s">
        <v>68</v>
      </c>
      <c r="G201" s="104" t="s">
        <v>69</v>
      </c>
      <c r="H201" s="104" t="s">
        <v>39</v>
      </c>
      <c r="I201" s="15">
        <v>539.17548999999997</v>
      </c>
      <c r="J201" s="15">
        <v>0</v>
      </c>
      <c r="K201" s="15">
        <v>0</v>
      </c>
      <c r="L201" s="15">
        <v>0</v>
      </c>
      <c r="M201" s="15">
        <v>0</v>
      </c>
      <c r="N201" s="15">
        <v>539.17548999999997</v>
      </c>
      <c r="O201" s="6">
        <v>0</v>
      </c>
    </row>
    <row r="202" spans="1:15" x14ac:dyDescent="0.25">
      <c r="A202" s="12">
        <v>2021</v>
      </c>
      <c r="B202" s="8" t="s">
        <v>13</v>
      </c>
      <c r="C202" s="13">
        <v>1</v>
      </c>
      <c r="D202" s="13">
        <v>1</v>
      </c>
      <c r="E202" s="78">
        <v>1</v>
      </c>
      <c r="F202" s="104" t="s">
        <v>68</v>
      </c>
      <c r="G202" s="104" t="s">
        <v>70</v>
      </c>
      <c r="H202" s="104" t="s">
        <v>39</v>
      </c>
      <c r="I202" s="15">
        <v>39569.523992999995</v>
      </c>
      <c r="J202" s="15">
        <v>0</v>
      </c>
      <c r="K202" s="15">
        <v>0</v>
      </c>
      <c r="L202" s="15">
        <v>0</v>
      </c>
      <c r="M202" s="15">
        <v>-67.256016999999702</v>
      </c>
      <c r="N202" s="15">
        <v>39502.267975999996</v>
      </c>
      <c r="O202" s="6">
        <v>0</v>
      </c>
    </row>
    <row r="203" spans="1:15" x14ac:dyDescent="0.25">
      <c r="A203" s="12">
        <v>2021</v>
      </c>
      <c r="B203" s="8" t="s">
        <v>13</v>
      </c>
      <c r="C203" s="13">
        <v>1</v>
      </c>
      <c r="D203" s="13">
        <v>1</v>
      </c>
      <c r="E203" s="78">
        <v>1</v>
      </c>
      <c r="F203" s="104" t="s">
        <v>68</v>
      </c>
      <c r="G203" s="104" t="s">
        <v>71</v>
      </c>
      <c r="H203" s="104" t="s">
        <v>39</v>
      </c>
      <c r="I203" s="15">
        <v>81955.555540000001</v>
      </c>
      <c r="J203" s="15">
        <v>0</v>
      </c>
      <c r="K203" s="15">
        <v>0</v>
      </c>
      <c r="L203" s="15">
        <v>0</v>
      </c>
      <c r="M203" s="15">
        <v>0</v>
      </c>
      <c r="N203" s="15">
        <v>81955.555540000001</v>
      </c>
      <c r="O203" s="6">
        <v>0</v>
      </c>
    </row>
    <row r="204" spans="1:15" x14ac:dyDescent="0.25">
      <c r="A204" s="12">
        <v>2021</v>
      </c>
      <c r="B204" s="8" t="s">
        <v>13</v>
      </c>
      <c r="C204" s="13">
        <v>1</v>
      </c>
      <c r="D204" s="13">
        <v>1</v>
      </c>
      <c r="E204" s="78">
        <v>1</v>
      </c>
      <c r="F204" s="104" t="s">
        <v>68</v>
      </c>
      <c r="G204" s="104" t="s">
        <v>72</v>
      </c>
      <c r="H204" s="104" t="s">
        <v>39</v>
      </c>
      <c r="I204" s="15">
        <v>6226201.0800000001</v>
      </c>
      <c r="J204" s="15">
        <v>0</v>
      </c>
      <c r="K204" s="15">
        <v>0</v>
      </c>
      <c r="L204" s="15">
        <v>30701.008582999999</v>
      </c>
      <c r="M204" s="15">
        <v>-6611.6655000001192</v>
      </c>
      <c r="N204" s="15">
        <v>6219589.4145</v>
      </c>
      <c r="O204" s="6">
        <v>0</v>
      </c>
    </row>
    <row r="205" spans="1:15" x14ac:dyDescent="0.25">
      <c r="A205" s="12">
        <v>2021</v>
      </c>
      <c r="B205" s="8" t="s">
        <v>13</v>
      </c>
      <c r="C205" s="13">
        <v>1</v>
      </c>
      <c r="D205" s="13">
        <v>0</v>
      </c>
      <c r="E205" s="78">
        <v>0</v>
      </c>
      <c r="F205" s="104" t="s">
        <v>68</v>
      </c>
      <c r="G205" s="104" t="s">
        <v>72</v>
      </c>
      <c r="H205" s="104" t="s">
        <v>58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6">
        <v>0</v>
      </c>
    </row>
    <row r="206" spans="1:15" x14ac:dyDescent="0.25">
      <c r="A206" s="12">
        <v>2021</v>
      </c>
      <c r="B206" s="8" t="s">
        <v>13</v>
      </c>
      <c r="C206" s="13">
        <v>1</v>
      </c>
      <c r="D206" s="13">
        <v>1</v>
      </c>
      <c r="E206" s="78">
        <v>1</v>
      </c>
      <c r="F206" s="104" t="s">
        <v>73</v>
      </c>
      <c r="G206" s="104" t="s">
        <v>74</v>
      </c>
      <c r="H206" s="104" t="s">
        <v>39</v>
      </c>
      <c r="I206" s="15">
        <v>12343</v>
      </c>
      <c r="J206" s="15">
        <v>0</v>
      </c>
      <c r="K206" s="15">
        <v>0</v>
      </c>
      <c r="L206" s="15">
        <v>70.231669999999994</v>
      </c>
      <c r="M206" s="15">
        <v>0</v>
      </c>
      <c r="N206" s="15">
        <v>12343</v>
      </c>
      <c r="O206" s="6">
        <v>0</v>
      </c>
    </row>
    <row r="207" spans="1:15" x14ac:dyDescent="0.25">
      <c r="A207" s="12">
        <v>2021</v>
      </c>
      <c r="B207" s="8" t="s">
        <v>13</v>
      </c>
      <c r="C207" s="13">
        <v>1</v>
      </c>
      <c r="D207" s="13">
        <v>1</v>
      </c>
      <c r="E207" s="78">
        <v>1</v>
      </c>
      <c r="F207" s="104" t="s">
        <v>73</v>
      </c>
      <c r="G207" s="104" t="s">
        <v>75</v>
      </c>
      <c r="H207" s="104" t="s">
        <v>39</v>
      </c>
      <c r="I207" s="15">
        <v>50183</v>
      </c>
      <c r="J207" s="15">
        <v>0</v>
      </c>
      <c r="K207" s="15">
        <v>0</v>
      </c>
      <c r="L207" s="15">
        <v>0</v>
      </c>
      <c r="M207" s="15">
        <v>0</v>
      </c>
      <c r="N207" s="15">
        <v>50183</v>
      </c>
      <c r="O207" s="6">
        <v>0</v>
      </c>
    </row>
    <row r="208" spans="1:15" x14ac:dyDescent="0.25">
      <c r="A208" s="12">
        <v>2021</v>
      </c>
      <c r="B208" s="8" t="s">
        <v>13</v>
      </c>
      <c r="C208" s="13">
        <v>1</v>
      </c>
      <c r="D208" s="13">
        <v>1</v>
      </c>
      <c r="E208" s="78">
        <v>1</v>
      </c>
      <c r="F208" s="104" t="s">
        <v>73</v>
      </c>
      <c r="G208" s="104" t="s">
        <v>76</v>
      </c>
      <c r="H208" s="104" t="s">
        <v>39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6">
        <v>0</v>
      </c>
    </row>
    <row r="209" spans="1:15" x14ac:dyDescent="0.25">
      <c r="A209" s="12">
        <v>2021</v>
      </c>
      <c r="B209" s="8" t="s">
        <v>13</v>
      </c>
      <c r="C209" s="13">
        <v>1</v>
      </c>
      <c r="D209" s="13">
        <v>1</v>
      </c>
      <c r="E209" s="78">
        <v>1</v>
      </c>
      <c r="F209" s="104" t="s">
        <v>68</v>
      </c>
      <c r="G209" s="104" t="s">
        <v>77</v>
      </c>
      <c r="H209" s="104" t="s">
        <v>39</v>
      </c>
      <c r="I209" s="15">
        <v>5742990.5050060023</v>
      </c>
      <c r="J209" s="15">
        <v>28437.553540000001</v>
      </c>
      <c r="K209" s="15">
        <v>14638.298614000001</v>
      </c>
      <c r="L209" s="15">
        <v>9571.3528189999997</v>
      </c>
      <c r="M209" s="15">
        <v>2.0850409986451268</v>
      </c>
      <c r="N209" s="15">
        <v>5756791.8449730007</v>
      </c>
      <c r="O209" s="6">
        <v>0</v>
      </c>
    </row>
    <row r="210" spans="1:15" x14ac:dyDescent="0.25">
      <c r="A210" s="12">
        <v>2021</v>
      </c>
      <c r="B210" s="8" t="s">
        <v>13</v>
      </c>
      <c r="C210" s="13">
        <v>1</v>
      </c>
      <c r="D210" s="13">
        <v>1</v>
      </c>
      <c r="E210" s="78">
        <v>0</v>
      </c>
      <c r="F210" s="104" t="s">
        <v>68</v>
      </c>
      <c r="G210" s="104" t="s">
        <v>77</v>
      </c>
      <c r="H210" s="104" t="s">
        <v>64</v>
      </c>
      <c r="I210" s="15">
        <v>-4.9000000000000005E-5</v>
      </c>
      <c r="J210" s="15">
        <v>0</v>
      </c>
      <c r="K210" s="15">
        <v>0</v>
      </c>
      <c r="L210" s="15">
        <v>0</v>
      </c>
      <c r="M210" s="15">
        <v>1.000000000000004E-6</v>
      </c>
      <c r="N210" s="15">
        <v>-4.8000000000000001E-5</v>
      </c>
      <c r="O210" s="6">
        <v>0</v>
      </c>
    </row>
    <row r="211" spans="1:15" x14ac:dyDescent="0.25">
      <c r="A211" s="12">
        <v>2021</v>
      </c>
      <c r="B211" s="8" t="s">
        <v>13</v>
      </c>
      <c r="C211" s="13">
        <v>1</v>
      </c>
      <c r="D211" s="13">
        <v>1</v>
      </c>
      <c r="E211" s="78">
        <v>0</v>
      </c>
      <c r="F211" s="104" t="s">
        <v>68</v>
      </c>
      <c r="G211" s="104" t="s">
        <v>77</v>
      </c>
      <c r="H211" s="104" t="s">
        <v>78</v>
      </c>
      <c r="I211" s="15">
        <v>0</v>
      </c>
      <c r="J211" s="15">
        <v>0</v>
      </c>
      <c r="K211" s="15">
        <v>0</v>
      </c>
      <c r="L211" s="15">
        <v>69.171999999999997</v>
      </c>
      <c r="M211" s="15">
        <v>0</v>
      </c>
      <c r="N211" s="15">
        <v>0</v>
      </c>
      <c r="O211" s="6">
        <v>0</v>
      </c>
    </row>
    <row r="212" spans="1:15" x14ac:dyDescent="0.25">
      <c r="A212" s="12">
        <v>2021</v>
      </c>
      <c r="B212" s="8" t="s">
        <v>13</v>
      </c>
      <c r="C212" s="13">
        <v>1</v>
      </c>
      <c r="D212" s="13">
        <v>0</v>
      </c>
      <c r="E212" s="78">
        <v>0</v>
      </c>
      <c r="F212" s="104" t="s">
        <v>68</v>
      </c>
      <c r="G212" s="104" t="s">
        <v>77</v>
      </c>
      <c r="H212" s="104" t="s">
        <v>58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6">
        <v>0</v>
      </c>
    </row>
    <row r="213" spans="1:15" x14ac:dyDescent="0.25">
      <c r="A213" s="12">
        <v>2021</v>
      </c>
      <c r="B213" s="8" t="s">
        <v>13</v>
      </c>
      <c r="C213" s="13">
        <v>1</v>
      </c>
      <c r="D213" s="13">
        <v>1</v>
      </c>
      <c r="E213" s="78">
        <v>0</v>
      </c>
      <c r="F213" s="104" t="s">
        <v>68</v>
      </c>
      <c r="G213" s="104" t="s">
        <v>77</v>
      </c>
      <c r="H213" s="104" t="s">
        <v>41</v>
      </c>
      <c r="I213" s="15">
        <v>17696.40755</v>
      </c>
      <c r="J213" s="15">
        <v>0</v>
      </c>
      <c r="K213" s="15">
        <v>0</v>
      </c>
      <c r="L213" s="15">
        <v>0</v>
      </c>
      <c r="M213" s="15">
        <v>0</v>
      </c>
      <c r="N213" s="15">
        <v>17696.40755</v>
      </c>
      <c r="O213" s="6">
        <v>0</v>
      </c>
    </row>
    <row r="214" spans="1:15" x14ac:dyDescent="0.25">
      <c r="A214" s="12">
        <v>2021</v>
      </c>
      <c r="B214" s="8" t="s">
        <v>13</v>
      </c>
      <c r="C214" s="13">
        <v>1</v>
      </c>
      <c r="D214" s="13">
        <v>0</v>
      </c>
      <c r="E214" s="78">
        <v>0</v>
      </c>
      <c r="F214" s="104" t="s">
        <v>68</v>
      </c>
      <c r="G214" s="104" t="s">
        <v>77</v>
      </c>
      <c r="H214" s="104" t="s">
        <v>47</v>
      </c>
      <c r="I214" s="15">
        <v>869.6884849999999</v>
      </c>
      <c r="J214" s="15">
        <v>0</v>
      </c>
      <c r="K214" s="15">
        <v>0</v>
      </c>
      <c r="L214" s="15">
        <v>0</v>
      </c>
      <c r="M214" s="15">
        <v>0</v>
      </c>
      <c r="N214" s="15">
        <v>869.6884849999999</v>
      </c>
      <c r="O214" s="6">
        <v>0</v>
      </c>
    </row>
    <row r="215" spans="1:15" x14ac:dyDescent="0.25">
      <c r="A215" s="12">
        <v>2021</v>
      </c>
      <c r="B215" s="8" t="s">
        <v>13</v>
      </c>
      <c r="C215" s="13">
        <v>1</v>
      </c>
      <c r="D215" s="13">
        <v>0</v>
      </c>
      <c r="E215" s="78">
        <v>0</v>
      </c>
      <c r="F215" s="104" t="s">
        <v>68</v>
      </c>
      <c r="G215" s="104" t="s">
        <v>77</v>
      </c>
      <c r="H215" s="104" t="s">
        <v>79</v>
      </c>
      <c r="I215" s="15">
        <v>50000</v>
      </c>
      <c r="J215" s="15">
        <v>0</v>
      </c>
      <c r="K215" s="15">
        <v>0</v>
      </c>
      <c r="L215" s="15">
        <v>0</v>
      </c>
      <c r="M215" s="15">
        <v>0</v>
      </c>
      <c r="N215" s="15">
        <v>50000</v>
      </c>
      <c r="O215" s="6">
        <v>0</v>
      </c>
    </row>
    <row r="216" spans="1:15" x14ac:dyDescent="0.25">
      <c r="A216" s="12">
        <v>2021</v>
      </c>
      <c r="B216" s="8" t="s">
        <v>13</v>
      </c>
      <c r="C216" s="13">
        <v>1</v>
      </c>
      <c r="D216" s="13">
        <v>0</v>
      </c>
      <c r="E216" s="78">
        <v>0</v>
      </c>
      <c r="F216" s="104" t="s">
        <v>68</v>
      </c>
      <c r="G216" s="104" t="s">
        <v>77</v>
      </c>
      <c r="H216" s="104" t="s">
        <v>55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6">
        <v>0</v>
      </c>
    </row>
    <row r="217" spans="1:15" x14ac:dyDescent="0.25">
      <c r="A217" s="12">
        <v>2021</v>
      </c>
      <c r="B217" s="8" t="s">
        <v>13</v>
      </c>
      <c r="C217" s="13">
        <v>1</v>
      </c>
      <c r="D217" s="13">
        <v>1</v>
      </c>
      <c r="E217" s="78">
        <v>0</v>
      </c>
      <c r="F217" s="104" t="s">
        <v>68</v>
      </c>
      <c r="G217" s="104" t="s">
        <v>77</v>
      </c>
      <c r="H217" s="104" t="s">
        <v>65</v>
      </c>
      <c r="I217" s="15">
        <v>60193.212325</v>
      </c>
      <c r="J217" s="15">
        <v>0</v>
      </c>
      <c r="K217" s="15">
        <v>0</v>
      </c>
      <c r="L217" s="15">
        <v>0</v>
      </c>
      <c r="M217" s="15">
        <v>0</v>
      </c>
      <c r="N217" s="15">
        <v>60193.212325</v>
      </c>
      <c r="O217" s="6">
        <v>0</v>
      </c>
    </row>
    <row r="218" spans="1:15" x14ac:dyDescent="0.25">
      <c r="A218" s="12">
        <v>2021</v>
      </c>
      <c r="B218" s="8" t="s">
        <v>13</v>
      </c>
      <c r="C218" s="13">
        <v>1</v>
      </c>
      <c r="D218" s="13">
        <v>1</v>
      </c>
      <c r="E218" s="78">
        <v>0</v>
      </c>
      <c r="F218" s="104" t="s">
        <v>68</v>
      </c>
      <c r="G218" s="104" t="s">
        <v>77</v>
      </c>
      <c r="H218" s="104" t="s">
        <v>56</v>
      </c>
      <c r="I218" s="15">
        <v>-1.2000000000000007E-5</v>
      </c>
      <c r="J218" s="15">
        <v>0</v>
      </c>
      <c r="K218" s="15">
        <v>0</v>
      </c>
      <c r="L218" s="15">
        <v>0</v>
      </c>
      <c r="M218" s="15">
        <v>0</v>
      </c>
      <c r="N218" s="15">
        <v>-1.2000000000000007E-5</v>
      </c>
      <c r="O218" s="6">
        <v>0</v>
      </c>
    </row>
    <row r="219" spans="1:15" x14ac:dyDescent="0.25">
      <c r="A219" s="12">
        <v>2021</v>
      </c>
      <c r="B219" s="8" t="s">
        <v>13</v>
      </c>
      <c r="C219" s="13">
        <v>1</v>
      </c>
      <c r="D219" s="13">
        <v>1</v>
      </c>
      <c r="E219" s="78">
        <v>0</v>
      </c>
      <c r="F219" s="104" t="s">
        <v>68</v>
      </c>
      <c r="G219" s="104" t="s">
        <v>77</v>
      </c>
      <c r="H219" s="104" t="s">
        <v>51</v>
      </c>
      <c r="I219" s="15">
        <v>37037.083936000003</v>
      </c>
      <c r="J219" s="15">
        <v>0</v>
      </c>
      <c r="K219" s="15">
        <v>0</v>
      </c>
      <c r="L219" s="15">
        <v>0</v>
      </c>
      <c r="M219" s="15">
        <v>0</v>
      </c>
      <c r="N219" s="15">
        <v>37037.083936000003</v>
      </c>
      <c r="O219" s="6">
        <v>0</v>
      </c>
    </row>
    <row r="220" spans="1:15" x14ac:dyDescent="0.25">
      <c r="A220" s="12">
        <v>2021</v>
      </c>
      <c r="B220" s="8" t="s">
        <v>13</v>
      </c>
      <c r="C220" s="13">
        <v>1</v>
      </c>
      <c r="D220" s="13">
        <v>1</v>
      </c>
      <c r="E220" s="78">
        <v>0</v>
      </c>
      <c r="F220" s="104" t="s">
        <v>68</v>
      </c>
      <c r="G220" s="104" t="s">
        <v>77</v>
      </c>
      <c r="H220" s="104" t="s">
        <v>61</v>
      </c>
      <c r="I220" s="15">
        <v>1251.1965209999998</v>
      </c>
      <c r="J220" s="15">
        <v>0</v>
      </c>
      <c r="K220" s="15">
        <v>58.670160000000003</v>
      </c>
      <c r="L220" s="15">
        <v>16.423299999999998</v>
      </c>
      <c r="M220" s="15">
        <v>0</v>
      </c>
      <c r="N220" s="15">
        <v>1192.526361</v>
      </c>
      <c r="O220" s="6">
        <v>0</v>
      </c>
    </row>
    <row r="221" spans="1:15" x14ac:dyDescent="0.25">
      <c r="A221" s="12">
        <v>2021</v>
      </c>
      <c r="B221" s="8" t="s">
        <v>13</v>
      </c>
      <c r="C221" s="13">
        <v>1</v>
      </c>
      <c r="D221" s="13">
        <v>1</v>
      </c>
      <c r="E221" s="78">
        <v>1</v>
      </c>
      <c r="F221" s="104" t="s">
        <v>68</v>
      </c>
      <c r="G221" s="104" t="s">
        <v>77</v>
      </c>
      <c r="H221" s="104" t="s">
        <v>80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6">
        <v>0</v>
      </c>
    </row>
    <row r="222" spans="1:15" x14ac:dyDescent="0.25">
      <c r="A222" s="12">
        <v>2021</v>
      </c>
      <c r="B222" s="8" t="s">
        <v>13</v>
      </c>
      <c r="C222" s="13">
        <v>1</v>
      </c>
      <c r="D222" s="13">
        <v>1</v>
      </c>
      <c r="E222" s="78">
        <v>1</v>
      </c>
      <c r="F222" s="104" t="s">
        <v>68</v>
      </c>
      <c r="G222" s="104" t="s">
        <v>77</v>
      </c>
      <c r="H222" s="104" t="s">
        <v>81</v>
      </c>
      <c r="I222" s="15">
        <v>2399.4535860000001</v>
      </c>
      <c r="J222" s="15">
        <v>0</v>
      </c>
      <c r="K222" s="15">
        <v>0</v>
      </c>
      <c r="L222" s="15">
        <v>0</v>
      </c>
      <c r="M222" s="15">
        <v>0</v>
      </c>
      <c r="N222" s="15">
        <v>2399.4535860000001</v>
      </c>
      <c r="O222" s="6">
        <v>0</v>
      </c>
    </row>
    <row r="223" spans="1:15" x14ac:dyDescent="0.25">
      <c r="A223" s="12">
        <v>2021</v>
      </c>
      <c r="B223" s="8" t="s">
        <v>13</v>
      </c>
      <c r="C223" s="13">
        <v>1</v>
      </c>
      <c r="D223" s="13">
        <v>1</v>
      </c>
      <c r="E223" s="78">
        <v>0</v>
      </c>
      <c r="F223" s="104" t="s">
        <v>68</v>
      </c>
      <c r="G223" s="104" t="s">
        <v>77</v>
      </c>
      <c r="H223" s="104" t="s">
        <v>82</v>
      </c>
      <c r="I223" s="15">
        <v>3046.5704300000002</v>
      </c>
      <c r="J223" s="15">
        <v>0</v>
      </c>
      <c r="K223" s="15">
        <v>0</v>
      </c>
      <c r="L223" s="15">
        <v>0</v>
      </c>
      <c r="M223" s="15">
        <v>0</v>
      </c>
      <c r="N223" s="15">
        <v>3046.5704300000002</v>
      </c>
      <c r="O223" s="6">
        <v>0</v>
      </c>
    </row>
    <row r="224" spans="1:15" x14ac:dyDescent="0.25">
      <c r="A224" s="12">
        <v>2021</v>
      </c>
      <c r="B224" s="8" t="s">
        <v>13</v>
      </c>
      <c r="C224" s="13">
        <v>1</v>
      </c>
      <c r="D224" s="13">
        <v>1</v>
      </c>
      <c r="E224" s="78">
        <v>0</v>
      </c>
      <c r="F224" s="104" t="s">
        <v>68</v>
      </c>
      <c r="G224" s="104" t="s">
        <v>77</v>
      </c>
      <c r="H224" s="104" t="s">
        <v>83</v>
      </c>
      <c r="I224" s="15">
        <v>13000</v>
      </c>
      <c r="J224" s="15">
        <v>0</v>
      </c>
      <c r="K224" s="15">
        <v>0</v>
      </c>
      <c r="L224" s="15">
        <v>0</v>
      </c>
      <c r="M224" s="15">
        <v>0</v>
      </c>
      <c r="N224" s="15">
        <v>13000</v>
      </c>
      <c r="O224" s="6">
        <v>0</v>
      </c>
    </row>
    <row r="225" spans="1:15" x14ac:dyDescent="0.25">
      <c r="A225" s="12">
        <v>2021</v>
      </c>
      <c r="B225" s="8" t="s">
        <v>13</v>
      </c>
      <c r="C225" s="13">
        <v>1</v>
      </c>
      <c r="D225" s="13">
        <v>1</v>
      </c>
      <c r="E225" s="78">
        <v>0</v>
      </c>
      <c r="F225" s="104" t="s">
        <v>68</v>
      </c>
      <c r="G225" s="104" t="s">
        <v>77</v>
      </c>
      <c r="H225" s="104" t="s">
        <v>43</v>
      </c>
      <c r="I225" s="15">
        <v>22913.686989999998</v>
      </c>
      <c r="J225" s="15">
        <v>0</v>
      </c>
      <c r="K225" s="15">
        <v>0</v>
      </c>
      <c r="L225" s="15">
        <v>0</v>
      </c>
      <c r="M225" s="15">
        <v>0</v>
      </c>
      <c r="N225" s="15">
        <v>22913.686989999998</v>
      </c>
      <c r="O225" s="6">
        <v>0</v>
      </c>
    </row>
    <row r="226" spans="1:15" x14ac:dyDescent="0.25">
      <c r="A226" s="12">
        <v>2021</v>
      </c>
      <c r="B226" s="8" t="s">
        <v>13</v>
      </c>
      <c r="C226" s="13">
        <v>1</v>
      </c>
      <c r="D226" s="13">
        <v>1</v>
      </c>
      <c r="E226" s="78">
        <v>1</v>
      </c>
      <c r="F226" s="104" t="s">
        <v>68</v>
      </c>
      <c r="G226" s="104" t="s">
        <v>84</v>
      </c>
      <c r="H226" s="104" t="s">
        <v>39</v>
      </c>
      <c r="I226" s="15">
        <v>3475929.7681840002</v>
      </c>
      <c r="J226" s="15">
        <v>0</v>
      </c>
      <c r="K226" s="15">
        <v>4166.6666699999996</v>
      </c>
      <c r="L226" s="15">
        <v>627.73358999999994</v>
      </c>
      <c r="M226" s="15">
        <v>0</v>
      </c>
      <c r="N226" s="15">
        <v>3471763.101514</v>
      </c>
      <c r="O226" s="6">
        <v>0</v>
      </c>
    </row>
    <row r="227" spans="1:15" x14ac:dyDescent="0.25">
      <c r="A227" s="12">
        <v>2021</v>
      </c>
      <c r="B227" s="8" t="s">
        <v>13</v>
      </c>
      <c r="C227" s="13">
        <v>1</v>
      </c>
      <c r="D227" s="13">
        <v>1</v>
      </c>
      <c r="E227" s="78">
        <v>0</v>
      </c>
      <c r="F227" s="104" t="s">
        <v>68</v>
      </c>
      <c r="G227" s="104" t="s">
        <v>84</v>
      </c>
      <c r="H227" s="104" t="s">
        <v>85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6">
        <v>0</v>
      </c>
    </row>
    <row r="228" spans="1:15" x14ac:dyDescent="0.25">
      <c r="A228" s="12">
        <v>2021</v>
      </c>
      <c r="B228" s="8" t="s">
        <v>13</v>
      </c>
      <c r="C228" s="13">
        <v>1</v>
      </c>
      <c r="D228" s="13">
        <v>0</v>
      </c>
      <c r="E228" s="78">
        <v>0</v>
      </c>
      <c r="F228" s="104" t="s">
        <v>68</v>
      </c>
      <c r="G228" s="104" t="s">
        <v>84</v>
      </c>
      <c r="H228" s="104" t="s">
        <v>58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6">
        <v>0</v>
      </c>
    </row>
    <row r="229" spans="1:15" x14ac:dyDescent="0.25">
      <c r="A229" s="12">
        <v>2021</v>
      </c>
      <c r="B229" s="8" t="s">
        <v>13</v>
      </c>
      <c r="C229" s="13">
        <v>1</v>
      </c>
      <c r="D229" s="13">
        <v>1</v>
      </c>
      <c r="E229" s="78">
        <v>0</v>
      </c>
      <c r="F229" s="104" t="s">
        <v>68</v>
      </c>
      <c r="G229" s="104" t="s">
        <v>84</v>
      </c>
      <c r="H229" s="104" t="s">
        <v>64</v>
      </c>
      <c r="I229" s="15">
        <v>132489.96173799998</v>
      </c>
      <c r="J229" s="15">
        <v>0</v>
      </c>
      <c r="K229" s="15">
        <v>2878.75</v>
      </c>
      <c r="L229" s="15">
        <v>154.26339000000002</v>
      </c>
      <c r="M229" s="15">
        <v>0</v>
      </c>
      <c r="N229" s="15">
        <v>129611.211738</v>
      </c>
      <c r="O229" s="6">
        <v>97.109830000000002</v>
      </c>
    </row>
    <row r="230" spans="1:15" x14ac:dyDescent="0.25">
      <c r="A230" s="12">
        <v>2021</v>
      </c>
      <c r="B230" s="8" t="s">
        <v>13</v>
      </c>
      <c r="C230" s="13">
        <v>1</v>
      </c>
      <c r="D230" s="13">
        <v>1</v>
      </c>
      <c r="E230" s="78">
        <v>0</v>
      </c>
      <c r="F230" s="104" t="s">
        <v>68</v>
      </c>
      <c r="G230" s="104" t="s">
        <v>84</v>
      </c>
      <c r="H230" s="104" t="s">
        <v>41</v>
      </c>
      <c r="I230" s="15">
        <v>226113.61792700001</v>
      </c>
      <c r="J230" s="15">
        <v>0</v>
      </c>
      <c r="K230" s="15">
        <v>2574.8706200000001</v>
      </c>
      <c r="L230" s="15">
        <v>263.82968</v>
      </c>
      <c r="M230" s="15">
        <v>0</v>
      </c>
      <c r="N230" s="15">
        <v>223538.74730700001</v>
      </c>
      <c r="O230" s="6">
        <v>0</v>
      </c>
    </row>
    <row r="231" spans="1:15" x14ac:dyDescent="0.25">
      <c r="A231" s="12">
        <v>2021</v>
      </c>
      <c r="B231" s="8" t="s">
        <v>13</v>
      </c>
      <c r="C231" s="13">
        <v>1</v>
      </c>
      <c r="D231" s="13">
        <v>1</v>
      </c>
      <c r="E231" s="78">
        <v>0</v>
      </c>
      <c r="F231" s="104" t="s">
        <v>68</v>
      </c>
      <c r="G231" s="104" t="s">
        <v>84</v>
      </c>
      <c r="H231" s="104" t="s">
        <v>86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6">
        <v>0</v>
      </c>
    </row>
    <row r="232" spans="1:15" x14ac:dyDescent="0.25">
      <c r="A232" s="12">
        <v>2021</v>
      </c>
      <c r="B232" s="8" t="s">
        <v>13</v>
      </c>
      <c r="C232" s="13">
        <v>1</v>
      </c>
      <c r="D232" s="13">
        <v>1</v>
      </c>
      <c r="E232" s="78">
        <v>0</v>
      </c>
      <c r="F232" s="104" t="s">
        <v>68</v>
      </c>
      <c r="G232" s="104" t="s">
        <v>84</v>
      </c>
      <c r="H232" s="104" t="s">
        <v>82</v>
      </c>
      <c r="I232" s="15">
        <v>54545.454539999999</v>
      </c>
      <c r="J232" s="15">
        <v>0</v>
      </c>
      <c r="K232" s="15">
        <v>0</v>
      </c>
      <c r="L232" s="15">
        <v>0</v>
      </c>
      <c r="M232" s="15">
        <v>0</v>
      </c>
      <c r="N232" s="15">
        <v>54545.454539999999</v>
      </c>
      <c r="O232" s="6">
        <v>0</v>
      </c>
    </row>
    <row r="233" spans="1:15" x14ac:dyDescent="0.25">
      <c r="A233" s="12">
        <v>2021</v>
      </c>
      <c r="B233" s="8" t="s">
        <v>13</v>
      </c>
      <c r="C233" s="13">
        <v>1</v>
      </c>
      <c r="D233" s="13">
        <v>1</v>
      </c>
      <c r="E233" s="78">
        <v>0</v>
      </c>
      <c r="F233" s="104" t="s">
        <v>68</v>
      </c>
      <c r="G233" s="104" t="s">
        <v>84</v>
      </c>
      <c r="H233" s="104" t="s">
        <v>61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6">
        <v>0</v>
      </c>
    </row>
    <row r="234" spans="1:15" x14ac:dyDescent="0.25">
      <c r="A234" s="12">
        <v>2021</v>
      </c>
      <c r="B234" s="8" t="s">
        <v>13</v>
      </c>
      <c r="C234" s="13">
        <v>1</v>
      </c>
      <c r="D234" s="13">
        <v>1</v>
      </c>
      <c r="E234" s="78">
        <v>0</v>
      </c>
      <c r="F234" s="104" t="s">
        <v>68</v>
      </c>
      <c r="G234" s="104" t="s">
        <v>84</v>
      </c>
      <c r="H234" s="104" t="s">
        <v>65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6">
        <v>0</v>
      </c>
    </row>
    <row r="235" spans="1:15" x14ac:dyDescent="0.25">
      <c r="A235" s="12">
        <v>2021</v>
      </c>
      <c r="B235" s="8" t="s">
        <v>13</v>
      </c>
      <c r="C235" s="13">
        <v>1</v>
      </c>
      <c r="D235" s="13">
        <v>1</v>
      </c>
      <c r="E235" s="78">
        <v>0</v>
      </c>
      <c r="F235" s="104" t="s">
        <v>68</v>
      </c>
      <c r="G235" s="104" t="s">
        <v>84</v>
      </c>
      <c r="H235" s="104" t="s">
        <v>51</v>
      </c>
      <c r="I235" s="15">
        <v>165</v>
      </c>
      <c r="J235" s="15">
        <v>0</v>
      </c>
      <c r="K235" s="15">
        <v>0</v>
      </c>
      <c r="L235" s="15">
        <v>0</v>
      </c>
      <c r="M235" s="15">
        <v>0</v>
      </c>
      <c r="N235" s="15">
        <v>165</v>
      </c>
      <c r="O235" s="6">
        <v>0</v>
      </c>
    </row>
    <row r="236" spans="1:15" x14ac:dyDescent="0.25">
      <c r="A236" s="12">
        <v>2021</v>
      </c>
      <c r="B236" s="8" t="s">
        <v>13</v>
      </c>
      <c r="C236" s="13">
        <v>1</v>
      </c>
      <c r="D236" s="13">
        <v>1</v>
      </c>
      <c r="E236" s="78">
        <v>0</v>
      </c>
      <c r="F236" s="104" t="s">
        <v>68</v>
      </c>
      <c r="G236" s="104" t="s">
        <v>84</v>
      </c>
      <c r="H236" s="104" t="s">
        <v>56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6">
        <v>0</v>
      </c>
    </row>
    <row r="237" spans="1:15" x14ac:dyDescent="0.25">
      <c r="A237" s="12">
        <v>2021</v>
      </c>
      <c r="B237" s="8" t="s">
        <v>13</v>
      </c>
      <c r="C237" s="13">
        <v>1</v>
      </c>
      <c r="D237" s="13">
        <v>0</v>
      </c>
      <c r="E237" s="78">
        <v>0</v>
      </c>
      <c r="F237" s="104" t="s">
        <v>68</v>
      </c>
      <c r="G237" s="104" t="s">
        <v>84</v>
      </c>
      <c r="H237" s="104" t="s">
        <v>87</v>
      </c>
      <c r="I237" s="15">
        <v>30000</v>
      </c>
      <c r="J237" s="15">
        <v>0</v>
      </c>
      <c r="K237" s="15">
        <v>0</v>
      </c>
      <c r="L237" s="15">
        <v>0</v>
      </c>
      <c r="M237" s="15">
        <v>0</v>
      </c>
      <c r="N237" s="15">
        <v>30000</v>
      </c>
      <c r="O237" s="6">
        <v>0</v>
      </c>
    </row>
    <row r="238" spans="1:15" x14ac:dyDescent="0.25">
      <c r="A238" s="12">
        <v>2021</v>
      </c>
      <c r="B238" s="8" t="s">
        <v>13</v>
      </c>
      <c r="C238" s="13">
        <v>1</v>
      </c>
      <c r="D238" s="13">
        <v>0</v>
      </c>
      <c r="E238" s="78">
        <v>0</v>
      </c>
      <c r="F238" s="104" t="s">
        <v>68</v>
      </c>
      <c r="G238" s="104" t="s">
        <v>84</v>
      </c>
      <c r="H238" s="104" t="s">
        <v>47</v>
      </c>
      <c r="I238" s="15">
        <v>40000</v>
      </c>
      <c r="J238" s="15">
        <v>0</v>
      </c>
      <c r="K238" s="15">
        <v>0</v>
      </c>
      <c r="L238" s="15">
        <v>395.93801999999994</v>
      </c>
      <c r="M238" s="15">
        <v>0</v>
      </c>
      <c r="N238" s="15">
        <v>40000</v>
      </c>
      <c r="O238" s="6">
        <v>0</v>
      </c>
    </row>
    <row r="239" spans="1:15" x14ac:dyDescent="0.25">
      <c r="A239" s="12">
        <v>2021</v>
      </c>
      <c r="B239" s="8" t="s">
        <v>13</v>
      </c>
      <c r="C239" s="13">
        <v>1</v>
      </c>
      <c r="D239" s="13">
        <v>1</v>
      </c>
      <c r="E239" s="78">
        <v>0</v>
      </c>
      <c r="F239" s="104" t="s">
        <v>68</v>
      </c>
      <c r="G239" s="104" t="s">
        <v>84</v>
      </c>
      <c r="H239" s="104" t="s">
        <v>59</v>
      </c>
      <c r="I239" s="15">
        <v>44034.386810000004</v>
      </c>
      <c r="J239" s="15">
        <v>0</v>
      </c>
      <c r="K239" s="15">
        <v>0</v>
      </c>
      <c r="L239" s="15">
        <v>0</v>
      </c>
      <c r="M239" s="15">
        <v>0</v>
      </c>
      <c r="N239" s="15">
        <v>44034.386810000004</v>
      </c>
      <c r="O239" s="6">
        <v>0</v>
      </c>
    </row>
    <row r="240" spans="1:15" x14ac:dyDescent="0.25">
      <c r="A240" s="12">
        <v>2021</v>
      </c>
      <c r="B240" s="8" t="s">
        <v>13</v>
      </c>
      <c r="C240" s="13">
        <v>1</v>
      </c>
      <c r="D240" s="13">
        <v>1</v>
      </c>
      <c r="E240" s="78">
        <v>0</v>
      </c>
      <c r="F240" s="104" t="s">
        <v>68</v>
      </c>
      <c r="G240" s="104" t="s">
        <v>84</v>
      </c>
      <c r="H240" s="104" t="s">
        <v>48</v>
      </c>
      <c r="I240" s="15">
        <v>41854.815440000006</v>
      </c>
      <c r="J240" s="15">
        <v>0</v>
      </c>
      <c r="K240" s="15">
        <v>0</v>
      </c>
      <c r="L240" s="15">
        <v>0</v>
      </c>
      <c r="M240" s="15">
        <v>0</v>
      </c>
      <c r="N240" s="15">
        <v>41854.815440000006</v>
      </c>
      <c r="O240" s="6">
        <v>0</v>
      </c>
    </row>
    <row r="241" spans="1:15" x14ac:dyDescent="0.25">
      <c r="A241" s="12">
        <v>2021</v>
      </c>
      <c r="B241" s="8" t="s">
        <v>13</v>
      </c>
      <c r="C241" s="13">
        <v>1</v>
      </c>
      <c r="D241" s="13">
        <v>1</v>
      </c>
      <c r="E241" s="78">
        <v>1</v>
      </c>
      <c r="F241" s="104" t="s">
        <v>68</v>
      </c>
      <c r="G241" s="104" t="s">
        <v>88</v>
      </c>
      <c r="H241" s="104" t="s">
        <v>39</v>
      </c>
      <c r="I241" s="15">
        <v>1852149.1799100004</v>
      </c>
      <c r="J241" s="15">
        <v>0</v>
      </c>
      <c r="K241" s="15">
        <v>0</v>
      </c>
      <c r="L241" s="15">
        <v>563.73152000000005</v>
      </c>
      <c r="M241" s="15">
        <v>0</v>
      </c>
      <c r="N241" s="15">
        <v>1852149.1799100004</v>
      </c>
      <c r="O241" s="6">
        <v>0</v>
      </c>
    </row>
    <row r="242" spans="1:15" x14ac:dyDescent="0.25">
      <c r="A242" s="12">
        <v>2021</v>
      </c>
      <c r="B242" s="8" t="s">
        <v>13</v>
      </c>
      <c r="C242" s="13">
        <v>1</v>
      </c>
      <c r="D242" s="13">
        <v>0</v>
      </c>
      <c r="E242" s="78">
        <v>0</v>
      </c>
      <c r="F242" s="104" t="s">
        <v>68</v>
      </c>
      <c r="G242" s="104" t="s">
        <v>88</v>
      </c>
      <c r="H242" s="104" t="s">
        <v>47</v>
      </c>
      <c r="I242" s="15">
        <v>120000</v>
      </c>
      <c r="J242" s="15">
        <v>0</v>
      </c>
      <c r="K242" s="15">
        <v>0</v>
      </c>
      <c r="L242" s="15">
        <v>923.11025000000006</v>
      </c>
      <c r="M242" s="15">
        <v>0</v>
      </c>
      <c r="N242" s="15">
        <v>120000</v>
      </c>
      <c r="O242" s="6">
        <v>0</v>
      </c>
    </row>
    <row r="243" spans="1:15" x14ac:dyDescent="0.25">
      <c r="A243" s="12">
        <v>2021</v>
      </c>
      <c r="B243" s="8" t="s">
        <v>13</v>
      </c>
      <c r="C243" s="13">
        <v>1</v>
      </c>
      <c r="D243" s="13">
        <v>1</v>
      </c>
      <c r="E243" s="78">
        <v>0</v>
      </c>
      <c r="F243" s="104" t="s">
        <v>68</v>
      </c>
      <c r="G243" s="104" t="s">
        <v>88</v>
      </c>
      <c r="H243" s="104" t="s">
        <v>61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6">
        <v>0</v>
      </c>
    </row>
    <row r="244" spans="1:15" x14ac:dyDescent="0.25">
      <c r="A244" s="12">
        <v>2021</v>
      </c>
      <c r="B244" s="8" t="s">
        <v>13</v>
      </c>
      <c r="C244" s="13">
        <v>1</v>
      </c>
      <c r="D244" s="13">
        <v>1</v>
      </c>
      <c r="E244" s="78">
        <v>0</v>
      </c>
      <c r="F244" s="104" t="s">
        <v>68</v>
      </c>
      <c r="G244" s="104" t="s">
        <v>88</v>
      </c>
      <c r="H244" s="104" t="s">
        <v>89</v>
      </c>
      <c r="I244" s="15">
        <v>92740.626400000008</v>
      </c>
      <c r="J244" s="15">
        <v>0</v>
      </c>
      <c r="K244" s="15">
        <v>1777.7991100000002</v>
      </c>
      <c r="L244" s="15">
        <v>1630.0702800000001</v>
      </c>
      <c r="M244" s="15">
        <v>0</v>
      </c>
      <c r="N244" s="15">
        <v>90962.827290000001</v>
      </c>
      <c r="O244" s="6">
        <v>0</v>
      </c>
    </row>
    <row r="245" spans="1:15" x14ac:dyDescent="0.25">
      <c r="A245" s="12">
        <v>2021</v>
      </c>
      <c r="B245" s="8" t="s">
        <v>13</v>
      </c>
      <c r="C245" s="13">
        <v>1</v>
      </c>
      <c r="D245" s="13">
        <v>1</v>
      </c>
      <c r="E245" s="78">
        <v>0</v>
      </c>
      <c r="F245" s="104" t="s">
        <v>68</v>
      </c>
      <c r="G245" s="104" t="s">
        <v>88</v>
      </c>
      <c r="H245" s="104" t="s">
        <v>41</v>
      </c>
      <c r="I245" s="15">
        <v>401087.08601999999</v>
      </c>
      <c r="J245" s="15">
        <v>0</v>
      </c>
      <c r="K245" s="15">
        <v>0</v>
      </c>
      <c r="L245" s="15">
        <v>1072.6302000000001</v>
      </c>
      <c r="M245" s="15">
        <v>0</v>
      </c>
      <c r="N245" s="15">
        <v>401087.08601999999</v>
      </c>
      <c r="O245" s="6">
        <v>0</v>
      </c>
    </row>
    <row r="246" spans="1:15" x14ac:dyDescent="0.25">
      <c r="A246" s="12">
        <v>2021</v>
      </c>
      <c r="B246" s="8" t="s">
        <v>13</v>
      </c>
      <c r="C246" s="13">
        <v>1</v>
      </c>
      <c r="D246" s="13">
        <v>1</v>
      </c>
      <c r="E246" s="78">
        <v>0</v>
      </c>
      <c r="F246" s="104" t="s">
        <v>68</v>
      </c>
      <c r="G246" s="104" t="s">
        <v>88</v>
      </c>
      <c r="H246" s="104" t="s">
        <v>50</v>
      </c>
      <c r="I246" s="15">
        <v>96913.253019999989</v>
      </c>
      <c r="J246" s="15">
        <v>0</v>
      </c>
      <c r="K246" s="15">
        <v>0</v>
      </c>
      <c r="L246" s="15">
        <v>939.96173999999996</v>
      </c>
      <c r="M246" s="15">
        <v>0</v>
      </c>
      <c r="N246" s="15">
        <v>96913.253019999989</v>
      </c>
      <c r="O246" s="6">
        <v>0</v>
      </c>
    </row>
    <row r="247" spans="1:15" x14ac:dyDescent="0.25">
      <c r="A247" s="12">
        <v>2021</v>
      </c>
      <c r="B247" s="8" t="s">
        <v>13</v>
      </c>
      <c r="C247" s="13">
        <v>1</v>
      </c>
      <c r="D247" s="13">
        <v>1</v>
      </c>
      <c r="E247" s="78">
        <v>0</v>
      </c>
      <c r="F247" s="104" t="s">
        <v>68</v>
      </c>
      <c r="G247" s="104" t="s">
        <v>88</v>
      </c>
      <c r="H247" s="104" t="s">
        <v>90</v>
      </c>
      <c r="I247" s="15">
        <v>26083.112120000002</v>
      </c>
      <c r="J247" s="15">
        <v>180.98848000000001</v>
      </c>
      <c r="K247" s="15">
        <v>652.07781</v>
      </c>
      <c r="L247" s="15">
        <v>256.98459000000003</v>
      </c>
      <c r="M247" s="15">
        <v>0</v>
      </c>
      <c r="N247" s="15">
        <v>25612.022789999999</v>
      </c>
      <c r="O247" s="6">
        <v>0</v>
      </c>
    </row>
    <row r="248" spans="1:15" x14ac:dyDescent="0.25">
      <c r="A248" s="12">
        <v>2021</v>
      </c>
      <c r="B248" s="8" t="s">
        <v>13</v>
      </c>
      <c r="C248" s="13">
        <v>1</v>
      </c>
      <c r="D248" s="13">
        <v>1</v>
      </c>
      <c r="E248" s="78">
        <v>0</v>
      </c>
      <c r="F248" s="104" t="s">
        <v>68</v>
      </c>
      <c r="G248" s="104" t="s">
        <v>88</v>
      </c>
      <c r="H248" s="104" t="s">
        <v>83</v>
      </c>
      <c r="I248" s="15">
        <v>6150.3821399999997</v>
      </c>
      <c r="J248" s="15">
        <v>0</v>
      </c>
      <c r="K248" s="15">
        <v>0</v>
      </c>
      <c r="L248" s="15">
        <v>0</v>
      </c>
      <c r="M248" s="15">
        <v>0</v>
      </c>
      <c r="N248" s="15">
        <v>6150.3821399999997</v>
      </c>
      <c r="O248" s="6">
        <v>0</v>
      </c>
    </row>
    <row r="249" spans="1:15" x14ac:dyDescent="0.25">
      <c r="A249" s="12">
        <v>2021</v>
      </c>
      <c r="B249" s="8" t="s">
        <v>13</v>
      </c>
      <c r="C249" s="13">
        <v>1</v>
      </c>
      <c r="D249" s="13">
        <v>1</v>
      </c>
      <c r="E249" s="78">
        <v>1</v>
      </c>
      <c r="F249" s="104" t="s">
        <v>73</v>
      </c>
      <c r="G249" s="104" t="s">
        <v>91</v>
      </c>
      <c r="H249" s="104" t="s">
        <v>39</v>
      </c>
      <c r="I249" s="15">
        <v>87605</v>
      </c>
      <c r="J249" s="15">
        <v>0</v>
      </c>
      <c r="K249" s="15">
        <v>0</v>
      </c>
      <c r="L249" s="15">
        <v>0</v>
      </c>
      <c r="M249" s="15">
        <v>0</v>
      </c>
      <c r="N249" s="15">
        <v>87605</v>
      </c>
      <c r="O249" s="6">
        <v>0</v>
      </c>
    </row>
    <row r="250" spans="1:15" x14ac:dyDescent="0.25">
      <c r="A250" s="12">
        <v>2021</v>
      </c>
      <c r="B250" s="8" t="s">
        <v>13</v>
      </c>
      <c r="C250" s="13">
        <v>1</v>
      </c>
      <c r="D250" s="13">
        <v>1</v>
      </c>
      <c r="E250" s="78">
        <v>1</v>
      </c>
      <c r="F250" s="104" t="s">
        <v>73</v>
      </c>
      <c r="G250" s="104" t="s">
        <v>91</v>
      </c>
      <c r="H250" s="104" t="s">
        <v>92</v>
      </c>
      <c r="I250" s="15">
        <v>299</v>
      </c>
      <c r="J250" s="15">
        <v>0</v>
      </c>
      <c r="K250" s="15">
        <v>0</v>
      </c>
      <c r="L250" s="15">
        <v>0</v>
      </c>
      <c r="M250" s="15">
        <v>0</v>
      </c>
      <c r="N250" s="15">
        <v>299</v>
      </c>
      <c r="O250" s="6">
        <v>0</v>
      </c>
    </row>
    <row r="251" spans="1:15" x14ac:dyDescent="0.25">
      <c r="A251" s="12">
        <v>2021</v>
      </c>
      <c r="B251" s="8" t="s">
        <v>13</v>
      </c>
      <c r="C251" s="13">
        <v>1</v>
      </c>
      <c r="D251" s="13">
        <v>1</v>
      </c>
      <c r="E251" s="78">
        <v>1</v>
      </c>
      <c r="F251" s="104" t="s">
        <v>73</v>
      </c>
      <c r="G251" s="104" t="s">
        <v>91</v>
      </c>
      <c r="H251" s="104" t="s">
        <v>93</v>
      </c>
      <c r="I251" s="15">
        <v>1263</v>
      </c>
      <c r="J251" s="15">
        <v>0</v>
      </c>
      <c r="K251" s="15">
        <v>0</v>
      </c>
      <c r="L251" s="15">
        <v>0</v>
      </c>
      <c r="M251" s="15">
        <v>0</v>
      </c>
      <c r="N251" s="15">
        <v>1263</v>
      </c>
      <c r="O251" s="6">
        <v>0</v>
      </c>
    </row>
    <row r="252" spans="1:15" x14ac:dyDescent="0.25">
      <c r="A252" s="12">
        <v>2021</v>
      </c>
      <c r="B252" s="8" t="s">
        <v>13</v>
      </c>
      <c r="C252" s="13">
        <v>1</v>
      </c>
      <c r="D252" s="13">
        <v>0</v>
      </c>
      <c r="E252" s="78">
        <v>0</v>
      </c>
      <c r="F252" s="104" t="s">
        <v>73</v>
      </c>
      <c r="G252" s="104" t="s">
        <v>91</v>
      </c>
      <c r="H252" s="104" t="s">
        <v>47</v>
      </c>
      <c r="I252" s="15">
        <v>2</v>
      </c>
      <c r="J252" s="15">
        <v>0</v>
      </c>
      <c r="K252" s="15">
        <v>0</v>
      </c>
      <c r="L252" s="15">
        <v>0</v>
      </c>
      <c r="M252" s="15">
        <v>0</v>
      </c>
      <c r="N252" s="15">
        <v>2</v>
      </c>
      <c r="O252" s="6">
        <v>0</v>
      </c>
    </row>
    <row r="253" spans="1:15" x14ac:dyDescent="0.25">
      <c r="A253" s="12">
        <v>2021</v>
      </c>
      <c r="B253" s="8" t="s">
        <v>13</v>
      </c>
      <c r="C253" s="13">
        <v>1</v>
      </c>
      <c r="D253" s="13">
        <v>1</v>
      </c>
      <c r="E253" s="78">
        <v>1</v>
      </c>
      <c r="F253" s="104" t="s">
        <v>73</v>
      </c>
      <c r="G253" s="104" t="s">
        <v>91</v>
      </c>
      <c r="H253" s="104" t="s">
        <v>94</v>
      </c>
      <c r="I253" s="15">
        <v>155</v>
      </c>
      <c r="J253" s="15">
        <v>0</v>
      </c>
      <c r="K253" s="15">
        <v>0</v>
      </c>
      <c r="L253" s="15">
        <v>0</v>
      </c>
      <c r="M253" s="15">
        <v>0</v>
      </c>
      <c r="N253" s="15">
        <v>155</v>
      </c>
      <c r="O253" s="6">
        <v>0</v>
      </c>
    </row>
    <row r="254" spans="1:15" x14ac:dyDescent="0.25">
      <c r="A254" s="12">
        <v>2021</v>
      </c>
      <c r="B254" s="8" t="s">
        <v>13</v>
      </c>
      <c r="C254" s="13">
        <v>1</v>
      </c>
      <c r="D254" s="13">
        <v>1</v>
      </c>
      <c r="E254" s="78">
        <v>1</v>
      </c>
      <c r="F254" s="104" t="s">
        <v>73</v>
      </c>
      <c r="G254" s="104" t="s">
        <v>91</v>
      </c>
      <c r="H254" s="104" t="s">
        <v>95</v>
      </c>
      <c r="I254" s="15">
        <v>239</v>
      </c>
      <c r="J254" s="15">
        <v>0</v>
      </c>
      <c r="K254" s="15">
        <v>0</v>
      </c>
      <c r="L254" s="15">
        <v>0</v>
      </c>
      <c r="M254" s="15">
        <v>0</v>
      </c>
      <c r="N254" s="15">
        <v>239</v>
      </c>
      <c r="O254" s="6">
        <v>0</v>
      </c>
    </row>
    <row r="255" spans="1:15" x14ac:dyDescent="0.25">
      <c r="A255" s="12">
        <v>2021</v>
      </c>
      <c r="B255" s="8" t="s">
        <v>13</v>
      </c>
      <c r="C255" s="13">
        <v>1</v>
      </c>
      <c r="D255" s="13">
        <v>1</v>
      </c>
      <c r="E255" s="78">
        <v>1</v>
      </c>
      <c r="F255" s="104" t="s">
        <v>73</v>
      </c>
      <c r="G255" s="104" t="s">
        <v>91</v>
      </c>
      <c r="H255" s="104" t="s">
        <v>96</v>
      </c>
      <c r="I255" s="15">
        <v>699</v>
      </c>
      <c r="J255" s="15">
        <v>0</v>
      </c>
      <c r="K255" s="15">
        <v>0</v>
      </c>
      <c r="L255" s="15">
        <v>0</v>
      </c>
      <c r="M255" s="15">
        <v>0</v>
      </c>
      <c r="N255" s="15">
        <v>699</v>
      </c>
      <c r="O255" s="6">
        <v>0</v>
      </c>
    </row>
    <row r="256" spans="1:15" x14ac:dyDescent="0.25">
      <c r="A256" s="12">
        <v>2021</v>
      </c>
      <c r="B256" s="8" t="s">
        <v>13</v>
      </c>
      <c r="C256" s="13">
        <v>1</v>
      </c>
      <c r="D256" s="13">
        <v>1</v>
      </c>
      <c r="E256" s="78">
        <v>0</v>
      </c>
      <c r="F256" s="104" t="s">
        <v>73</v>
      </c>
      <c r="G256" s="104" t="s">
        <v>91</v>
      </c>
      <c r="H256" s="104" t="s">
        <v>57</v>
      </c>
      <c r="I256" s="15">
        <v>2711</v>
      </c>
      <c r="J256" s="15">
        <v>0</v>
      </c>
      <c r="K256" s="15">
        <v>0</v>
      </c>
      <c r="L256" s="15">
        <v>0</v>
      </c>
      <c r="M256" s="15">
        <v>0</v>
      </c>
      <c r="N256" s="15">
        <v>2711</v>
      </c>
      <c r="O256" s="6">
        <v>0</v>
      </c>
    </row>
    <row r="257" spans="1:15" x14ac:dyDescent="0.25">
      <c r="A257" s="12">
        <v>2021</v>
      </c>
      <c r="B257" s="8" t="s">
        <v>13</v>
      </c>
      <c r="C257" s="13">
        <v>1</v>
      </c>
      <c r="D257" s="13">
        <v>1</v>
      </c>
      <c r="E257" s="78">
        <v>0</v>
      </c>
      <c r="F257" s="104" t="s">
        <v>73</v>
      </c>
      <c r="G257" s="104" t="s">
        <v>91</v>
      </c>
      <c r="H257" s="104" t="s">
        <v>40</v>
      </c>
      <c r="I257" s="15">
        <v>11335</v>
      </c>
      <c r="J257" s="15">
        <v>0</v>
      </c>
      <c r="K257" s="15">
        <v>0</v>
      </c>
      <c r="L257" s="15">
        <v>0</v>
      </c>
      <c r="M257" s="15">
        <v>0</v>
      </c>
      <c r="N257" s="15">
        <v>11335</v>
      </c>
      <c r="O257" s="6">
        <v>0</v>
      </c>
    </row>
    <row r="258" spans="1:15" x14ac:dyDescent="0.25">
      <c r="A258" s="12">
        <v>2021</v>
      </c>
      <c r="B258" s="8" t="s">
        <v>13</v>
      </c>
      <c r="C258" s="13">
        <v>1</v>
      </c>
      <c r="D258" s="13">
        <v>1</v>
      </c>
      <c r="E258" s="78">
        <v>0</v>
      </c>
      <c r="F258" s="104" t="s">
        <v>73</v>
      </c>
      <c r="G258" s="104" t="s">
        <v>91</v>
      </c>
      <c r="H258" s="104" t="s">
        <v>43</v>
      </c>
      <c r="I258" s="15">
        <v>487</v>
      </c>
      <c r="J258" s="15">
        <v>0</v>
      </c>
      <c r="K258" s="15">
        <v>0</v>
      </c>
      <c r="L258" s="15">
        <v>0</v>
      </c>
      <c r="M258" s="15">
        <v>0</v>
      </c>
      <c r="N258" s="15">
        <v>487</v>
      </c>
      <c r="O258" s="6">
        <v>0</v>
      </c>
    </row>
    <row r="259" spans="1:15" x14ac:dyDescent="0.25">
      <c r="A259" s="12">
        <v>2021</v>
      </c>
      <c r="B259" s="8" t="s">
        <v>13</v>
      </c>
      <c r="C259" s="13">
        <v>1</v>
      </c>
      <c r="D259" s="13">
        <v>1</v>
      </c>
      <c r="E259" s="78">
        <v>1</v>
      </c>
      <c r="F259" s="104" t="s">
        <v>73</v>
      </c>
      <c r="G259" s="104" t="s">
        <v>97</v>
      </c>
      <c r="H259" s="104" t="s">
        <v>39</v>
      </c>
      <c r="I259" s="15">
        <v>206814</v>
      </c>
      <c r="J259" s="15">
        <v>0</v>
      </c>
      <c r="K259" s="15">
        <v>0</v>
      </c>
      <c r="L259" s="15">
        <v>0</v>
      </c>
      <c r="M259" s="15">
        <v>0</v>
      </c>
      <c r="N259" s="15">
        <v>214296</v>
      </c>
      <c r="O259" s="6">
        <v>0</v>
      </c>
    </row>
    <row r="260" spans="1:15" x14ac:dyDescent="0.25">
      <c r="A260" s="12">
        <v>2021</v>
      </c>
      <c r="B260" s="8" t="s">
        <v>13</v>
      </c>
      <c r="C260" s="13">
        <v>1</v>
      </c>
      <c r="D260" s="13">
        <v>1</v>
      </c>
      <c r="E260" s="78">
        <v>1</v>
      </c>
      <c r="F260" s="104" t="s">
        <v>73</v>
      </c>
      <c r="G260" s="104" t="s">
        <v>97</v>
      </c>
      <c r="H260" s="104" t="s">
        <v>92</v>
      </c>
      <c r="I260" s="15">
        <v>2230</v>
      </c>
      <c r="J260" s="15">
        <v>0</v>
      </c>
      <c r="K260" s="15">
        <v>0</v>
      </c>
      <c r="L260" s="15">
        <v>0</v>
      </c>
      <c r="M260" s="15">
        <v>0</v>
      </c>
      <c r="N260" s="15">
        <v>2230</v>
      </c>
      <c r="O260" s="6">
        <v>0</v>
      </c>
    </row>
    <row r="261" spans="1:15" x14ac:dyDescent="0.25">
      <c r="A261" s="12">
        <v>2021</v>
      </c>
      <c r="B261" s="8" t="s">
        <v>13</v>
      </c>
      <c r="C261" s="13">
        <v>1</v>
      </c>
      <c r="D261" s="13">
        <v>1</v>
      </c>
      <c r="E261" s="78">
        <v>1</v>
      </c>
      <c r="F261" s="104" t="s">
        <v>73</v>
      </c>
      <c r="G261" s="104" t="s">
        <v>97</v>
      </c>
      <c r="H261" s="104" t="s">
        <v>93</v>
      </c>
      <c r="I261" s="15">
        <v>8092</v>
      </c>
      <c r="J261" s="15">
        <v>0</v>
      </c>
      <c r="K261" s="15">
        <v>0</v>
      </c>
      <c r="L261" s="15">
        <v>0</v>
      </c>
      <c r="M261" s="15">
        <v>0</v>
      </c>
      <c r="N261" s="15">
        <v>8092</v>
      </c>
      <c r="O261" s="6">
        <v>0</v>
      </c>
    </row>
    <row r="262" spans="1:15" x14ac:dyDescent="0.25">
      <c r="A262" s="12">
        <v>2021</v>
      </c>
      <c r="B262" s="8" t="s">
        <v>13</v>
      </c>
      <c r="C262" s="13">
        <v>1</v>
      </c>
      <c r="D262" s="13">
        <v>0</v>
      </c>
      <c r="E262" s="78">
        <v>0</v>
      </c>
      <c r="F262" s="104" t="s">
        <v>73</v>
      </c>
      <c r="G262" s="104" t="s">
        <v>97</v>
      </c>
      <c r="H262" s="104" t="s">
        <v>47</v>
      </c>
      <c r="I262" s="15">
        <v>19.411000000000001</v>
      </c>
      <c r="J262" s="15">
        <v>0</v>
      </c>
      <c r="K262" s="15">
        <v>0</v>
      </c>
      <c r="L262" s="15">
        <v>0</v>
      </c>
      <c r="M262" s="15">
        <v>0</v>
      </c>
      <c r="N262" s="15">
        <v>19.411000000000001</v>
      </c>
      <c r="O262" s="6">
        <v>0</v>
      </c>
    </row>
    <row r="263" spans="1:15" x14ac:dyDescent="0.25">
      <c r="A263" s="12">
        <v>2021</v>
      </c>
      <c r="B263" s="8" t="s">
        <v>13</v>
      </c>
      <c r="C263" s="13">
        <v>1</v>
      </c>
      <c r="D263" s="13">
        <v>1</v>
      </c>
      <c r="E263" s="78">
        <v>1</v>
      </c>
      <c r="F263" s="104" t="s">
        <v>73</v>
      </c>
      <c r="G263" s="104" t="s">
        <v>97</v>
      </c>
      <c r="H263" s="104" t="s">
        <v>94</v>
      </c>
      <c r="I263" s="15">
        <v>1030</v>
      </c>
      <c r="J263" s="15">
        <v>0</v>
      </c>
      <c r="K263" s="15">
        <v>0</v>
      </c>
      <c r="L263" s="15">
        <v>0</v>
      </c>
      <c r="M263" s="15">
        <v>0</v>
      </c>
      <c r="N263" s="15">
        <v>1030</v>
      </c>
      <c r="O263" s="6">
        <v>0</v>
      </c>
    </row>
    <row r="264" spans="1:15" x14ac:dyDescent="0.25">
      <c r="A264" s="12">
        <v>2021</v>
      </c>
      <c r="B264" s="8" t="s">
        <v>13</v>
      </c>
      <c r="C264" s="13">
        <v>1</v>
      </c>
      <c r="D264" s="13">
        <v>1</v>
      </c>
      <c r="E264" s="78">
        <v>1</v>
      </c>
      <c r="F264" s="104" t="s">
        <v>73</v>
      </c>
      <c r="G264" s="104" t="s">
        <v>97</v>
      </c>
      <c r="H264" s="104" t="s">
        <v>95</v>
      </c>
      <c r="I264" s="15">
        <v>2390</v>
      </c>
      <c r="J264" s="15">
        <v>0</v>
      </c>
      <c r="K264" s="15">
        <v>0</v>
      </c>
      <c r="L264" s="15">
        <v>0</v>
      </c>
      <c r="M264" s="15">
        <v>0</v>
      </c>
      <c r="N264" s="15">
        <v>2390</v>
      </c>
      <c r="O264" s="6">
        <v>0</v>
      </c>
    </row>
    <row r="265" spans="1:15" x14ac:dyDescent="0.25">
      <c r="A265" s="12">
        <v>2021</v>
      </c>
      <c r="B265" s="8" t="s">
        <v>13</v>
      </c>
      <c r="C265" s="13">
        <v>1</v>
      </c>
      <c r="D265" s="13">
        <v>1</v>
      </c>
      <c r="E265" s="78">
        <v>1</v>
      </c>
      <c r="F265" s="104" t="s">
        <v>73</v>
      </c>
      <c r="G265" s="104" t="s">
        <v>97</v>
      </c>
      <c r="H265" s="104" t="s">
        <v>96</v>
      </c>
      <c r="I265" s="15">
        <v>5701</v>
      </c>
      <c r="J265" s="15">
        <v>0</v>
      </c>
      <c r="K265" s="15">
        <v>0</v>
      </c>
      <c r="L265" s="15">
        <v>0</v>
      </c>
      <c r="M265" s="15">
        <v>0</v>
      </c>
      <c r="N265" s="15">
        <v>5701</v>
      </c>
      <c r="O265" s="6">
        <v>0</v>
      </c>
    </row>
    <row r="266" spans="1:15" x14ac:dyDescent="0.25">
      <c r="A266" s="12">
        <v>2021</v>
      </c>
      <c r="B266" s="8" t="s">
        <v>13</v>
      </c>
      <c r="C266" s="13">
        <v>1</v>
      </c>
      <c r="D266" s="13">
        <v>1</v>
      </c>
      <c r="E266" s="78">
        <v>0</v>
      </c>
      <c r="F266" s="104" t="s">
        <v>73</v>
      </c>
      <c r="G266" s="104" t="s">
        <v>97</v>
      </c>
      <c r="H266" s="104" t="s">
        <v>57</v>
      </c>
      <c r="I266" s="15">
        <v>18150</v>
      </c>
      <c r="J266" s="15">
        <v>0</v>
      </c>
      <c r="K266" s="15">
        <v>0</v>
      </c>
      <c r="L266" s="15">
        <v>0</v>
      </c>
      <c r="M266" s="15">
        <v>0</v>
      </c>
      <c r="N266" s="15">
        <v>18150</v>
      </c>
      <c r="O266" s="6">
        <v>0</v>
      </c>
    </row>
    <row r="267" spans="1:15" x14ac:dyDescent="0.25">
      <c r="A267" s="12">
        <v>2021</v>
      </c>
      <c r="B267" s="8" t="s">
        <v>13</v>
      </c>
      <c r="C267" s="13">
        <v>1</v>
      </c>
      <c r="D267" s="13">
        <v>1</v>
      </c>
      <c r="E267" s="78">
        <v>0</v>
      </c>
      <c r="F267" s="104" t="s">
        <v>73</v>
      </c>
      <c r="G267" s="104" t="s">
        <v>97</v>
      </c>
      <c r="H267" s="104" t="s">
        <v>40</v>
      </c>
      <c r="I267" s="15">
        <v>81058</v>
      </c>
      <c r="J267" s="15">
        <v>0</v>
      </c>
      <c r="K267" s="15">
        <v>0</v>
      </c>
      <c r="L267" s="15">
        <v>0</v>
      </c>
      <c r="M267" s="15">
        <v>0</v>
      </c>
      <c r="N267" s="15">
        <v>81058</v>
      </c>
      <c r="O267" s="6">
        <v>0</v>
      </c>
    </row>
    <row r="268" spans="1:15" x14ac:dyDescent="0.25">
      <c r="A268" s="12">
        <v>2021</v>
      </c>
      <c r="B268" s="8" t="s">
        <v>13</v>
      </c>
      <c r="C268" s="13">
        <v>1</v>
      </c>
      <c r="D268" s="13">
        <v>1</v>
      </c>
      <c r="E268" s="78">
        <v>0</v>
      </c>
      <c r="F268" s="104" t="s">
        <v>73</v>
      </c>
      <c r="G268" s="104" t="s">
        <v>97</v>
      </c>
      <c r="H268" s="104" t="s">
        <v>43</v>
      </c>
      <c r="I268" s="15">
        <v>3718</v>
      </c>
      <c r="J268" s="15">
        <v>0</v>
      </c>
      <c r="K268" s="15">
        <v>0</v>
      </c>
      <c r="L268" s="15">
        <v>0</v>
      </c>
      <c r="M268" s="15">
        <v>0</v>
      </c>
      <c r="N268" s="15">
        <v>3718</v>
      </c>
      <c r="O268" s="6">
        <v>0</v>
      </c>
    </row>
    <row r="269" spans="1:15" x14ac:dyDescent="0.25">
      <c r="A269" s="12">
        <v>2021</v>
      </c>
      <c r="B269" s="8" t="s">
        <v>13</v>
      </c>
      <c r="C269" s="13">
        <v>1</v>
      </c>
      <c r="D269" s="13">
        <v>1</v>
      </c>
      <c r="E269" s="78">
        <v>1</v>
      </c>
      <c r="F269" s="104" t="s">
        <v>73</v>
      </c>
      <c r="G269" s="104" t="s">
        <v>98</v>
      </c>
      <c r="H269" s="104" t="s">
        <v>39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6">
        <v>0</v>
      </c>
    </row>
    <row r="270" spans="1:15" x14ac:dyDescent="0.25">
      <c r="A270" s="12">
        <v>2021</v>
      </c>
      <c r="B270" s="8" t="s">
        <v>13</v>
      </c>
      <c r="C270" s="13">
        <v>1</v>
      </c>
      <c r="D270" s="13">
        <v>1</v>
      </c>
      <c r="E270" s="78">
        <v>1</v>
      </c>
      <c r="F270" s="104" t="s">
        <v>73</v>
      </c>
      <c r="G270" s="104" t="s">
        <v>99</v>
      </c>
      <c r="H270" s="104" t="s">
        <v>39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6">
        <v>0</v>
      </c>
    </row>
    <row r="271" spans="1:15" x14ac:dyDescent="0.25">
      <c r="A271" s="12">
        <v>2021</v>
      </c>
      <c r="B271" s="8" t="s">
        <v>13</v>
      </c>
      <c r="C271" s="13">
        <v>1</v>
      </c>
      <c r="D271" s="13">
        <v>1</v>
      </c>
      <c r="E271" s="78">
        <v>1</v>
      </c>
      <c r="F271" s="104" t="s">
        <v>52</v>
      </c>
      <c r="G271" s="104" t="s">
        <v>100</v>
      </c>
      <c r="H271" s="104" t="s">
        <v>39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6">
        <v>0</v>
      </c>
    </row>
    <row r="272" spans="1:15" x14ac:dyDescent="0.25">
      <c r="A272" s="12">
        <v>2021</v>
      </c>
      <c r="B272" s="8" t="s">
        <v>13</v>
      </c>
      <c r="C272" s="13">
        <v>1</v>
      </c>
      <c r="D272" s="13">
        <v>1</v>
      </c>
      <c r="E272" s="78">
        <v>1</v>
      </c>
      <c r="F272" s="104" t="s">
        <v>52</v>
      </c>
      <c r="G272" s="104" t="s">
        <v>101</v>
      </c>
      <c r="H272" s="104" t="s">
        <v>39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6">
        <v>0</v>
      </c>
    </row>
    <row r="273" spans="1:15" x14ac:dyDescent="0.25">
      <c r="A273" s="12">
        <v>2021</v>
      </c>
      <c r="B273" s="8" t="s">
        <v>13</v>
      </c>
      <c r="C273" s="13">
        <v>1</v>
      </c>
      <c r="D273" s="13">
        <v>1</v>
      </c>
      <c r="E273" s="78">
        <v>1</v>
      </c>
      <c r="F273" s="104" t="s">
        <v>52</v>
      </c>
      <c r="G273" s="104" t="s">
        <v>102</v>
      </c>
      <c r="H273" s="104" t="s">
        <v>39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6">
        <v>0</v>
      </c>
    </row>
    <row r="274" spans="1:15" x14ac:dyDescent="0.25">
      <c r="A274" s="12">
        <v>2021</v>
      </c>
      <c r="B274" s="8" t="s">
        <v>13</v>
      </c>
      <c r="C274" s="13">
        <v>1</v>
      </c>
      <c r="D274" s="13">
        <v>1</v>
      </c>
      <c r="E274" s="78">
        <v>1</v>
      </c>
      <c r="F274" s="104" t="s">
        <v>52</v>
      </c>
      <c r="G274" s="104" t="s">
        <v>103</v>
      </c>
      <c r="H274" s="104" t="s">
        <v>39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6">
        <v>0</v>
      </c>
    </row>
    <row r="275" spans="1:15" x14ac:dyDescent="0.25">
      <c r="A275" s="12">
        <v>2021</v>
      </c>
      <c r="B275" s="8" t="s">
        <v>13</v>
      </c>
      <c r="C275" s="13">
        <v>1</v>
      </c>
      <c r="D275" s="13">
        <v>1</v>
      </c>
      <c r="E275" s="78">
        <v>1</v>
      </c>
      <c r="F275" s="104" t="s">
        <v>52</v>
      </c>
      <c r="G275" s="104" t="s">
        <v>104</v>
      </c>
      <c r="H275" s="104" t="s">
        <v>39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6">
        <v>0</v>
      </c>
    </row>
    <row r="276" spans="1:15" x14ac:dyDescent="0.25">
      <c r="A276" s="12">
        <v>2021</v>
      </c>
      <c r="B276" s="8" t="s">
        <v>13</v>
      </c>
      <c r="C276" s="13">
        <v>1</v>
      </c>
      <c r="D276" s="13">
        <v>1</v>
      </c>
      <c r="E276" s="78">
        <v>1</v>
      </c>
      <c r="F276" s="104" t="s">
        <v>52</v>
      </c>
      <c r="G276" s="104" t="s">
        <v>105</v>
      </c>
      <c r="H276" s="104" t="s">
        <v>39</v>
      </c>
      <c r="I276" s="15">
        <v>7.8999999999999996E-5</v>
      </c>
      <c r="J276" s="15">
        <v>0</v>
      </c>
      <c r="K276" s="15">
        <v>0</v>
      </c>
      <c r="L276" s="15">
        <v>0</v>
      </c>
      <c r="M276" s="15">
        <v>0</v>
      </c>
      <c r="N276" s="15">
        <v>7.8999999999999996E-5</v>
      </c>
      <c r="O276" s="6">
        <v>0</v>
      </c>
    </row>
    <row r="277" spans="1:15" x14ac:dyDescent="0.25">
      <c r="A277" s="12">
        <v>2021</v>
      </c>
      <c r="B277" s="8" t="s">
        <v>13</v>
      </c>
      <c r="C277" s="13">
        <v>1</v>
      </c>
      <c r="D277" s="13">
        <v>1</v>
      </c>
      <c r="E277" s="78">
        <v>1</v>
      </c>
      <c r="F277" s="104" t="s">
        <v>52</v>
      </c>
      <c r="G277" s="104" t="s">
        <v>105</v>
      </c>
      <c r="H277" s="104" t="s">
        <v>106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6">
        <v>0</v>
      </c>
    </row>
    <row r="278" spans="1:15" x14ac:dyDescent="0.25">
      <c r="A278" s="12">
        <v>2021</v>
      </c>
      <c r="B278" s="8" t="s">
        <v>13</v>
      </c>
      <c r="C278" s="13">
        <v>1</v>
      </c>
      <c r="D278" s="13">
        <v>1</v>
      </c>
      <c r="E278" s="78">
        <v>1</v>
      </c>
      <c r="F278" s="104" t="s">
        <v>52</v>
      </c>
      <c r="G278" s="104" t="s">
        <v>105</v>
      </c>
      <c r="H278" s="104" t="s">
        <v>95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6">
        <v>0</v>
      </c>
    </row>
    <row r="279" spans="1:15" x14ac:dyDescent="0.25">
      <c r="A279" s="12">
        <v>2021</v>
      </c>
      <c r="B279" s="8" t="s">
        <v>13</v>
      </c>
      <c r="C279" s="13">
        <v>1</v>
      </c>
      <c r="D279" s="13">
        <v>1</v>
      </c>
      <c r="E279" s="78">
        <v>1</v>
      </c>
      <c r="F279" s="104" t="s">
        <v>52</v>
      </c>
      <c r="G279" s="104" t="s">
        <v>105</v>
      </c>
      <c r="H279" s="104" t="s">
        <v>96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6">
        <v>0</v>
      </c>
    </row>
    <row r="280" spans="1:15" x14ac:dyDescent="0.25">
      <c r="A280" s="12">
        <v>2021</v>
      </c>
      <c r="B280" s="8" t="s">
        <v>13</v>
      </c>
      <c r="C280" s="13">
        <v>1</v>
      </c>
      <c r="D280" s="13">
        <v>1</v>
      </c>
      <c r="E280" s="78">
        <v>0</v>
      </c>
      <c r="F280" s="104" t="s">
        <v>52</v>
      </c>
      <c r="G280" s="104" t="s">
        <v>105</v>
      </c>
      <c r="H280" s="104" t="s">
        <v>57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6">
        <v>0</v>
      </c>
    </row>
    <row r="281" spans="1:15" x14ac:dyDescent="0.25">
      <c r="A281" s="12">
        <v>2021</v>
      </c>
      <c r="B281" s="8" t="s">
        <v>13</v>
      </c>
      <c r="C281" s="13">
        <v>1</v>
      </c>
      <c r="D281" s="13">
        <v>1</v>
      </c>
      <c r="E281" s="78">
        <v>0</v>
      </c>
      <c r="F281" s="104" t="s">
        <v>52</v>
      </c>
      <c r="G281" s="104" t="s">
        <v>105</v>
      </c>
      <c r="H281" s="104" t="s">
        <v>43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6">
        <v>0</v>
      </c>
    </row>
    <row r="282" spans="1:15" x14ac:dyDescent="0.25">
      <c r="A282" s="12">
        <v>2021</v>
      </c>
      <c r="B282" s="8" t="s">
        <v>13</v>
      </c>
      <c r="C282" s="13">
        <v>1</v>
      </c>
      <c r="D282" s="13">
        <v>0</v>
      </c>
      <c r="E282" s="78">
        <v>0</v>
      </c>
      <c r="F282" s="104" t="s">
        <v>52</v>
      </c>
      <c r="G282" s="104" t="s">
        <v>105</v>
      </c>
      <c r="H282" s="104" t="s">
        <v>107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6">
        <v>0</v>
      </c>
    </row>
    <row r="283" spans="1:15" x14ac:dyDescent="0.25">
      <c r="A283" s="12">
        <v>2021</v>
      </c>
      <c r="B283" s="8" t="s">
        <v>13</v>
      </c>
      <c r="C283" s="13">
        <v>1</v>
      </c>
      <c r="D283" s="13">
        <v>0</v>
      </c>
      <c r="E283" s="78">
        <v>0</v>
      </c>
      <c r="F283" s="104" t="s">
        <v>52</v>
      </c>
      <c r="G283" s="104" t="s">
        <v>105</v>
      </c>
      <c r="H283" s="104" t="s">
        <v>47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6">
        <v>0</v>
      </c>
    </row>
    <row r="284" spans="1:15" x14ac:dyDescent="0.25">
      <c r="A284" s="12">
        <v>2021</v>
      </c>
      <c r="B284" s="8" t="s">
        <v>13</v>
      </c>
      <c r="C284" s="13">
        <v>1</v>
      </c>
      <c r="D284" s="13">
        <v>1</v>
      </c>
      <c r="E284" s="78">
        <v>1</v>
      </c>
      <c r="F284" s="104" t="s">
        <v>52</v>
      </c>
      <c r="G284" s="104" t="s">
        <v>108</v>
      </c>
      <c r="H284" s="104" t="s">
        <v>39</v>
      </c>
      <c r="I284" s="15">
        <v>9532.0521779999999</v>
      </c>
      <c r="J284" s="15">
        <v>0</v>
      </c>
      <c r="K284" s="15">
        <v>0</v>
      </c>
      <c r="L284" s="15">
        <v>0</v>
      </c>
      <c r="M284" s="15">
        <v>-17.956669999999576</v>
      </c>
      <c r="N284" s="15">
        <v>9514.0955080000003</v>
      </c>
      <c r="O284" s="6">
        <v>0</v>
      </c>
    </row>
    <row r="285" spans="1:15" x14ac:dyDescent="0.25">
      <c r="A285" s="12">
        <v>2021</v>
      </c>
      <c r="B285" s="8" t="s">
        <v>13</v>
      </c>
      <c r="C285" s="13">
        <v>1</v>
      </c>
      <c r="D285" s="13">
        <v>0</v>
      </c>
      <c r="E285" s="78">
        <v>0</v>
      </c>
      <c r="F285" s="104" t="s">
        <v>52</v>
      </c>
      <c r="G285" s="104" t="s">
        <v>108</v>
      </c>
      <c r="H285" s="104" t="s">
        <v>55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6">
        <v>0</v>
      </c>
    </row>
    <row r="286" spans="1:15" x14ac:dyDescent="0.25">
      <c r="A286" s="12">
        <v>2021</v>
      </c>
      <c r="B286" s="8" t="s">
        <v>13</v>
      </c>
      <c r="C286" s="13">
        <v>1</v>
      </c>
      <c r="D286" s="13">
        <v>1</v>
      </c>
      <c r="E286" s="78">
        <v>1</v>
      </c>
      <c r="F286" s="104" t="s">
        <v>52</v>
      </c>
      <c r="G286" s="104" t="s">
        <v>108</v>
      </c>
      <c r="H286" s="104" t="s">
        <v>106</v>
      </c>
      <c r="I286" s="15">
        <v>121.11394100000001</v>
      </c>
      <c r="J286" s="15">
        <v>0</v>
      </c>
      <c r="K286" s="15">
        <v>0</v>
      </c>
      <c r="L286" s="15">
        <v>0</v>
      </c>
      <c r="M286" s="15">
        <v>-2.1559550000000058</v>
      </c>
      <c r="N286" s="15">
        <v>118.95798600000001</v>
      </c>
      <c r="O286" s="6">
        <v>0</v>
      </c>
    </row>
    <row r="287" spans="1:15" x14ac:dyDescent="0.25">
      <c r="A287" s="12">
        <v>2021</v>
      </c>
      <c r="B287" s="8" t="s">
        <v>13</v>
      </c>
      <c r="C287" s="13">
        <v>1</v>
      </c>
      <c r="D287" s="13">
        <v>1</v>
      </c>
      <c r="E287" s="78">
        <v>1</v>
      </c>
      <c r="F287" s="104" t="s">
        <v>52</v>
      </c>
      <c r="G287" s="104" t="s">
        <v>108</v>
      </c>
      <c r="H287" s="104" t="s">
        <v>95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6">
        <v>0</v>
      </c>
    </row>
    <row r="288" spans="1:15" x14ac:dyDescent="0.25">
      <c r="A288" s="12">
        <v>2021</v>
      </c>
      <c r="B288" s="8" t="s">
        <v>13</v>
      </c>
      <c r="C288" s="13">
        <v>1</v>
      </c>
      <c r="D288" s="13">
        <v>1</v>
      </c>
      <c r="E288" s="78">
        <v>1</v>
      </c>
      <c r="F288" s="104" t="s">
        <v>52</v>
      </c>
      <c r="G288" s="104" t="s">
        <v>108</v>
      </c>
      <c r="H288" s="104" t="s">
        <v>96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6">
        <v>0</v>
      </c>
    </row>
    <row r="289" spans="1:15" x14ac:dyDescent="0.25">
      <c r="A289" s="12">
        <v>2021</v>
      </c>
      <c r="B289" s="8" t="s">
        <v>13</v>
      </c>
      <c r="C289" s="13">
        <v>1</v>
      </c>
      <c r="D289" s="13">
        <v>1</v>
      </c>
      <c r="E289" s="78">
        <v>0</v>
      </c>
      <c r="F289" s="104" t="s">
        <v>52</v>
      </c>
      <c r="G289" s="104" t="s">
        <v>108</v>
      </c>
      <c r="H289" s="104" t="s">
        <v>57</v>
      </c>
      <c r="I289" s="15">
        <v>190.822855</v>
      </c>
      <c r="J289" s="15">
        <v>0</v>
      </c>
      <c r="K289" s="15">
        <v>0</v>
      </c>
      <c r="L289" s="15">
        <v>0</v>
      </c>
      <c r="M289" s="15">
        <v>0.56621499999999969</v>
      </c>
      <c r="N289" s="15">
        <v>191.38907</v>
      </c>
      <c r="O289" s="6">
        <v>0</v>
      </c>
    </row>
    <row r="290" spans="1:15" x14ac:dyDescent="0.25">
      <c r="A290" s="12">
        <v>2021</v>
      </c>
      <c r="B290" s="8" t="s">
        <v>13</v>
      </c>
      <c r="C290" s="13">
        <v>1</v>
      </c>
      <c r="D290" s="13">
        <v>1</v>
      </c>
      <c r="E290" s="78">
        <v>0</v>
      </c>
      <c r="F290" s="104" t="s">
        <v>52</v>
      </c>
      <c r="G290" s="104" t="s">
        <v>108</v>
      </c>
      <c r="H290" s="104" t="s">
        <v>43</v>
      </c>
      <c r="I290" s="15">
        <v>73.37867</v>
      </c>
      <c r="J290" s="15">
        <v>0</v>
      </c>
      <c r="K290" s="15">
        <v>0</v>
      </c>
      <c r="L290" s="15">
        <v>0</v>
      </c>
      <c r="M290" s="15">
        <v>0</v>
      </c>
      <c r="N290" s="15">
        <v>73.37867</v>
      </c>
      <c r="O290" s="6">
        <v>0</v>
      </c>
    </row>
    <row r="291" spans="1:15" x14ac:dyDescent="0.25">
      <c r="A291" s="12">
        <v>2021</v>
      </c>
      <c r="B291" s="8" t="s">
        <v>13</v>
      </c>
      <c r="C291" s="13">
        <v>1</v>
      </c>
      <c r="D291" s="13">
        <v>0</v>
      </c>
      <c r="E291" s="78">
        <v>0</v>
      </c>
      <c r="F291" s="104" t="s">
        <v>52</v>
      </c>
      <c r="G291" s="104" t="s">
        <v>108</v>
      </c>
      <c r="H291" s="104" t="s">
        <v>107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6">
        <v>0</v>
      </c>
    </row>
    <row r="292" spans="1:15" x14ac:dyDescent="0.25">
      <c r="A292" s="12">
        <v>2021</v>
      </c>
      <c r="B292" s="8" t="s">
        <v>13</v>
      </c>
      <c r="C292" s="13">
        <v>1</v>
      </c>
      <c r="D292" s="13">
        <v>0</v>
      </c>
      <c r="E292" s="78">
        <v>0</v>
      </c>
      <c r="F292" s="104" t="s">
        <v>52</v>
      </c>
      <c r="G292" s="104" t="s">
        <v>108</v>
      </c>
      <c r="H292" s="104" t="s">
        <v>47</v>
      </c>
      <c r="I292" s="15">
        <v>14.037089999999999</v>
      </c>
      <c r="J292" s="15">
        <v>0</v>
      </c>
      <c r="K292" s="15">
        <v>0</v>
      </c>
      <c r="L292" s="15">
        <v>0</v>
      </c>
      <c r="M292" s="15">
        <v>0</v>
      </c>
      <c r="N292" s="15">
        <v>14.037089999999999</v>
      </c>
      <c r="O292" s="6">
        <v>0</v>
      </c>
    </row>
    <row r="293" spans="1:15" x14ac:dyDescent="0.25">
      <c r="A293" s="12">
        <v>2021</v>
      </c>
      <c r="B293" s="8" t="s">
        <v>13</v>
      </c>
      <c r="C293" s="13">
        <v>1</v>
      </c>
      <c r="D293" s="13">
        <v>1</v>
      </c>
      <c r="E293" s="78">
        <v>1</v>
      </c>
      <c r="F293" s="104" t="s">
        <v>73</v>
      </c>
      <c r="G293" s="104" t="s">
        <v>109</v>
      </c>
      <c r="H293" s="104" t="s">
        <v>39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6">
        <v>0</v>
      </c>
    </row>
    <row r="294" spans="1:15" x14ac:dyDescent="0.25">
      <c r="A294" s="12">
        <v>2021</v>
      </c>
      <c r="B294" s="8" t="s">
        <v>13</v>
      </c>
      <c r="C294" s="13">
        <v>1</v>
      </c>
      <c r="D294" s="13">
        <v>1</v>
      </c>
      <c r="E294" s="78">
        <v>1</v>
      </c>
      <c r="F294" s="104" t="s">
        <v>73</v>
      </c>
      <c r="G294" s="104" t="s">
        <v>110</v>
      </c>
      <c r="H294" s="104" t="s">
        <v>39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6">
        <v>0</v>
      </c>
    </row>
    <row r="295" spans="1:15" x14ac:dyDescent="0.25">
      <c r="A295" s="12">
        <v>2021</v>
      </c>
      <c r="B295" s="8" t="s">
        <v>13</v>
      </c>
      <c r="C295" s="13">
        <v>1</v>
      </c>
      <c r="D295" s="13">
        <v>1</v>
      </c>
      <c r="E295" s="78">
        <v>0</v>
      </c>
      <c r="F295" s="104" t="s">
        <v>73</v>
      </c>
      <c r="G295" s="104" t="s">
        <v>111</v>
      </c>
      <c r="H295" s="104" t="s">
        <v>112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6">
        <v>0</v>
      </c>
    </row>
    <row r="296" spans="1:15" x14ac:dyDescent="0.25">
      <c r="A296" s="12">
        <v>2021</v>
      </c>
      <c r="B296" s="8" t="s">
        <v>13</v>
      </c>
      <c r="C296" s="13">
        <v>1</v>
      </c>
      <c r="D296" s="13">
        <v>1</v>
      </c>
      <c r="E296" s="78">
        <v>1</v>
      </c>
      <c r="F296" s="104" t="s">
        <v>73</v>
      </c>
      <c r="G296" s="104" t="s">
        <v>113</v>
      </c>
      <c r="H296" s="104" t="s">
        <v>39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6">
        <v>0</v>
      </c>
    </row>
    <row r="297" spans="1:15" x14ac:dyDescent="0.25">
      <c r="A297" s="12">
        <v>2021</v>
      </c>
      <c r="B297" s="8" t="s">
        <v>13</v>
      </c>
      <c r="C297" s="13">
        <v>1</v>
      </c>
      <c r="D297" s="13">
        <v>1</v>
      </c>
      <c r="E297" s="78">
        <v>1</v>
      </c>
      <c r="F297" s="104" t="s">
        <v>73</v>
      </c>
      <c r="G297" s="104" t="s">
        <v>114</v>
      </c>
      <c r="H297" s="104" t="s">
        <v>39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6">
        <v>0</v>
      </c>
    </row>
    <row r="298" spans="1:15" x14ac:dyDescent="0.25">
      <c r="A298" s="12">
        <v>2021</v>
      </c>
      <c r="B298" s="8" t="s">
        <v>13</v>
      </c>
      <c r="C298" s="13">
        <v>1</v>
      </c>
      <c r="D298" s="13">
        <v>1</v>
      </c>
      <c r="E298" s="78">
        <v>1</v>
      </c>
      <c r="F298" s="104" t="s">
        <v>73</v>
      </c>
      <c r="G298" s="104" t="s">
        <v>115</v>
      </c>
      <c r="H298" s="104" t="s">
        <v>39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6">
        <v>0</v>
      </c>
    </row>
    <row r="299" spans="1:15" x14ac:dyDescent="0.25">
      <c r="A299" s="12">
        <v>2021</v>
      </c>
      <c r="B299" s="8" t="s">
        <v>13</v>
      </c>
      <c r="C299" s="13">
        <v>1</v>
      </c>
      <c r="D299" s="13">
        <v>1</v>
      </c>
      <c r="E299" s="78">
        <v>0</v>
      </c>
      <c r="F299" s="104" t="s">
        <v>73</v>
      </c>
      <c r="G299" s="104" t="s">
        <v>111</v>
      </c>
      <c r="H299" s="104" t="s">
        <v>116</v>
      </c>
      <c r="I299" s="15">
        <v>151700</v>
      </c>
      <c r="J299" s="15">
        <v>0</v>
      </c>
      <c r="K299" s="15">
        <v>23300</v>
      </c>
      <c r="L299" s="15">
        <v>611.33208999999999</v>
      </c>
      <c r="M299" s="15">
        <v>0</v>
      </c>
      <c r="N299" s="15">
        <v>128400</v>
      </c>
      <c r="O299" s="6">
        <v>0</v>
      </c>
    </row>
    <row r="300" spans="1:15" x14ac:dyDescent="0.25">
      <c r="A300" s="12">
        <v>2021</v>
      </c>
      <c r="B300" s="8" t="s">
        <v>13</v>
      </c>
      <c r="C300" s="13">
        <v>1</v>
      </c>
      <c r="D300" s="13">
        <v>1</v>
      </c>
      <c r="E300" s="78">
        <v>1</v>
      </c>
      <c r="F300" s="104" t="s">
        <v>73</v>
      </c>
      <c r="G300" s="104" t="s">
        <v>117</v>
      </c>
      <c r="H300" s="104" t="s">
        <v>39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6">
        <v>0</v>
      </c>
    </row>
    <row r="301" spans="1:15" x14ac:dyDescent="0.25">
      <c r="A301" s="12">
        <v>2021</v>
      </c>
      <c r="B301" s="8" t="s">
        <v>13</v>
      </c>
      <c r="C301" s="13">
        <v>1</v>
      </c>
      <c r="D301" s="13">
        <v>1</v>
      </c>
      <c r="E301" s="78">
        <v>1</v>
      </c>
      <c r="F301" s="104" t="s">
        <v>73</v>
      </c>
      <c r="G301" s="104" t="s">
        <v>118</v>
      </c>
      <c r="H301" s="104" t="s">
        <v>39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6">
        <v>0</v>
      </c>
    </row>
    <row r="302" spans="1:15" x14ac:dyDescent="0.25">
      <c r="A302" s="12">
        <v>2021</v>
      </c>
      <c r="B302" s="8" t="s">
        <v>13</v>
      </c>
      <c r="C302" s="13">
        <v>1</v>
      </c>
      <c r="D302" s="13">
        <v>1</v>
      </c>
      <c r="E302" s="78">
        <v>1</v>
      </c>
      <c r="F302" s="104" t="s">
        <v>73</v>
      </c>
      <c r="G302" s="104" t="s">
        <v>119</v>
      </c>
      <c r="H302" s="104" t="s">
        <v>39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6">
        <v>0</v>
      </c>
    </row>
    <row r="303" spans="1:15" x14ac:dyDescent="0.25">
      <c r="A303" s="12">
        <v>2021</v>
      </c>
      <c r="B303" s="8" t="s">
        <v>13</v>
      </c>
      <c r="C303" s="13">
        <v>1</v>
      </c>
      <c r="D303" s="13">
        <v>1</v>
      </c>
      <c r="E303" s="78">
        <v>1</v>
      </c>
      <c r="F303" s="104" t="s">
        <v>73</v>
      </c>
      <c r="G303" s="104" t="s">
        <v>120</v>
      </c>
      <c r="H303" s="104" t="s">
        <v>39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6">
        <v>0</v>
      </c>
    </row>
    <row r="304" spans="1:15" x14ac:dyDescent="0.25">
      <c r="A304" s="12">
        <v>2021</v>
      </c>
      <c r="B304" s="8" t="s">
        <v>13</v>
      </c>
      <c r="C304" s="13">
        <v>1</v>
      </c>
      <c r="D304" s="13">
        <v>1</v>
      </c>
      <c r="E304" s="78">
        <v>1</v>
      </c>
      <c r="F304" s="104" t="s">
        <v>73</v>
      </c>
      <c r="G304" s="104" t="s">
        <v>121</v>
      </c>
      <c r="H304" s="104" t="s">
        <v>39</v>
      </c>
      <c r="I304" s="15">
        <v>400000</v>
      </c>
      <c r="J304" s="15">
        <v>0</v>
      </c>
      <c r="K304" s="15">
        <v>0</v>
      </c>
      <c r="L304" s="15">
        <v>0</v>
      </c>
      <c r="M304" s="15">
        <v>0</v>
      </c>
      <c r="N304" s="15">
        <v>400000</v>
      </c>
      <c r="O304" s="6">
        <v>0</v>
      </c>
    </row>
    <row r="305" spans="1:15" x14ac:dyDescent="0.25">
      <c r="A305" s="12">
        <v>2021</v>
      </c>
      <c r="B305" s="8" t="s">
        <v>13</v>
      </c>
      <c r="C305" s="13">
        <v>1</v>
      </c>
      <c r="D305" s="13">
        <v>1</v>
      </c>
      <c r="E305" s="78">
        <v>1</v>
      </c>
      <c r="F305" s="104" t="s">
        <v>73</v>
      </c>
      <c r="G305" s="104" t="s">
        <v>122</v>
      </c>
      <c r="H305" s="104" t="s">
        <v>39</v>
      </c>
      <c r="I305" s="15">
        <v>1004941.992</v>
      </c>
      <c r="J305" s="15">
        <v>0</v>
      </c>
      <c r="K305" s="15">
        <v>0</v>
      </c>
      <c r="L305" s="15">
        <v>0</v>
      </c>
      <c r="M305" s="15">
        <v>0</v>
      </c>
      <c r="N305" s="15">
        <v>1004941.992</v>
      </c>
      <c r="O305" s="6">
        <v>0</v>
      </c>
    </row>
    <row r="306" spans="1:15" x14ac:dyDescent="0.25">
      <c r="A306" s="12">
        <v>2021</v>
      </c>
      <c r="B306" s="8" t="s">
        <v>13</v>
      </c>
      <c r="C306" s="13">
        <v>1</v>
      </c>
      <c r="D306" s="13">
        <v>1</v>
      </c>
      <c r="E306" s="78">
        <v>1</v>
      </c>
      <c r="F306" s="104" t="s">
        <v>73</v>
      </c>
      <c r="G306" s="104" t="s">
        <v>123</v>
      </c>
      <c r="H306" s="104" t="s">
        <v>39</v>
      </c>
      <c r="I306" s="15">
        <v>3403135.2069999999</v>
      </c>
      <c r="J306" s="15">
        <v>0</v>
      </c>
      <c r="K306" s="15">
        <v>0</v>
      </c>
      <c r="L306" s="15">
        <v>0</v>
      </c>
      <c r="M306" s="15">
        <v>0</v>
      </c>
      <c r="N306" s="15">
        <v>3403135.2069999999</v>
      </c>
      <c r="O306" s="6">
        <v>0</v>
      </c>
    </row>
    <row r="307" spans="1:15" x14ac:dyDescent="0.25">
      <c r="A307" s="12">
        <v>2021</v>
      </c>
      <c r="B307" s="8" t="s">
        <v>13</v>
      </c>
      <c r="C307" s="13">
        <v>1</v>
      </c>
      <c r="D307" s="13">
        <v>1</v>
      </c>
      <c r="E307" s="78">
        <v>1</v>
      </c>
      <c r="F307" s="104" t="s">
        <v>73</v>
      </c>
      <c r="G307" s="104" t="s">
        <v>124</v>
      </c>
      <c r="H307" s="104" t="s">
        <v>39</v>
      </c>
      <c r="I307" s="15">
        <v>18147.628199999999</v>
      </c>
      <c r="J307" s="15">
        <v>0</v>
      </c>
      <c r="K307" s="15">
        <v>0</v>
      </c>
      <c r="L307" s="15">
        <v>0</v>
      </c>
      <c r="M307" s="15">
        <v>0</v>
      </c>
      <c r="N307" s="15">
        <v>18147.628199999999</v>
      </c>
      <c r="O307" s="6">
        <v>0</v>
      </c>
    </row>
    <row r="308" spans="1:15" x14ac:dyDescent="0.25">
      <c r="A308" s="12">
        <v>2021</v>
      </c>
      <c r="B308" s="8" t="s">
        <v>13</v>
      </c>
      <c r="C308" s="13">
        <v>1</v>
      </c>
      <c r="D308" s="13">
        <v>1</v>
      </c>
      <c r="E308" s="78">
        <v>1</v>
      </c>
      <c r="F308" s="104" t="s">
        <v>73</v>
      </c>
      <c r="G308" s="104" t="s">
        <v>125</v>
      </c>
      <c r="H308" s="104" t="s">
        <v>39</v>
      </c>
      <c r="I308" s="15">
        <v>18796.4738</v>
      </c>
      <c r="J308" s="15">
        <v>0</v>
      </c>
      <c r="K308" s="15">
        <v>0</v>
      </c>
      <c r="L308" s="15">
        <v>0</v>
      </c>
      <c r="M308" s="15">
        <v>0</v>
      </c>
      <c r="N308" s="15">
        <v>18796.4738</v>
      </c>
      <c r="O308" s="6">
        <v>0</v>
      </c>
    </row>
    <row r="309" spans="1:15" x14ac:dyDescent="0.25">
      <c r="A309" s="12">
        <v>2021</v>
      </c>
      <c r="B309" s="8" t="s">
        <v>13</v>
      </c>
      <c r="C309" s="13">
        <v>1</v>
      </c>
      <c r="D309" s="13">
        <v>1</v>
      </c>
      <c r="E309" s="78">
        <v>1</v>
      </c>
      <c r="F309" s="104" t="s">
        <v>73</v>
      </c>
      <c r="G309" s="104" t="s">
        <v>126</v>
      </c>
      <c r="H309" s="104" t="s">
        <v>39</v>
      </c>
      <c r="I309" s="15">
        <v>60204.123200000002</v>
      </c>
      <c r="J309" s="15">
        <v>0</v>
      </c>
      <c r="K309" s="15">
        <v>0</v>
      </c>
      <c r="L309" s="15">
        <v>0</v>
      </c>
      <c r="M309" s="15">
        <v>0</v>
      </c>
      <c r="N309" s="15">
        <v>60204.123200000002</v>
      </c>
      <c r="O309" s="6">
        <v>0</v>
      </c>
    </row>
    <row r="310" spans="1:15" x14ac:dyDescent="0.25">
      <c r="A310" s="12">
        <v>2021</v>
      </c>
      <c r="B310" s="8" t="s">
        <v>13</v>
      </c>
      <c r="C310" s="13">
        <v>1</v>
      </c>
      <c r="D310" s="13">
        <v>1</v>
      </c>
      <c r="E310" s="78">
        <v>1</v>
      </c>
      <c r="F310" s="104" t="s">
        <v>73</v>
      </c>
      <c r="G310" s="104" t="s">
        <v>127</v>
      </c>
      <c r="H310" s="104" t="s">
        <v>39</v>
      </c>
      <c r="I310" s="15">
        <v>9062.8785000000007</v>
      </c>
      <c r="J310" s="15">
        <v>0</v>
      </c>
      <c r="K310" s="15">
        <v>0</v>
      </c>
      <c r="L310" s="15">
        <v>0</v>
      </c>
      <c r="M310" s="15">
        <v>0</v>
      </c>
      <c r="N310" s="15">
        <v>9062.8785000000007</v>
      </c>
      <c r="O310" s="6">
        <v>0</v>
      </c>
    </row>
    <row r="311" spans="1:15" x14ac:dyDescent="0.25">
      <c r="A311" s="12">
        <v>2021</v>
      </c>
      <c r="B311" s="8" t="s">
        <v>13</v>
      </c>
      <c r="C311" s="13">
        <v>1</v>
      </c>
      <c r="D311" s="13">
        <v>1</v>
      </c>
      <c r="E311" s="78">
        <v>1</v>
      </c>
      <c r="F311" s="104" t="s">
        <v>73</v>
      </c>
      <c r="G311" s="104" t="s">
        <v>128</v>
      </c>
      <c r="H311" s="104" t="s">
        <v>39</v>
      </c>
      <c r="I311" s="15">
        <v>27410.992699999999</v>
      </c>
      <c r="J311" s="15">
        <v>0</v>
      </c>
      <c r="K311" s="15">
        <v>0</v>
      </c>
      <c r="L311" s="15">
        <v>0</v>
      </c>
      <c r="M311" s="15">
        <v>0</v>
      </c>
      <c r="N311" s="15">
        <v>27410.992699999999</v>
      </c>
      <c r="O311" s="6">
        <v>0</v>
      </c>
    </row>
    <row r="312" spans="1:15" x14ac:dyDescent="0.25">
      <c r="A312" s="12">
        <v>2021</v>
      </c>
      <c r="B312" s="8" t="s">
        <v>13</v>
      </c>
      <c r="C312" s="13">
        <v>1</v>
      </c>
      <c r="D312" s="13">
        <v>1</v>
      </c>
      <c r="E312" s="78">
        <v>1</v>
      </c>
      <c r="F312" s="104" t="s">
        <v>73</v>
      </c>
      <c r="G312" s="104" t="s">
        <v>129</v>
      </c>
      <c r="H312" s="104" t="s">
        <v>39</v>
      </c>
      <c r="I312" s="15">
        <v>14059.536400000001</v>
      </c>
      <c r="J312" s="15">
        <v>0</v>
      </c>
      <c r="K312" s="15">
        <v>0</v>
      </c>
      <c r="L312" s="15">
        <v>0</v>
      </c>
      <c r="M312" s="15">
        <v>0</v>
      </c>
      <c r="N312" s="15">
        <v>14059.536400000001</v>
      </c>
      <c r="O312" s="6">
        <v>0</v>
      </c>
    </row>
    <row r="313" spans="1:15" x14ac:dyDescent="0.25">
      <c r="A313" s="12">
        <v>2021</v>
      </c>
      <c r="B313" s="8" t="s">
        <v>13</v>
      </c>
      <c r="C313" s="13">
        <v>1</v>
      </c>
      <c r="D313" s="13">
        <v>1</v>
      </c>
      <c r="E313" s="78">
        <v>1</v>
      </c>
      <c r="F313" s="104" t="s">
        <v>73</v>
      </c>
      <c r="G313" s="104" t="s">
        <v>130</v>
      </c>
      <c r="H313" s="104" t="s">
        <v>39</v>
      </c>
      <c r="I313" s="15">
        <v>28758.805399999997</v>
      </c>
      <c r="J313" s="15">
        <v>0</v>
      </c>
      <c r="K313" s="15">
        <v>0</v>
      </c>
      <c r="L313" s="15">
        <v>0</v>
      </c>
      <c r="M313" s="15">
        <v>0</v>
      </c>
      <c r="N313" s="15">
        <v>28758.805399999997</v>
      </c>
      <c r="O313" s="6">
        <v>0</v>
      </c>
    </row>
    <row r="314" spans="1:15" x14ac:dyDescent="0.25">
      <c r="A314" s="12">
        <v>2021</v>
      </c>
      <c r="B314" s="8" t="s">
        <v>13</v>
      </c>
      <c r="C314" s="13">
        <v>1</v>
      </c>
      <c r="D314" s="13">
        <v>1</v>
      </c>
      <c r="E314" s="78">
        <v>1</v>
      </c>
      <c r="F314" s="104" t="s">
        <v>73</v>
      </c>
      <c r="G314" s="104" t="s">
        <v>131</v>
      </c>
      <c r="H314" s="104" t="s">
        <v>39</v>
      </c>
      <c r="I314" s="15">
        <v>50274.598399999995</v>
      </c>
      <c r="J314" s="15">
        <v>0</v>
      </c>
      <c r="K314" s="15">
        <v>0</v>
      </c>
      <c r="L314" s="15">
        <v>0</v>
      </c>
      <c r="M314" s="15">
        <v>0</v>
      </c>
      <c r="N314" s="15">
        <v>50274.598399999995</v>
      </c>
      <c r="O314" s="6">
        <v>0</v>
      </c>
    </row>
    <row r="315" spans="1:15" x14ac:dyDescent="0.25">
      <c r="A315" s="12">
        <v>2021</v>
      </c>
      <c r="B315" s="8" t="s">
        <v>13</v>
      </c>
      <c r="C315" s="13">
        <v>1</v>
      </c>
      <c r="D315" s="13">
        <v>1</v>
      </c>
      <c r="E315" s="78">
        <v>1</v>
      </c>
      <c r="F315" s="104" t="s">
        <v>73</v>
      </c>
      <c r="G315" s="104" t="s">
        <v>132</v>
      </c>
      <c r="H315" s="104" t="s">
        <v>39</v>
      </c>
      <c r="I315" s="15">
        <v>29438.635200000001</v>
      </c>
      <c r="J315" s="15">
        <v>0</v>
      </c>
      <c r="K315" s="15">
        <v>0</v>
      </c>
      <c r="L315" s="15">
        <v>0</v>
      </c>
      <c r="M315" s="15">
        <v>0</v>
      </c>
      <c r="N315" s="15">
        <v>29438.635200000001</v>
      </c>
      <c r="O315" s="6">
        <v>0</v>
      </c>
    </row>
    <row r="316" spans="1:15" x14ac:dyDescent="0.25">
      <c r="A316" s="12">
        <v>2021</v>
      </c>
      <c r="B316" s="8" t="s">
        <v>13</v>
      </c>
      <c r="C316" s="13">
        <v>1</v>
      </c>
      <c r="D316" s="13">
        <v>1</v>
      </c>
      <c r="E316" s="78">
        <v>1</v>
      </c>
      <c r="F316" s="104" t="s">
        <v>73</v>
      </c>
      <c r="G316" s="104" t="s">
        <v>133</v>
      </c>
      <c r="H316" s="104" t="s">
        <v>39</v>
      </c>
      <c r="I316" s="15">
        <v>14259.1111</v>
      </c>
      <c r="J316" s="15">
        <v>0</v>
      </c>
      <c r="K316" s="15">
        <v>0</v>
      </c>
      <c r="L316" s="15">
        <v>0</v>
      </c>
      <c r="M316" s="15">
        <v>0</v>
      </c>
      <c r="N316" s="15">
        <v>14259.1111</v>
      </c>
      <c r="O316" s="6">
        <v>0</v>
      </c>
    </row>
    <row r="317" spans="1:15" x14ac:dyDescent="0.25">
      <c r="A317" s="12">
        <v>2021</v>
      </c>
      <c r="B317" s="8" t="s">
        <v>13</v>
      </c>
      <c r="C317" s="13">
        <v>1</v>
      </c>
      <c r="D317" s="13">
        <v>1</v>
      </c>
      <c r="E317" s="78">
        <v>1</v>
      </c>
      <c r="F317" s="104" t="s">
        <v>73</v>
      </c>
      <c r="G317" s="104" t="s">
        <v>134</v>
      </c>
      <c r="H317" s="104" t="s">
        <v>39</v>
      </c>
      <c r="I317" s="15">
        <v>3701423.8650000002</v>
      </c>
      <c r="J317" s="15">
        <v>0</v>
      </c>
      <c r="K317" s="15">
        <v>0</v>
      </c>
      <c r="L317" s="15">
        <v>0</v>
      </c>
      <c r="M317" s="15">
        <v>0</v>
      </c>
      <c r="N317" s="15">
        <v>3701423.8650000002</v>
      </c>
      <c r="O317" s="6">
        <v>0</v>
      </c>
    </row>
    <row r="318" spans="1:15" x14ac:dyDescent="0.25">
      <c r="A318" s="12">
        <v>2021</v>
      </c>
      <c r="B318" s="8" t="s">
        <v>13</v>
      </c>
      <c r="C318" s="13">
        <v>1</v>
      </c>
      <c r="D318" s="13">
        <v>1</v>
      </c>
      <c r="E318" s="78">
        <v>1</v>
      </c>
      <c r="F318" s="104" t="s">
        <v>73</v>
      </c>
      <c r="G318" s="104" t="s">
        <v>135</v>
      </c>
      <c r="H318" s="104" t="s">
        <v>39</v>
      </c>
      <c r="I318" s="15">
        <v>8458864.7760000005</v>
      </c>
      <c r="J318" s="15">
        <v>0</v>
      </c>
      <c r="K318" s="15">
        <v>0</v>
      </c>
      <c r="L318" s="15">
        <v>0</v>
      </c>
      <c r="M318" s="15">
        <v>0</v>
      </c>
      <c r="N318" s="15">
        <v>8458864.7760000005</v>
      </c>
      <c r="O318" s="6">
        <v>0</v>
      </c>
    </row>
    <row r="319" spans="1:15" x14ac:dyDescent="0.25">
      <c r="A319" s="12">
        <v>2021</v>
      </c>
      <c r="B319" s="8" t="s">
        <v>13</v>
      </c>
      <c r="C319" s="13">
        <v>1</v>
      </c>
      <c r="D319" s="13">
        <v>1</v>
      </c>
      <c r="E319" s="78">
        <v>0</v>
      </c>
      <c r="F319" s="104" t="s">
        <v>136</v>
      </c>
      <c r="G319" s="104" t="s">
        <v>137</v>
      </c>
      <c r="H319" s="104" t="s">
        <v>138</v>
      </c>
      <c r="I319" s="15">
        <v>537570.44019000011</v>
      </c>
      <c r="J319" s="15">
        <v>0</v>
      </c>
      <c r="K319" s="15">
        <v>7956.7541200001724</v>
      </c>
      <c r="L319" s="15">
        <v>0</v>
      </c>
      <c r="M319" s="15">
        <v>0</v>
      </c>
      <c r="N319" s="15">
        <v>529613.68606999994</v>
      </c>
      <c r="O319" s="6">
        <v>0</v>
      </c>
    </row>
    <row r="320" spans="1:15" x14ac:dyDescent="0.25">
      <c r="A320" s="12">
        <v>2021</v>
      </c>
      <c r="B320" s="8" t="s">
        <v>13</v>
      </c>
      <c r="C320" s="13">
        <v>1</v>
      </c>
      <c r="D320" s="13">
        <v>1</v>
      </c>
      <c r="E320" s="78">
        <v>0</v>
      </c>
      <c r="F320" s="104" t="s">
        <v>139</v>
      </c>
      <c r="G320" s="104" t="s">
        <v>140</v>
      </c>
      <c r="H320" s="104" t="s">
        <v>141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6">
        <v>0</v>
      </c>
    </row>
    <row r="321" spans="1:15" x14ac:dyDescent="0.25">
      <c r="A321" s="12">
        <v>2021</v>
      </c>
      <c r="B321" s="8" t="s">
        <v>13</v>
      </c>
      <c r="C321" s="13">
        <v>1</v>
      </c>
      <c r="D321" s="13">
        <v>1</v>
      </c>
      <c r="E321" s="78">
        <v>0</v>
      </c>
      <c r="F321" s="104" t="s">
        <v>139</v>
      </c>
      <c r="G321" s="104" t="s">
        <v>140</v>
      </c>
      <c r="H321" s="104" t="s">
        <v>141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6">
        <v>0</v>
      </c>
    </row>
    <row r="322" spans="1:15" x14ac:dyDescent="0.25">
      <c r="A322" s="12">
        <v>2021</v>
      </c>
      <c r="B322" s="8" t="s">
        <v>13</v>
      </c>
      <c r="C322" s="13">
        <v>1</v>
      </c>
      <c r="D322" s="13">
        <v>1</v>
      </c>
      <c r="E322" s="78">
        <v>0</v>
      </c>
      <c r="F322" s="104" t="s">
        <v>139</v>
      </c>
      <c r="G322" s="104" t="s">
        <v>140</v>
      </c>
      <c r="H322" s="104" t="s">
        <v>141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6">
        <v>0</v>
      </c>
    </row>
    <row r="323" spans="1:15" x14ac:dyDescent="0.25">
      <c r="A323" s="12">
        <v>2021</v>
      </c>
      <c r="B323" s="8" t="s">
        <v>13</v>
      </c>
      <c r="C323" s="13">
        <v>1</v>
      </c>
      <c r="D323" s="13">
        <v>1</v>
      </c>
      <c r="E323" s="78">
        <v>0</v>
      </c>
      <c r="F323" s="104" t="s">
        <v>139</v>
      </c>
      <c r="G323" s="104" t="s">
        <v>142</v>
      </c>
      <c r="H323" s="104" t="s">
        <v>141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6">
        <v>0</v>
      </c>
    </row>
    <row r="324" spans="1:15" x14ac:dyDescent="0.25">
      <c r="A324" s="12">
        <v>2021</v>
      </c>
      <c r="B324" s="8" t="s">
        <v>13</v>
      </c>
      <c r="C324" s="13">
        <v>1</v>
      </c>
      <c r="D324" s="13">
        <v>1</v>
      </c>
      <c r="E324" s="78">
        <v>0</v>
      </c>
      <c r="F324" s="104" t="s">
        <v>139</v>
      </c>
      <c r="G324" s="104" t="s">
        <v>142</v>
      </c>
      <c r="H324" s="104" t="s">
        <v>141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6">
        <v>0</v>
      </c>
    </row>
    <row r="325" spans="1:15" x14ac:dyDescent="0.25">
      <c r="A325" s="12">
        <v>2021</v>
      </c>
      <c r="B325" s="8" t="s">
        <v>13</v>
      </c>
      <c r="C325" s="13">
        <v>1</v>
      </c>
      <c r="D325" s="13">
        <v>1</v>
      </c>
      <c r="E325" s="78">
        <v>0</v>
      </c>
      <c r="F325" s="104" t="s">
        <v>139</v>
      </c>
      <c r="G325" s="104" t="s">
        <v>143</v>
      </c>
      <c r="H325" s="104" t="s">
        <v>141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6">
        <v>0</v>
      </c>
    </row>
    <row r="326" spans="1:15" x14ac:dyDescent="0.25">
      <c r="A326" s="12">
        <v>2021</v>
      </c>
      <c r="B326" s="8" t="s">
        <v>13</v>
      </c>
      <c r="C326" s="13">
        <v>1</v>
      </c>
      <c r="D326" s="13">
        <v>1</v>
      </c>
      <c r="E326" s="78">
        <v>0</v>
      </c>
      <c r="F326" s="104" t="s">
        <v>139</v>
      </c>
      <c r="G326" s="104" t="s">
        <v>144</v>
      </c>
      <c r="H326" s="104" t="s">
        <v>141</v>
      </c>
      <c r="I326" s="15">
        <v>22916.666666665929</v>
      </c>
      <c r="J326" s="15">
        <v>0</v>
      </c>
      <c r="K326" s="15">
        <v>2083.3333333333721</v>
      </c>
      <c r="L326" s="15">
        <v>126.16556999998284</v>
      </c>
      <c r="M326" s="15">
        <v>0</v>
      </c>
      <c r="N326" s="15">
        <v>20833.333333332557</v>
      </c>
      <c r="O326" s="6">
        <v>0</v>
      </c>
    </row>
    <row r="327" spans="1:15" x14ac:dyDescent="0.25">
      <c r="A327" s="12">
        <v>2021</v>
      </c>
      <c r="B327" s="8" t="s">
        <v>13</v>
      </c>
      <c r="C327" s="13">
        <v>1</v>
      </c>
      <c r="D327" s="13">
        <v>1</v>
      </c>
      <c r="E327" s="78">
        <v>0</v>
      </c>
      <c r="F327" s="104" t="s">
        <v>139</v>
      </c>
      <c r="G327" s="104" t="s">
        <v>145</v>
      </c>
      <c r="H327" s="104" t="s">
        <v>141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6">
        <v>0</v>
      </c>
    </row>
    <row r="328" spans="1:15" x14ac:dyDescent="0.25">
      <c r="A328" s="12">
        <v>2021</v>
      </c>
      <c r="B328" s="8" t="s">
        <v>13</v>
      </c>
      <c r="C328" s="13">
        <v>1</v>
      </c>
      <c r="D328" s="13">
        <v>0</v>
      </c>
      <c r="E328" s="78">
        <v>0</v>
      </c>
      <c r="F328" s="104" t="s">
        <v>146</v>
      </c>
      <c r="G328" s="104" t="s">
        <v>147</v>
      </c>
      <c r="H328" s="104" t="s">
        <v>148</v>
      </c>
      <c r="I328" s="15">
        <v>141359</v>
      </c>
      <c r="J328" s="15">
        <v>0</v>
      </c>
      <c r="K328" s="15">
        <v>47129</v>
      </c>
      <c r="L328" s="15">
        <v>397</v>
      </c>
      <c r="M328" s="15">
        <v>-91</v>
      </c>
      <c r="N328" s="15">
        <v>94139</v>
      </c>
      <c r="O328" s="6">
        <v>0</v>
      </c>
    </row>
    <row r="329" spans="1:15" x14ac:dyDescent="0.25">
      <c r="A329" s="12">
        <v>2021</v>
      </c>
      <c r="B329" s="8" t="s">
        <v>13</v>
      </c>
      <c r="C329" s="13">
        <v>1</v>
      </c>
      <c r="D329" s="13">
        <v>0</v>
      </c>
      <c r="E329" s="78">
        <v>0</v>
      </c>
      <c r="F329" s="104" t="s">
        <v>146</v>
      </c>
      <c r="G329" s="104" t="s">
        <v>149</v>
      </c>
      <c r="H329" s="104" t="s">
        <v>148</v>
      </c>
      <c r="I329" s="15">
        <v>415466</v>
      </c>
      <c r="J329" s="15">
        <v>0</v>
      </c>
      <c r="K329" s="15">
        <v>0</v>
      </c>
      <c r="L329" s="15">
        <v>95</v>
      </c>
      <c r="M329" s="15">
        <v>-440</v>
      </c>
      <c r="N329" s="15">
        <v>415026</v>
      </c>
      <c r="O329" s="6">
        <v>0</v>
      </c>
    </row>
    <row r="330" spans="1:15" x14ac:dyDescent="0.25">
      <c r="A330" s="12"/>
      <c r="B330" s="8"/>
      <c r="C330" s="13"/>
      <c r="D330" s="13"/>
      <c r="E330" s="78"/>
      <c r="F330" s="104"/>
      <c r="G330" s="104"/>
      <c r="H330" s="104"/>
      <c r="I330" s="15"/>
      <c r="J330" s="15"/>
      <c r="K330" s="15"/>
      <c r="L330" s="15"/>
      <c r="M330" s="15"/>
      <c r="N330" s="15"/>
      <c r="O330" s="6"/>
    </row>
    <row r="331" spans="1:15" s="63" customFormat="1" ht="15" customHeight="1" x14ac:dyDescent="0.25">
      <c r="I331" s="64">
        <f>SUBTOTAL(9,I6:I330)</f>
        <v>90569760.909645647</v>
      </c>
      <c r="J331" s="64">
        <f>SUBTOTAL(9,J6:J330)</f>
        <v>235459.86012999999</v>
      </c>
      <c r="K331" s="64">
        <f>SUBTOTAL(9,K6:K330)</f>
        <v>350637.29064566694</v>
      </c>
      <c r="L331" s="64">
        <f>SUBTOTAL(9,L6:L330)</f>
        <v>156862.768652</v>
      </c>
      <c r="M331" s="64">
        <f>SUBTOTAL(9,M6:M330)</f>
        <v>-8219.5055289995798</v>
      </c>
      <c r="N331" s="64">
        <f>SUBTOTAL(9,N6:N330)</f>
        <v>90453845.973600969</v>
      </c>
      <c r="O331" s="64">
        <f>SUBTOTAL(9,O6:O330)</f>
        <v>437.28215999999998</v>
      </c>
    </row>
  </sheetData>
  <mergeCells count="3">
    <mergeCell ref="A1:N1"/>
    <mergeCell ref="A2:N2"/>
    <mergeCell ref="A3:N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showGridLines="0" tabSelected="1" zoomScale="85" zoomScaleNormal="85" workbookViewId="0">
      <selection activeCell="B12" sqref="B12"/>
    </sheetView>
  </sheetViews>
  <sheetFormatPr baseColWidth="10" defaultColWidth="11.42578125" defaultRowHeight="15" x14ac:dyDescent="0.25"/>
  <cols>
    <col min="1" max="1" width="65.140625" style="34" customWidth="1"/>
    <col min="2" max="2" width="16.42578125" style="34" customWidth="1"/>
    <col min="3" max="3" width="17.28515625" style="34" customWidth="1"/>
    <col min="4" max="4" width="11.42578125" style="34"/>
    <col min="5" max="7" width="12.28515625" style="34" bestFit="1" customWidth="1"/>
    <col min="8" max="16384" width="11.42578125" style="34"/>
  </cols>
  <sheetData>
    <row r="1" spans="1:2" s="2" customFormat="1" ht="25.5" customHeight="1" x14ac:dyDescent="0.25">
      <c r="A1" s="126" t="s">
        <v>166</v>
      </c>
      <c r="B1" s="126"/>
    </row>
    <row r="2" spans="1:2" s="2" customFormat="1" x14ac:dyDescent="0.25">
      <c r="A2" s="126" t="s">
        <v>167</v>
      </c>
      <c r="B2" s="126"/>
    </row>
    <row r="3" spans="1:2" s="2" customFormat="1" x14ac:dyDescent="0.25">
      <c r="A3" s="126" t="s">
        <v>21</v>
      </c>
      <c r="B3" s="126"/>
    </row>
    <row r="5" spans="1:2" ht="20.100000000000001" customHeight="1" x14ac:dyDescent="0.25">
      <c r="A5" s="55" t="s">
        <v>168</v>
      </c>
      <c r="B5" s="55" t="s">
        <v>169</v>
      </c>
    </row>
    <row r="6" spans="1:2" ht="20.100000000000001" customHeight="1" x14ac:dyDescent="0.25">
      <c r="A6" s="32" t="s">
        <v>170</v>
      </c>
      <c r="B6" s="54">
        <v>490200</v>
      </c>
    </row>
    <row r="7" spans="1:2" ht="20.100000000000001" customHeight="1" x14ac:dyDescent="0.25">
      <c r="A7" s="32" t="s">
        <v>171</v>
      </c>
      <c r="B7" s="82">
        <v>552233.07089333248</v>
      </c>
    </row>
    <row r="8" spans="1:2" ht="20.100000000000001" customHeight="1" x14ac:dyDescent="0.25">
      <c r="A8" s="32" t="s">
        <v>172</v>
      </c>
      <c r="B8" s="54">
        <v>7400</v>
      </c>
    </row>
    <row r="9" spans="1:2" ht="20.100000000000001" customHeight="1" x14ac:dyDescent="0.25">
      <c r="A9" s="32" t="s">
        <v>173</v>
      </c>
      <c r="B9" s="10">
        <v>185000</v>
      </c>
    </row>
    <row r="10" spans="1:2" ht="20.100000000000001" customHeight="1" x14ac:dyDescent="0.25">
      <c r="A10" s="32" t="s">
        <v>174</v>
      </c>
      <c r="B10" s="10">
        <v>0</v>
      </c>
    </row>
    <row r="11" spans="1:2" ht="20.100000000000001" customHeight="1" x14ac:dyDescent="0.25">
      <c r="A11" s="32" t="s">
        <v>175</v>
      </c>
      <c r="B11" s="10">
        <v>2239753.6946609998</v>
      </c>
    </row>
    <row r="12" spans="1:2" ht="20.100000000000001" customHeight="1" x14ac:dyDescent="0.25">
      <c r="A12" s="47" t="s">
        <v>176</v>
      </c>
      <c r="B12" s="35">
        <f>SUM(B6:B11)</f>
        <v>3474586.7655543322</v>
      </c>
    </row>
    <row r="14" spans="1:2" x14ac:dyDescent="0.25">
      <c r="A14" s="101" t="s">
        <v>177</v>
      </c>
    </row>
    <row r="15" spans="1:2" x14ac:dyDescent="0.25">
      <c r="A15" s="34" t="s">
        <v>178</v>
      </c>
    </row>
    <row r="16" spans="1:2" x14ac:dyDescent="0.25">
      <c r="A16" s="34" t="s">
        <v>179</v>
      </c>
    </row>
    <row r="17" spans="1:1" x14ac:dyDescent="0.25">
      <c r="A17" s="34" t="s">
        <v>180</v>
      </c>
    </row>
    <row r="18" spans="1:1" x14ac:dyDescent="0.25">
      <c r="A18" s="34" t="s">
        <v>181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topLeftCell="E1" zoomScale="70" zoomScaleNormal="70" workbookViewId="0">
      <pane ySplit="4" topLeftCell="A12" activePane="bottomLeft" state="frozen"/>
      <selection activeCell="A14" sqref="A14"/>
      <selection pane="bottomLeft" activeCell="O34" sqref="O34"/>
    </sheetView>
  </sheetViews>
  <sheetFormatPr baseColWidth="10" defaultColWidth="11.7109375" defaultRowHeight="15" x14ac:dyDescent="0.25"/>
  <cols>
    <col min="1" max="2" width="13.140625" style="15" bestFit="1" customWidth="1"/>
    <col min="3" max="4" width="13.85546875" style="88" customWidth="1"/>
    <col min="5" max="5" width="13.28515625" style="88" customWidth="1"/>
    <col min="6" max="6" width="15.85546875" style="88" customWidth="1"/>
    <col min="7" max="8" width="16.140625" style="88" customWidth="1"/>
    <col min="9" max="9" width="36.7109375" style="87" bestFit="1" customWidth="1"/>
    <col min="10" max="10" width="37.5703125" style="87" customWidth="1"/>
    <col min="11" max="12" width="20.28515625" style="87" customWidth="1"/>
    <col min="13" max="13" width="22" style="87" customWidth="1"/>
    <col min="14" max="14" width="16.7109375" style="87" customWidth="1"/>
    <col min="15" max="15" width="21.42578125" style="87" bestFit="1" customWidth="1"/>
    <col min="16" max="16384" width="11.7109375" style="87"/>
  </cols>
  <sheetData>
    <row r="1" spans="1:15" s="8" customFormat="1" ht="33" customHeight="1" x14ac:dyDescent="0.25">
      <c r="A1" s="122" t="s">
        <v>150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5" s="8" customFormat="1" x14ac:dyDescent="0.25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5" s="8" customFormat="1" x14ac:dyDescent="0.25">
      <c r="A3" s="122" t="s">
        <v>21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1:15" s="76" customFormat="1" ht="49.5" customHeight="1" x14ac:dyDescent="0.25">
      <c r="A4" s="7" t="s">
        <v>22</v>
      </c>
      <c r="B4" s="105" t="s">
        <v>23</v>
      </c>
      <c r="C4" s="11" t="s">
        <v>151</v>
      </c>
      <c r="D4" s="11" t="s">
        <v>152</v>
      </c>
      <c r="E4" s="11" t="s">
        <v>153</v>
      </c>
      <c r="F4" s="7" t="s">
        <v>154</v>
      </c>
      <c r="G4" s="7" t="s">
        <v>155</v>
      </c>
      <c r="H4" s="7" t="s">
        <v>156</v>
      </c>
      <c r="I4" s="105" t="s">
        <v>27</v>
      </c>
      <c r="J4" s="105" t="s">
        <v>157</v>
      </c>
      <c r="K4" s="40" t="s">
        <v>30</v>
      </c>
      <c r="L4" s="40" t="s">
        <v>31</v>
      </c>
      <c r="M4" s="77" t="s">
        <v>32</v>
      </c>
      <c r="N4" s="40" t="s">
        <v>158</v>
      </c>
      <c r="O4" s="40" t="s">
        <v>35</v>
      </c>
    </row>
    <row r="5" spans="1:15" x14ac:dyDescent="0.25">
      <c r="A5" s="12">
        <v>2021</v>
      </c>
      <c r="B5" s="8" t="s">
        <v>0</v>
      </c>
      <c r="C5" s="86">
        <v>1</v>
      </c>
      <c r="D5" s="86">
        <v>1</v>
      </c>
      <c r="E5" s="78">
        <v>0</v>
      </c>
      <c r="F5" s="78">
        <v>0</v>
      </c>
      <c r="G5" s="78">
        <v>0</v>
      </c>
      <c r="H5" s="78">
        <v>0</v>
      </c>
      <c r="I5" s="87" t="s">
        <v>6</v>
      </c>
      <c r="J5" s="87" t="s">
        <v>1</v>
      </c>
      <c r="K5" s="15">
        <v>1509021.9153129</v>
      </c>
      <c r="L5" s="15">
        <v>26367.50303</v>
      </c>
      <c r="M5" s="15">
        <v>28048.109239100002</v>
      </c>
      <c r="N5" s="15">
        <v>10703.689840000001</v>
      </c>
      <c r="O5" s="15">
        <v>1507376.1466037999</v>
      </c>
    </row>
    <row r="6" spans="1:15" x14ac:dyDescent="0.25">
      <c r="A6" s="12">
        <v>2021</v>
      </c>
      <c r="B6" s="8" t="s">
        <v>0</v>
      </c>
      <c r="C6" s="9">
        <v>0</v>
      </c>
      <c r="D6" s="9">
        <v>0</v>
      </c>
      <c r="E6" s="86">
        <v>1</v>
      </c>
      <c r="F6" s="9">
        <v>0</v>
      </c>
      <c r="G6" s="9">
        <v>0</v>
      </c>
      <c r="H6" s="9">
        <v>0</v>
      </c>
      <c r="I6" s="87" t="s">
        <v>6</v>
      </c>
      <c r="J6" s="87" t="s">
        <v>1</v>
      </c>
      <c r="K6" s="15">
        <v>268326.18907999998</v>
      </c>
      <c r="L6" s="15">
        <v>387.48935</v>
      </c>
      <c r="M6" s="15">
        <v>1774.1723500000001</v>
      </c>
      <c r="N6" s="15">
        <v>1018.87553</v>
      </c>
      <c r="O6" s="15">
        <v>266975.33002000005</v>
      </c>
    </row>
    <row r="7" spans="1:15" x14ac:dyDescent="0.25">
      <c r="A7" s="12">
        <v>2021</v>
      </c>
      <c r="B7" s="8" t="s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86">
        <v>1</v>
      </c>
      <c r="I7" s="87" t="s">
        <v>6</v>
      </c>
      <c r="J7" s="87" t="s">
        <v>1</v>
      </c>
      <c r="K7" s="15">
        <v>1363421.5837428998</v>
      </c>
      <c r="L7" s="15">
        <v>25980.01368</v>
      </c>
      <c r="M7" s="15">
        <v>26273.936889100001</v>
      </c>
      <c r="N7" s="15">
        <v>9684.8143099999998</v>
      </c>
      <c r="O7" s="15">
        <v>1363126.6740937999</v>
      </c>
    </row>
    <row r="8" spans="1:15" x14ac:dyDescent="0.25">
      <c r="A8" s="12">
        <v>2021</v>
      </c>
      <c r="B8" s="8" t="s">
        <v>0</v>
      </c>
      <c r="C8" s="86">
        <v>1</v>
      </c>
      <c r="D8" s="86">
        <v>1</v>
      </c>
      <c r="E8" s="78">
        <v>1</v>
      </c>
      <c r="F8" s="78">
        <v>1</v>
      </c>
      <c r="G8" s="78">
        <v>1</v>
      </c>
      <c r="H8" s="78">
        <v>1</v>
      </c>
      <c r="I8" s="87" t="s">
        <v>4</v>
      </c>
      <c r="J8" s="87" t="s">
        <v>7</v>
      </c>
      <c r="K8" s="15">
        <v>1030366.6368500001</v>
      </c>
      <c r="L8" s="15">
        <v>0</v>
      </c>
      <c r="M8" s="15">
        <v>18589.132799999999</v>
      </c>
      <c r="N8" s="15">
        <v>8509.7240200000033</v>
      </c>
      <c r="O8" s="15">
        <v>1011777.5040500001</v>
      </c>
    </row>
    <row r="9" spans="1:15" x14ac:dyDescent="0.25">
      <c r="A9" s="12">
        <v>2021</v>
      </c>
      <c r="B9" s="8" t="s">
        <v>0</v>
      </c>
      <c r="C9" s="86">
        <v>1</v>
      </c>
      <c r="D9" s="86">
        <v>1</v>
      </c>
      <c r="E9" s="78">
        <v>1</v>
      </c>
      <c r="F9" s="78">
        <v>0</v>
      </c>
      <c r="G9" s="78">
        <v>0</v>
      </c>
      <c r="H9" s="78">
        <v>0</v>
      </c>
      <c r="I9" s="87" t="s">
        <v>4</v>
      </c>
      <c r="J9" s="87" t="s">
        <v>8</v>
      </c>
      <c r="K9" s="15">
        <v>13667427.908710001</v>
      </c>
      <c r="L9" s="15">
        <v>0</v>
      </c>
      <c r="M9" s="15">
        <v>351352.21246000001</v>
      </c>
      <c r="N9" s="15">
        <v>36239.545059999997</v>
      </c>
      <c r="O9" s="15">
        <v>13316075.696250001</v>
      </c>
    </row>
    <row r="10" spans="1:15" x14ac:dyDescent="0.25">
      <c r="A10" s="12">
        <v>2021</v>
      </c>
      <c r="B10" s="8" t="s">
        <v>0</v>
      </c>
      <c r="C10" s="86">
        <v>0</v>
      </c>
      <c r="D10" s="86">
        <v>0</v>
      </c>
      <c r="E10" s="78">
        <v>0</v>
      </c>
      <c r="F10" s="78">
        <v>0</v>
      </c>
      <c r="G10" s="78">
        <v>1</v>
      </c>
      <c r="H10" s="78">
        <v>0</v>
      </c>
      <c r="I10" s="87" t="s">
        <v>4</v>
      </c>
      <c r="J10" s="87" t="s">
        <v>8</v>
      </c>
      <c r="K10" s="15">
        <v>4217730.9948099991</v>
      </c>
      <c r="L10" s="15">
        <v>0</v>
      </c>
      <c r="M10" s="15">
        <v>336619.62177999999</v>
      </c>
      <c r="N10" s="15">
        <v>6155.1174899999996</v>
      </c>
      <c r="O10" s="15">
        <v>3881111.3730299999</v>
      </c>
    </row>
    <row r="11" spans="1:15" x14ac:dyDescent="0.25">
      <c r="A11" s="12">
        <v>2021</v>
      </c>
      <c r="B11" s="8" t="s">
        <v>0</v>
      </c>
      <c r="C11" s="86">
        <v>0</v>
      </c>
      <c r="D11" s="86">
        <v>0</v>
      </c>
      <c r="E11" s="78">
        <v>0</v>
      </c>
      <c r="F11" s="78">
        <v>0</v>
      </c>
      <c r="G11" s="78">
        <v>0</v>
      </c>
      <c r="H11" s="78">
        <v>1</v>
      </c>
      <c r="I11" s="87" t="s">
        <v>4</v>
      </c>
      <c r="J11" s="87" t="s">
        <v>8</v>
      </c>
      <c r="K11" s="15">
        <v>13656921.432570001</v>
      </c>
      <c r="L11" s="15">
        <v>0</v>
      </c>
      <c r="M11" s="15">
        <v>351352.21246000001</v>
      </c>
      <c r="N11" s="15">
        <v>36047.532709999999</v>
      </c>
      <c r="O11" s="15">
        <v>13305569.220110001</v>
      </c>
    </row>
    <row r="12" spans="1:15" x14ac:dyDescent="0.25">
      <c r="A12" s="12">
        <v>2021</v>
      </c>
      <c r="B12" s="8" t="s">
        <v>0</v>
      </c>
      <c r="C12" s="86">
        <v>1</v>
      </c>
      <c r="D12" s="86">
        <v>1</v>
      </c>
      <c r="E12" s="78">
        <v>1</v>
      </c>
      <c r="F12" s="78">
        <v>0</v>
      </c>
      <c r="G12" s="78">
        <v>0</v>
      </c>
      <c r="H12" s="78">
        <v>0</v>
      </c>
      <c r="I12" s="87" t="s">
        <v>5</v>
      </c>
      <c r="J12" s="87" t="s">
        <v>2</v>
      </c>
      <c r="K12" s="15">
        <v>708316.95136999944</v>
      </c>
      <c r="L12" s="15">
        <v>0</v>
      </c>
      <c r="M12" s="15">
        <v>0</v>
      </c>
      <c r="N12" s="15">
        <v>0</v>
      </c>
      <c r="O12" s="15">
        <v>1969570.1590400001</v>
      </c>
    </row>
    <row r="13" spans="1:15" x14ac:dyDescent="0.25">
      <c r="A13" s="12">
        <v>2021</v>
      </c>
      <c r="B13" s="8" t="s">
        <v>0</v>
      </c>
      <c r="C13" s="86">
        <v>0</v>
      </c>
      <c r="D13" s="86">
        <v>0</v>
      </c>
      <c r="E13" s="78">
        <v>0</v>
      </c>
      <c r="F13" s="78">
        <v>1</v>
      </c>
      <c r="G13" s="78">
        <v>0</v>
      </c>
      <c r="H13" s="78">
        <v>0</v>
      </c>
      <c r="I13" s="87" t="s">
        <v>5</v>
      </c>
      <c r="J13" s="87" t="s">
        <v>2</v>
      </c>
      <c r="K13" s="15">
        <v>299420.60153999954</v>
      </c>
      <c r="L13" s="15">
        <v>0</v>
      </c>
      <c r="M13" s="15">
        <v>0</v>
      </c>
      <c r="N13" s="15">
        <v>0</v>
      </c>
      <c r="O13" s="15">
        <v>677990.61122999992</v>
      </c>
    </row>
    <row r="14" spans="1:15" x14ac:dyDescent="0.25">
      <c r="A14" s="12">
        <v>2021</v>
      </c>
      <c r="B14" s="8" t="s">
        <v>0</v>
      </c>
      <c r="C14" s="86">
        <v>0</v>
      </c>
      <c r="D14" s="86">
        <v>0</v>
      </c>
      <c r="E14" s="78">
        <v>0</v>
      </c>
      <c r="F14" s="78">
        <v>0</v>
      </c>
      <c r="G14" s="78">
        <v>1</v>
      </c>
      <c r="H14" s="78">
        <v>0</v>
      </c>
      <c r="I14" s="87" t="s">
        <v>5</v>
      </c>
      <c r="J14" s="87" t="s">
        <v>2</v>
      </c>
      <c r="K14" s="15">
        <v>385143.17745999957</v>
      </c>
      <c r="L14" s="15">
        <v>0</v>
      </c>
      <c r="M14" s="15">
        <v>0</v>
      </c>
      <c r="N14" s="15">
        <v>0</v>
      </c>
      <c r="O14" s="15">
        <v>773935.69553999999</v>
      </c>
    </row>
    <row r="15" spans="1:15" x14ac:dyDescent="0.25">
      <c r="A15" s="12">
        <v>2021</v>
      </c>
      <c r="B15" s="8" t="s">
        <v>0</v>
      </c>
      <c r="C15" s="86">
        <v>0</v>
      </c>
      <c r="D15" s="86">
        <v>0</v>
      </c>
      <c r="E15" s="78">
        <v>0</v>
      </c>
      <c r="F15" s="78">
        <v>0</v>
      </c>
      <c r="G15" s="78">
        <v>0</v>
      </c>
      <c r="H15" s="78">
        <v>1</v>
      </c>
      <c r="I15" s="87" t="s">
        <v>5</v>
      </c>
      <c r="J15" s="87" t="s">
        <v>2</v>
      </c>
      <c r="K15" s="15">
        <v>600612.95009999943</v>
      </c>
      <c r="L15" s="15">
        <v>0</v>
      </c>
      <c r="M15" s="15">
        <v>0</v>
      </c>
      <c r="N15" s="15">
        <v>0</v>
      </c>
      <c r="O15" s="15">
        <v>1803423.9672600001</v>
      </c>
    </row>
    <row r="16" spans="1:15" x14ac:dyDescent="0.25">
      <c r="A16" s="12">
        <v>2021</v>
      </c>
      <c r="B16" s="8" t="s">
        <v>0</v>
      </c>
      <c r="C16" s="86">
        <v>1</v>
      </c>
      <c r="D16" s="86">
        <v>1</v>
      </c>
      <c r="E16" s="86">
        <v>1</v>
      </c>
      <c r="F16" s="86">
        <v>0</v>
      </c>
      <c r="G16" s="86">
        <v>0</v>
      </c>
      <c r="H16" s="86">
        <v>1</v>
      </c>
      <c r="I16" s="87" t="s">
        <v>5</v>
      </c>
      <c r="J16" s="87" t="s">
        <v>3</v>
      </c>
      <c r="K16" s="15">
        <v>381065.84318999993</v>
      </c>
      <c r="L16" s="15">
        <v>0</v>
      </c>
      <c r="M16" s="15">
        <v>0</v>
      </c>
      <c r="N16" s="15">
        <v>0</v>
      </c>
      <c r="O16" s="15">
        <v>381065.84318999993</v>
      </c>
    </row>
    <row r="17" spans="1:15" x14ac:dyDescent="0.25">
      <c r="A17" s="12">
        <v>2021</v>
      </c>
      <c r="B17" s="8" t="s">
        <v>0</v>
      </c>
      <c r="C17" s="86">
        <v>1</v>
      </c>
      <c r="D17" s="86">
        <v>1</v>
      </c>
      <c r="E17" s="86">
        <v>1</v>
      </c>
      <c r="F17" s="86">
        <v>0</v>
      </c>
      <c r="G17" s="86">
        <v>1</v>
      </c>
      <c r="H17" s="86">
        <v>1</v>
      </c>
      <c r="I17" s="87" t="s">
        <v>6</v>
      </c>
      <c r="J17" s="87" t="s">
        <v>14</v>
      </c>
      <c r="K17" s="15">
        <v>500000</v>
      </c>
      <c r="L17" s="15">
        <v>0</v>
      </c>
      <c r="M17" s="15">
        <v>0</v>
      </c>
      <c r="N17" s="15">
        <v>0</v>
      </c>
      <c r="O17" s="15">
        <v>500000</v>
      </c>
    </row>
    <row r="18" spans="1:15" x14ac:dyDescent="0.25">
      <c r="A18" s="12">
        <v>2021</v>
      </c>
      <c r="B18" s="8" t="s">
        <v>13</v>
      </c>
      <c r="C18" s="86">
        <v>1</v>
      </c>
      <c r="D18" s="86">
        <v>1</v>
      </c>
      <c r="E18" s="78">
        <v>0</v>
      </c>
      <c r="F18" s="78">
        <v>0</v>
      </c>
      <c r="G18" s="78">
        <v>0</v>
      </c>
      <c r="H18" s="78">
        <v>0</v>
      </c>
      <c r="I18" s="87" t="s">
        <v>6</v>
      </c>
      <c r="J18" s="87" t="s">
        <v>1</v>
      </c>
      <c r="K18" s="15">
        <v>1507376.1466037999</v>
      </c>
      <c r="L18" s="15">
        <v>59110.588499999998</v>
      </c>
      <c r="M18" s="15">
        <v>50561.378100000002</v>
      </c>
      <c r="N18" s="15">
        <v>10856.21862</v>
      </c>
      <c r="O18" s="15">
        <v>1515937.1617838</v>
      </c>
    </row>
    <row r="19" spans="1:15" x14ac:dyDescent="0.25">
      <c r="A19" s="12">
        <v>2021</v>
      </c>
      <c r="B19" s="8" t="s">
        <v>13</v>
      </c>
      <c r="C19" s="9">
        <v>0</v>
      </c>
      <c r="D19" s="9">
        <v>0</v>
      </c>
      <c r="E19" s="86">
        <v>1</v>
      </c>
      <c r="F19" s="9">
        <v>0</v>
      </c>
      <c r="G19" s="9">
        <v>0</v>
      </c>
      <c r="H19" s="9">
        <v>0</v>
      </c>
      <c r="I19" s="87" t="s">
        <v>6</v>
      </c>
      <c r="J19" s="87" t="s">
        <v>1</v>
      </c>
      <c r="K19" s="15">
        <v>266975.33002000005</v>
      </c>
      <c r="L19" s="15">
        <v>12416.88961</v>
      </c>
      <c r="M19" s="15">
        <v>1761.86933</v>
      </c>
      <c r="N19" s="15">
        <v>1065.48145</v>
      </c>
      <c r="O19" s="15">
        <v>277656.29556000006</v>
      </c>
    </row>
    <row r="20" spans="1:15" x14ac:dyDescent="0.25">
      <c r="A20" s="12">
        <v>2021</v>
      </c>
      <c r="B20" s="8" t="s">
        <v>13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86">
        <v>1</v>
      </c>
      <c r="I20" s="87" t="s">
        <v>6</v>
      </c>
      <c r="J20" s="87" t="s">
        <v>1</v>
      </c>
      <c r="K20" s="15">
        <v>1363126.6740937999</v>
      </c>
      <c r="L20" s="15">
        <v>46693.69889</v>
      </c>
      <c r="M20" s="15">
        <v>48799.50877</v>
      </c>
      <c r="N20" s="15">
        <v>9790.7371700000003</v>
      </c>
      <c r="O20" s="15">
        <v>1361006.7237338</v>
      </c>
    </row>
    <row r="21" spans="1:15" x14ac:dyDescent="0.25">
      <c r="A21" s="12">
        <v>2021</v>
      </c>
      <c r="B21" s="8" t="s">
        <v>13</v>
      </c>
      <c r="C21" s="86">
        <v>1</v>
      </c>
      <c r="D21" s="86">
        <v>1</v>
      </c>
      <c r="E21" s="78">
        <v>1</v>
      </c>
      <c r="F21" s="78">
        <v>1</v>
      </c>
      <c r="G21" s="78">
        <v>1</v>
      </c>
      <c r="H21" s="78">
        <v>1</v>
      </c>
      <c r="I21" s="87" t="s">
        <v>4</v>
      </c>
      <c r="J21" s="87" t="s">
        <v>7</v>
      </c>
      <c r="K21" s="15">
        <v>1011777.5040500001</v>
      </c>
      <c r="L21" s="15">
        <v>0</v>
      </c>
      <c r="M21" s="15">
        <v>3027.2162499999999</v>
      </c>
      <c r="N21" s="15">
        <v>6425.4495100000031</v>
      </c>
      <c r="O21" s="15">
        <v>1008750.2878000002</v>
      </c>
    </row>
    <row r="22" spans="1:15" x14ac:dyDescent="0.25">
      <c r="A22" s="12">
        <v>2021</v>
      </c>
      <c r="B22" s="8" t="s">
        <v>13</v>
      </c>
      <c r="C22" s="86">
        <v>1</v>
      </c>
      <c r="D22" s="86">
        <v>1</v>
      </c>
      <c r="E22" s="78">
        <v>1</v>
      </c>
      <c r="F22" s="78">
        <v>0</v>
      </c>
      <c r="G22" s="78">
        <v>0</v>
      </c>
      <c r="H22" s="78">
        <v>0</v>
      </c>
      <c r="I22" s="87" t="s">
        <v>4</v>
      </c>
      <c r="J22" s="87" t="s">
        <v>8</v>
      </c>
      <c r="K22" s="15">
        <v>13316075.696250001</v>
      </c>
      <c r="L22" s="15">
        <v>0</v>
      </c>
      <c r="M22" s="15">
        <v>63087.098510000011</v>
      </c>
      <c r="N22" s="15">
        <v>66891.78764000001</v>
      </c>
      <c r="O22" s="15">
        <v>13252988.59774</v>
      </c>
    </row>
    <row r="23" spans="1:15" x14ac:dyDescent="0.25">
      <c r="A23" s="12">
        <v>2021</v>
      </c>
      <c r="B23" s="8" t="s">
        <v>13</v>
      </c>
      <c r="C23" s="86">
        <v>0</v>
      </c>
      <c r="D23" s="86">
        <v>0</v>
      </c>
      <c r="E23" s="78">
        <v>0</v>
      </c>
      <c r="F23" s="78">
        <v>0</v>
      </c>
      <c r="G23" s="78">
        <v>1</v>
      </c>
      <c r="H23" s="78">
        <v>0</v>
      </c>
      <c r="I23" s="87" t="s">
        <v>4</v>
      </c>
      <c r="J23" s="87" t="s">
        <v>8</v>
      </c>
      <c r="K23" s="15">
        <v>3881111.3730299999</v>
      </c>
      <c r="L23" s="15">
        <v>0</v>
      </c>
      <c r="M23" s="15">
        <v>0</v>
      </c>
      <c r="N23" s="15">
        <v>26788.205470000001</v>
      </c>
      <c r="O23" s="15">
        <v>3881111.3730299999</v>
      </c>
    </row>
    <row r="24" spans="1:15" x14ac:dyDescent="0.25">
      <c r="A24" s="12">
        <v>2021</v>
      </c>
      <c r="B24" s="8" t="s">
        <v>13</v>
      </c>
      <c r="C24" s="86">
        <v>0</v>
      </c>
      <c r="D24" s="86">
        <v>0</v>
      </c>
      <c r="E24" s="78">
        <v>0</v>
      </c>
      <c r="F24" s="78">
        <v>0</v>
      </c>
      <c r="G24" s="78">
        <v>0</v>
      </c>
      <c r="H24" s="78">
        <v>1</v>
      </c>
      <c r="I24" s="87" t="s">
        <v>4</v>
      </c>
      <c r="J24" s="87" t="s">
        <v>8</v>
      </c>
      <c r="K24" s="15">
        <v>13305569.220110001</v>
      </c>
      <c r="L24" s="15">
        <v>0</v>
      </c>
      <c r="M24" s="15">
        <v>63087.098510000011</v>
      </c>
      <c r="N24" s="15">
        <v>66776.129360000006</v>
      </c>
      <c r="O24" s="15">
        <v>13242482.1216</v>
      </c>
    </row>
    <row r="25" spans="1:15" x14ac:dyDescent="0.25">
      <c r="A25" s="12">
        <v>2021</v>
      </c>
      <c r="B25" s="8" t="s">
        <v>13</v>
      </c>
      <c r="C25" s="86">
        <v>1</v>
      </c>
      <c r="D25" s="86">
        <v>1</v>
      </c>
      <c r="E25" s="78">
        <v>1</v>
      </c>
      <c r="F25" s="78">
        <v>0</v>
      </c>
      <c r="G25" s="78">
        <v>0</v>
      </c>
      <c r="H25" s="78">
        <v>0</v>
      </c>
      <c r="I25" s="87" t="s">
        <v>5</v>
      </c>
      <c r="J25" s="87" t="s">
        <v>2</v>
      </c>
      <c r="K25" s="15">
        <v>1969570.1590400001</v>
      </c>
      <c r="L25" s="15">
        <v>0</v>
      </c>
      <c r="M25" s="15">
        <v>0</v>
      </c>
      <c r="N25" s="15">
        <v>0</v>
      </c>
      <c r="O25" s="15">
        <v>1511908.78003</v>
      </c>
    </row>
    <row r="26" spans="1:15" x14ac:dyDescent="0.25">
      <c r="A26" s="12">
        <v>2021</v>
      </c>
      <c r="B26" s="8" t="s">
        <v>13</v>
      </c>
      <c r="C26" s="86">
        <v>0</v>
      </c>
      <c r="D26" s="86">
        <v>0</v>
      </c>
      <c r="E26" s="78">
        <v>0</v>
      </c>
      <c r="F26" s="78">
        <v>1</v>
      </c>
      <c r="G26" s="78">
        <v>0</v>
      </c>
      <c r="H26" s="78">
        <v>0</v>
      </c>
      <c r="I26" s="87" t="s">
        <v>5</v>
      </c>
      <c r="J26" s="87" t="s">
        <v>2</v>
      </c>
      <c r="K26" s="15">
        <v>677990.61122999992</v>
      </c>
      <c r="L26" s="15">
        <v>0</v>
      </c>
      <c r="M26" s="15">
        <v>0</v>
      </c>
      <c r="N26" s="15">
        <v>0</v>
      </c>
      <c r="O26" s="15">
        <v>396797.33649999998</v>
      </c>
    </row>
    <row r="27" spans="1:15" x14ac:dyDescent="0.25">
      <c r="A27" s="12">
        <v>2021</v>
      </c>
      <c r="B27" s="8" t="s">
        <v>13</v>
      </c>
      <c r="C27" s="86">
        <v>0</v>
      </c>
      <c r="D27" s="86">
        <v>0</v>
      </c>
      <c r="E27" s="78">
        <v>0</v>
      </c>
      <c r="F27" s="78">
        <v>0</v>
      </c>
      <c r="G27" s="78">
        <v>1</v>
      </c>
      <c r="H27" s="78">
        <v>0</v>
      </c>
      <c r="I27" s="87" t="s">
        <v>5</v>
      </c>
      <c r="J27" s="87" t="s">
        <v>2</v>
      </c>
      <c r="K27" s="15">
        <v>773935.69553999999</v>
      </c>
      <c r="L27" s="15">
        <v>0</v>
      </c>
      <c r="M27" s="15">
        <v>0</v>
      </c>
      <c r="N27" s="15">
        <v>0</v>
      </c>
      <c r="O27" s="15">
        <v>487764.65957000002</v>
      </c>
    </row>
    <row r="28" spans="1:15" x14ac:dyDescent="0.25">
      <c r="A28" s="12">
        <v>2021</v>
      </c>
      <c r="B28" s="8" t="s">
        <v>13</v>
      </c>
      <c r="C28" s="86">
        <v>0</v>
      </c>
      <c r="D28" s="86">
        <v>0</v>
      </c>
      <c r="E28" s="78">
        <v>0</v>
      </c>
      <c r="F28" s="78">
        <v>0</v>
      </c>
      <c r="G28" s="78">
        <v>0</v>
      </c>
      <c r="H28" s="78">
        <v>1</v>
      </c>
      <c r="I28" s="87" t="s">
        <v>5</v>
      </c>
      <c r="J28" s="87" t="s">
        <v>2</v>
      </c>
      <c r="K28" s="15">
        <v>1803423.9672600001</v>
      </c>
      <c r="L28" s="15">
        <v>0</v>
      </c>
      <c r="M28" s="15">
        <v>0</v>
      </c>
      <c r="N28" s="15">
        <v>0</v>
      </c>
      <c r="O28" s="15">
        <v>1356576.21276</v>
      </c>
    </row>
    <row r="29" spans="1:15" x14ac:dyDescent="0.25">
      <c r="A29" s="12">
        <v>2021</v>
      </c>
      <c r="B29" s="8" t="s">
        <v>13</v>
      </c>
      <c r="C29" s="86">
        <v>1</v>
      </c>
      <c r="D29" s="86">
        <v>1</v>
      </c>
      <c r="E29" s="86">
        <v>1</v>
      </c>
      <c r="F29" s="86">
        <v>0</v>
      </c>
      <c r="G29" s="86">
        <v>0</v>
      </c>
      <c r="H29" s="86">
        <v>1</v>
      </c>
      <c r="I29" s="87" t="s">
        <v>5</v>
      </c>
      <c r="J29" s="87" t="s">
        <v>3</v>
      </c>
      <c r="K29" s="15">
        <v>381065.84318999993</v>
      </c>
      <c r="L29" s="15">
        <v>0</v>
      </c>
      <c r="M29" s="15">
        <v>0</v>
      </c>
      <c r="N29" s="15">
        <v>0</v>
      </c>
      <c r="O29" s="15">
        <v>381065.84318999993</v>
      </c>
    </row>
    <row r="30" spans="1:15" x14ac:dyDescent="0.25">
      <c r="A30" s="12">
        <v>2021</v>
      </c>
      <c r="B30" s="8" t="s">
        <v>13</v>
      </c>
      <c r="C30" s="86">
        <v>1</v>
      </c>
      <c r="D30" s="86">
        <v>1</v>
      </c>
      <c r="E30" s="86">
        <v>1</v>
      </c>
      <c r="F30" s="86">
        <v>0</v>
      </c>
      <c r="G30" s="86">
        <v>1</v>
      </c>
      <c r="H30" s="86">
        <v>1</v>
      </c>
      <c r="I30" s="87" t="s">
        <v>6</v>
      </c>
      <c r="J30" s="87" t="s">
        <v>14</v>
      </c>
      <c r="K30" s="15">
        <v>500000</v>
      </c>
      <c r="L30" s="15">
        <v>0</v>
      </c>
      <c r="M30" s="15">
        <v>0</v>
      </c>
      <c r="N30" s="15">
        <v>0</v>
      </c>
      <c r="O30" s="15">
        <v>500000</v>
      </c>
    </row>
    <row r="31" spans="1:15" x14ac:dyDescent="0.25">
      <c r="A31" s="12"/>
      <c r="B31" s="8"/>
      <c r="C31" s="86"/>
      <c r="D31" s="86"/>
      <c r="E31" s="86"/>
      <c r="F31" s="86"/>
      <c r="G31" s="86"/>
      <c r="H31" s="86"/>
      <c r="K31" s="15"/>
      <c r="L31" s="15"/>
      <c r="M31" s="15"/>
      <c r="N31" s="15"/>
      <c r="O31" s="15"/>
    </row>
    <row r="32" spans="1:15" x14ac:dyDescent="0.25">
      <c r="A32" s="12"/>
      <c r="B32" s="8"/>
      <c r="C32" s="86"/>
      <c r="D32" s="86"/>
      <c r="E32" s="86"/>
      <c r="F32" s="86"/>
      <c r="G32" s="86"/>
      <c r="H32" s="86"/>
      <c r="K32" s="15"/>
      <c r="L32" s="15"/>
      <c r="M32" s="15"/>
      <c r="N32" s="15"/>
      <c r="O32" s="15"/>
    </row>
    <row r="33" spans="1:17" x14ac:dyDescent="0.25">
      <c r="A33" s="12"/>
      <c r="B33" s="8"/>
      <c r="C33" s="86"/>
      <c r="D33" s="86"/>
      <c r="E33" s="86"/>
      <c r="F33" s="86"/>
      <c r="G33" s="86"/>
      <c r="H33" s="86"/>
      <c r="K33" s="15"/>
      <c r="L33" s="15"/>
      <c r="M33" s="15"/>
      <c r="N33" s="15"/>
      <c r="O33" s="15"/>
    </row>
    <row r="34" spans="1:17" s="63" customFormat="1" ht="15" customHeight="1" x14ac:dyDescent="0.25">
      <c r="I34" s="64"/>
      <c r="J34" s="64"/>
      <c r="K34" s="64">
        <f>SUBTOTAL(9,K5:K33)</f>
        <v>79345774.405153409</v>
      </c>
      <c r="L34" s="64">
        <f>SUBTOTAL(9,L5:L33)</f>
        <v>170956.18306000001</v>
      </c>
      <c r="M34" s="64">
        <f>SUBTOTAL(9,M5:M33)</f>
        <v>1344333.5674482</v>
      </c>
      <c r="N34" s="64">
        <f>SUBTOTAL(9,N5:N33)</f>
        <v>296953.30818000005</v>
      </c>
      <c r="O34" s="64">
        <f>SUBTOTAL(9,O5:O33)</f>
        <v>79932043.613715202</v>
      </c>
      <c r="P34" s="64"/>
      <c r="Q34" s="64"/>
    </row>
  </sheetData>
  <mergeCells count="3">
    <mergeCell ref="A1:O1"/>
    <mergeCell ref="A2:O2"/>
    <mergeCell ref="A3:O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GridLines="0" zoomScale="80" zoomScaleNormal="80" workbookViewId="0">
      <pane ySplit="5" topLeftCell="A6" activePane="bottomLeft" state="frozen"/>
      <selection sqref="A1:XFD160"/>
      <selection pane="bottomLeft" activeCell="G15" sqref="G15"/>
    </sheetView>
  </sheetViews>
  <sheetFormatPr baseColWidth="10" defaultColWidth="11.42578125" defaultRowHeight="15" x14ac:dyDescent="0.25"/>
  <cols>
    <col min="1" max="1" width="11.5703125" style="69" bestFit="1" customWidth="1"/>
    <col min="2" max="2" width="14.28515625" style="69" bestFit="1" customWidth="1"/>
    <col min="3" max="3" width="11.85546875" style="69" bestFit="1" customWidth="1"/>
    <col min="4" max="5" width="17.7109375" style="69" customWidth="1"/>
    <col min="6" max="6" width="25.28515625" style="69" customWidth="1"/>
    <col min="7" max="7" width="16.7109375" style="69" customWidth="1"/>
    <col min="8" max="16384" width="11.42578125" style="67"/>
  </cols>
  <sheetData>
    <row r="1" spans="1:7" s="68" customFormat="1" ht="28.5" customHeight="1" x14ac:dyDescent="0.25">
      <c r="A1" s="123" t="s">
        <v>16</v>
      </c>
      <c r="B1" s="123"/>
      <c r="C1" s="123"/>
      <c r="D1" s="123"/>
      <c r="E1" s="123"/>
      <c r="F1" s="123"/>
      <c r="G1" s="123"/>
    </row>
    <row r="2" spans="1:7" ht="15" customHeight="1" x14ac:dyDescent="0.25">
      <c r="A2" s="123" t="s">
        <v>20</v>
      </c>
      <c r="B2" s="123"/>
      <c r="C2" s="123"/>
      <c r="D2" s="123"/>
      <c r="E2" s="123"/>
      <c r="F2" s="123"/>
      <c r="G2" s="123"/>
    </row>
    <row r="3" spans="1:7" ht="15" customHeight="1" x14ac:dyDescent="0.25">
      <c r="A3" s="123" t="s">
        <v>10</v>
      </c>
      <c r="B3" s="123"/>
      <c r="C3" s="123"/>
      <c r="D3" s="123"/>
      <c r="E3" s="123"/>
      <c r="F3" s="123"/>
      <c r="G3" s="123"/>
    </row>
    <row r="4" spans="1:7" ht="12" customHeight="1" x14ac:dyDescent="0.25"/>
    <row r="5" spans="1:7" ht="32.25" customHeight="1" x14ac:dyDescent="0.25">
      <c r="A5" s="70" t="s">
        <v>22</v>
      </c>
      <c r="B5" s="70" t="s">
        <v>23</v>
      </c>
      <c r="C5" s="70" t="s">
        <v>159</v>
      </c>
      <c r="D5" s="70" t="s">
        <v>160</v>
      </c>
      <c r="E5" s="70" t="s">
        <v>161</v>
      </c>
      <c r="F5" s="70" t="s">
        <v>162</v>
      </c>
      <c r="G5" s="70" t="s">
        <v>163</v>
      </c>
    </row>
    <row r="6" spans="1:7" ht="15" customHeight="1" x14ac:dyDescent="0.25">
      <c r="A6" s="14">
        <v>2021</v>
      </c>
      <c r="B6" s="71" t="s">
        <v>164</v>
      </c>
      <c r="C6" s="79">
        <v>100815.55899999999</v>
      </c>
      <c r="D6" s="72">
        <v>45200.852382395649</v>
      </c>
      <c r="E6" s="72">
        <v>18685.865349133801</v>
      </c>
      <c r="F6" s="72">
        <f>+E6+D6</f>
        <v>63886.717731529454</v>
      </c>
      <c r="G6" s="73">
        <f>+F6/C6</f>
        <v>0.63369898818424897</v>
      </c>
    </row>
    <row r="7" spans="1:7" ht="15" customHeight="1" x14ac:dyDescent="0.25">
      <c r="A7" s="14">
        <v>2021</v>
      </c>
      <c r="B7" s="71" t="s">
        <v>165</v>
      </c>
      <c r="C7" s="79">
        <v>100815.55899999999</v>
      </c>
      <c r="D7" s="72">
        <v>45252.993591205333</v>
      </c>
      <c r="E7" s="72">
        <v>18170.650670543797</v>
      </c>
      <c r="F7" s="72">
        <f t="shared" ref="F7" si="0">+E7+D7</f>
        <v>63423.644261749127</v>
      </c>
      <c r="G7" s="73">
        <f t="shared" ref="G7" si="1">+F7/C7</f>
        <v>0.62910571434463936</v>
      </c>
    </row>
    <row r="8" spans="1:7" ht="12" customHeight="1" x14ac:dyDescent="0.25">
      <c r="A8" s="14"/>
      <c r="B8" s="71"/>
      <c r="C8" s="79"/>
      <c r="D8" s="72"/>
      <c r="E8" s="72"/>
      <c r="F8" s="72"/>
      <c r="G8" s="73"/>
    </row>
    <row r="9" spans="1:7" ht="27.75" customHeight="1" x14ac:dyDescent="0.25">
      <c r="A9" s="123" t="s">
        <v>17</v>
      </c>
      <c r="B9" s="123"/>
      <c r="C9" s="123"/>
      <c r="D9" s="123"/>
      <c r="E9" s="123"/>
      <c r="F9" s="123"/>
      <c r="G9" s="123"/>
    </row>
    <row r="10" spans="1:7" ht="15" customHeight="1" x14ac:dyDescent="0.25">
      <c r="A10" s="123" t="s">
        <v>20</v>
      </c>
      <c r="B10" s="123"/>
      <c r="C10" s="123"/>
      <c r="D10" s="123"/>
      <c r="E10" s="123"/>
      <c r="F10" s="123"/>
      <c r="G10" s="123"/>
    </row>
    <row r="11" spans="1:7" ht="15" customHeight="1" x14ac:dyDescent="0.25">
      <c r="A11" s="123" t="s">
        <v>10</v>
      </c>
      <c r="B11" s="123"/>
      <c r="C11" s="123"/>
      <c r="D11" s="123"/>
      <c r="E11" s="123"/>
      <c r="F11" s="123"/>
      <c r="G11" s="123"/>
    </row>
    <row r="13" spans="1:7" ht="35.25" customHeight="1" x14ac:dyDescent="0.25">
      <c r="A13" s="70" t="s">
        <v>22</v>
      </c>
      <c r="B13" s="70" t="s">
        <v>23</v>
      </c>
      <c r="C13" s="70" t="s">
        <v>159</v>
      </c>
      <c r="D13" s="70" t="s">
        <v>160</v>
      </c>
      <c r="E13" s="70" t="s">
        <v>161</v>
      </c>
      <c r="F13" s="70" t="s">
        <v>162</v>
      </c>
      <c r="G13" s="70" t="s">
        <v>163</v>
      </c>
    </row>
    <row r="14" spans="1:7" ht="15" customHeight="1" x14ac:dyDescent="0.25">
      <c r="A14" s="14">
        <v>2021</v>
      </c>
      <c r="B14" s="71" t="s">
        <v>164</v>
      </c>
      <c r="C14" s="79">
        <v>100815.55899999999</v>
      </c>
      <c r="D14" s="72">
        <v>45200.852382395649</v>
      </c>
      <c r="E14" s="72">
        <v>1689.7681152800001</v>
      </c>
      <c r="F14" s="72">
        <f t="shared" ref="F14:F15" si="2">+E14+D14</f>
        <v>46890.620497675649</v>
      </c>
      <c r="G14" s="73">
        <f t="shared" ref="G14:G15" si="3">+F14/C14</f>
        <v>0.46511293457863634</v>
      </c>
    </row>
    <row r="15" spans="1:7" ht="15" customHeight="1" x14ac:dyDescent="0.25">
      <c r="A15" s="14">
        <v>2021</v>
      </c>
      <c r="B15" s="71" t="s">
        <v>165</v>
      </c>
      <c r="C15" s="79">
        <v>100815.55899999999</v>
      </c>
      <c r="D15" s="72">
        <v>45252.993591205333</v>
      </c>
      <c r="E15" s="72">
        <v>1405.5476243000001</v>
      </c>
      <c r="F15" s="72">
        <f t="shared" si="2"/>
        <v>46658.541215505335</v>
      </c>
      <c r="G15" s="73">
        <f t="shared" si="3"/>
        <v>0.46281091607601299</v>
      </c>
    </row>
    <row r="16" spans="1:7" x14ac:dyDescent="0.25">
      <c r="A16" s="14"/>
      <c r="B16" s="71"/>
      <c r="C16" s="79"/>
      <c r="D16" s="72"/>
      <c r="E16" s="72"/>
      <c r="F16" s="72"/>
      <c r="G16" s="73"/>
    </row>
    <row r="17" spans="1:1" x14ac:dyDescent="0.25">
      <c r="A17" s="43" t="s">
        <v>9</v>
      </c>
    </row>
    <row r="18" spans="1:1" ht="12.75" customHeight="1" x14ac:dyDescent="0.25">
      <c r="A18" s="36" t="s">
        <v>11</v>
      </c>
    </row>
    <row r="19" spans="1:1" x14ac:dyDescent="0.25">
      <c r="A19" s="36" t="s">
        <v>18</v>
      </c>
    </row>
    <row r="20" spans="1:1" x14ac:dyDescent="0.25">
      <c r="A20" s="36" t="s">
        <v>12</v>
      </c>
    </row>
    <row r="21" spans="1:1" x14ac:dyDescent="0.25">
      <c r="A21" s="36" t="s">
        <v>15</v>
      </c>
    </row>
  </sheetData>
  <mergeCells count="6">
    <mergeCell ref="A11:G11"/>
    <mergeCell ref="A1:G1"/>
    <mergeCell ref="A2:G2"/>
    <mergeCell ref="A3:G3"/>
    <mergeCell ref="A9:G9"/>
    <mergeCell ref="A10:G10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6" orientation="landscape" r:id="rId1"/>
  <headerFooter>
    <oddHeader>&amp;LMINISTERIO DE  FINANZAS
SUBSECRETARÍA DE FINANCIAMIENTO PÚBLICO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zoomScale="85" zoomScaleNormal="85" workbookViewId="0">
      <pane ySplit="5" topLeftCell="A21" activePane="bottomLeft" state="frozen"/>
      <selection sqref="A1:XFD160"/>
      <selection pane="bottomLeft" activeCell="E32" sqref="E32"/>
    </sheetView>
  </sheetViews>
  <sheetFormatPr baseColWidth="10" defaultRowHeight="15" x14ac:dyDescent="0.25"/>
  <cols>
    <col min="1" max="1" width="54.140625" style="2" customWidth="1"/>
    <col min="2" max="5" width="17.85546875" style="5" customWidth="1"/>
    <col min="6" max="6" width="16.85546875" style="6" bestFit="1" customWidth="1"/>
    <col min="7" max="236" width="11.42578125" style="6"/>
    <col min="237" max="237" width="25.85546875" style="6" customWidth="1"/>
    <col min="238" max="241" width="17.85546875" style="6" customWidth="1"/>
    <col min="242" max="492" width="11.42578125" style="6"/>
    <col min="493" max="493" width="25.85546875" style="6" customWidth="1"/>
    <col min="494" max="497" width="17.85546875" style="6" customWidth="1"/>
    <col min="498" max="748" width="11.42578125" style="6"/>
    <col min="749" max="749" width="25.85546875" style="6" customWidth="1"/>
    <col min="750" max="753" width="17.85546875" style="6" customWidth="1"/>
    <col min="754" max="1004" width="11.42578125" style="6"/>
    <col min="1005" max="1005" width="25.85546875" style="6" customWidth="1"/>
    <col min="1006" max="1009" width="17.85546875" style="6" customWidth="1"/>
    <col min="1010" max="1260" width="11.42578125" style="6"/>
    <col min="1261" max="1261" width="25.85546875" style="6" customWidth="1"/>
    <col min="1262" max="1265" width="17.85546875" style="6" customWidth="1"/>
    <col min="1266" max="1516" width="11.42578125" style="6"/>
    <col min="1517" max="1517" width="25.85546875" style="6" customWidth="1"/>
    <col min="1518" max="1521" width="17.85546875" style="6" customWidth="1"/>
    <col min="1522" max="1772" width="11.42578125" style="6"/>
    <col min="1773" max="1773" width="25.85546875" style="6" customWidth="1"/>
    <col min="1774" max="1777" width="17.85546875" style="6" customWidth="1"/>
    <col min="1778" max="2028" width="11.42578125" style="6"/>
    <col min="2029" max="2029" width="25.85546875" style="6" customWidth="1"/>
    <col min="2030" max="2033" width="17.85546875" style="6" customWidth="1"/>
    <col min="2034" max="2284" width="11.42578125" style="6"/>
    <col min="2285" max="2285" width="25.85546875" style="6" customWidth="1"/>
    <col min="2286" max="2289" width="17.85546875" style="6" customWidth="1"/>
    <col min="2290" max="2540" width="11.42578125" style="6"/>
    <col min="2541" max="2541" width="25.85546875" style="6" customWidth="1"/>
    <col min="2542" max="2545" width="17.85546875" style="6" customWidth="1"/>
    <col min="2546" max="2796" width="11.42578125" style="6"/>
    <col min="2797" max="2797" width="25.85546875" style="6" customWidth="1"/>
    <col min="2798" max="2801" width="17.85546875" style="6" customWidth="1"/>
    <col min="2802" max="3052" width="11.42578125" style="6"/>
    <col min="3053" max="3053" width="25.85546875" style="6" customWidth="1"/>
    <col min="3054" max="3057" width="17.85546875" style="6" customWidth="1"/>
    <col min="3058" max="3308" width="11.42578125" style="6"/>
    <col min="3309" max="3309" width="25.85546875" style="6" customWidth="1"/>
    <col min="3310" max="3313" width="17.85546875" style="6" customWidth="1"/>
    <col min="3314" max="3564" width="11.42578125" style="6"/>
    <col min="3565" max="3565" width="25.85546875" style="6" customWidth="1"/>
    <col min="3566" max="3569" width="17.85546875" style="6" customWidth="1"/>
    <col min="3570" max="3820" width="11.42578125" style="6"/>
    <col min="3821" max="3821" width="25.85546875" style="6" customWidth="1"/>
    <col min="3822" max="3825" width="17.85546875" style="6" customWidth="1"/>
    <col min="3826" max="4076" width="11.42578125" style="6"/>
    <col min="4077" max="4077" width="25.85546875" style="6" customWidth="1"/>
    <col min="4078" max="4081" width="17.85546875" style="6" customWidth="1"/>
    <col min="4082" max="4332" width="11.42578125" style="6"/>
    <col min="4333" max="4333" width="25.85546875" style="6" customWidth="1"/>
    <col min="4334" max="4337" width="17.85546875" style="6" customWidth="1"/>
    <col min="4338" max="4588" width="11.42578125" style="6"/>
    <col min="4589" max="4589" width="25.85546875" style="6" customWidth="1"/>
    <col min="4590" max="4593" width="17.85546875" style="6" customWidth="1"/>
    <col min="4594" max="4844" width="11.42578125" style="6"/>
    <col min="4845" max="4845" width="25.85546875" style="6" customWidth="1"/>
    <col min="4846" max="4849" width="17.85546875" style="6" customWidth="1"/>
    <col min="4850" max="5100" width="11.42578125" style="6"/>
    <col min="5101" max="5101" width="25.85546875" style="6" customWidth="1"/>
    <col min="5102" max="5105" width="17.85546875" style="6" customWidth="1"/>
    <col min="5106" max="5356" width="11.42578125" style="6"/>
    <col min="5357" max="5357" width="25.85546875" style="6" customWidth="1"/>
    <col min="5358" max="5361" width="17.85546875" style="6" customWidth="1"/>
    <col min="5362" max="5612" width="11.42578125" style="6"/>
    <col min="5613" max="5613" width="25.85546875" style="6" customWidth="1"/>
    <col min="5614" max="5617" width="17.85546875" style="6" customWidth="1"/>
    <col min="5618" max="5868" width="11.42578125" style="6"/>
    <col min="5869" max="5869" width="25.85546875" style="6" customWidth="1"/>
    <col min="5870" max="5873" width="17.85546875" style="6" customWidth="1"/>
    <col min="5874" max="6124" width="11.42578125" style="6"/>
    <col min="6125" max="6125" width="25.85546875" style="6" customWidth="1"/>
    <col min="6126" max="6129" width="17.85546875" style="6" customWidth="1"/>
    <col min="6130" max="6380" width="11.42578125" style="6"/>
    <col min="6381" max="6381" width="25.85546875" style="6" customWidth="1"/>
    <col min="6382" max="6385" width="17.85546875" style="6" customWidth="1"/>
    <col min="6386" max="6636" width="11.42578125" style="6"/>
    <col min="6637" max="6637" width="25.85546875" style="6" customWidth="1"/>
    <col min="6638" max="6641" width="17.85546875" style="6" customWidth="1"/>
    <col min="6642" max="6892" width="11.42578125" style="6"/>
    <col min="6893" max="6893" width="25.85546875" style="6" customWidth="1"/>
    <col min="6894" max="6897" width="17.85546875" style="6" customWidth="1"/>
    <col min="6898" max="7148" width="11.42578125" style="6"/>
    <col min="7149" max="7149" width="25.85546875" style="6" customWidth="1"/>
    <col min="7150" max="7153" width="17.85546875" style="6" customWidth="1"/>
    <col min="7154" max="7404" width="11.42578125" style="6"/>
    <col min="7405" max="7405" width="25.85546875" style="6" customWidth="1"/>
    <col min="7406" max="7409" width="17.85546875" style="6" customWidth="1"/>
    <col min="7410" max="7660" width="11.42578125" style="6"/>
    <col min="7661" max="7661" width="25.85546875" style="6" customWidth="1"/>
    <col min="7662" max="7665" width="17.85546875" style="6" customWidth="1"/>
    <col min="7666" max="7916" width="11.42578125" style="6"/>
    <col min="7917" max="7917" width="25.85546875" style="6" customWidth="1"/>
    <col min="7918" max="7921" width="17.85546875" style="6" customWidth="1"/>
    <col min="7922" max="8172" width="11.42578125" style="6"/>
    <col min="8173" max="8173" width="25.85546875" style="6" customWidth="1"/>
    <col min="8174" max="8177" width="17.85546875" style="6" customWidth="1"/>
    <col min="8178" max="8428" width="11.42578125" style="6"/>
    <col min="8429" max="8429" width="25.85546875" style="6" customWidth="1"/>
    <col min="8430" max="8433" width="17.85546875" style="6" customWidth="1"/>
    <col min="8434" max="8684" width="11.42578125" style="6"/>
    <col min="8685" max="8685" width="25.85546875" style="6" customWidth="1"/>
    <col min="8686" max="8689" width="17.85546875" style="6" customWidth="1"/>
    <col min="8690" max="8940" width="11.42578125" style="6"/>
    <col min="8941" max="8941" width="25.85546875" style="6" customWidth="1"/>
    <col min="8942" max="8945" width="17.85546875" style="6" customWidth="1"/>
    <col min="8946" max="9196" width="11.42578125" style="6"/>
    <col min="9197" max="9197" width="25.85546875" style="6" customWidth="1"/>
    <col min="9198" max="9201" width="17.85546875" style="6" customWidth="1"/>
    <col min="9202" max="9452" width="11.42578125" style="6"/>
    <col min="9453" max="9453" width="25.85546875" style="6" customWidth="1"/>
    <col min="9454" max="9457" width="17.85546875" style="6" customWidth="1"/>
    <col min="9458" max="9708" width="11.42578125" style="6"/>
    <col min="9709" max="9709" width="25.85546875" style="6" customWidth="1"/>
    <col min="9710" max="9713" width="17.85546875" style="6" customWidth="1"/>
    <col min="9714" max="9964" width="11.42578125" style="6"/>
    <col min="9965" max="9965" width="25.85546875" style="6" customWidth="1"/>
    <col min="9966" max="9969" width="17.85546875" style="6" customWidth="1"/>
    <col min="9970" max="10220" width="11.42578125" style="6"/>
    <col min="10221" max="10221" width="25.85546875" style="6" customWidth="1"/>
    <col min="10222" max="10225" width="17.85546875" style="6" customWidth="1"/>
    <col min="10226" max="10476" width="11.42578125" style="6"/>
    <col min="10477" max="10477" width="25.85546875" style="6" customWidth="1"/>
    <col min="10478" max="10481" width="17.85546875" style="6" customWidth="1"/>
    <col min="10482" max="10732" width="11.42578125" style="6"/>
    <col min="10733" max="10733" width="25.85546875" style="6" customWidth="1"/>
    <col min="10734" max="10737" width="17.85546875" style="6" customWidth="1"/>
    <col min="10738" max="10988" width="11.42578125" style="6"/>
    <col min="10989" max="10989" width="25.85546875" style="6" customWidth="1"/>
    <col min="10990" max="10993" width="17.85546875" style="6" customWidth="1"/>
    <col min="10994" max="11244" width="11.42578125" style="6"/>
    <col min="11245" max="11245" width="25.85546875" style="6" customWidth="1"/>
    <col min="11246" max="11249" width="17.85546875" style="6" customWidth="1"/>
    <col min="11250" max="11500" width="11.42578125" style="6"/>
    <col min="11501" max="11501" width="25.85546875" style="6" customWidth="1"/>
    <col min="11502" max="11505" width="17.85546875" style="6" customWidth="1"/>
    <col min="11506" max="11756" width="11.42578125" style="6"/>
    <col min="11757" max="11757" width="25.85546875" style="6" customWidth="1"/>
    <col min="11758" max="11761" width="17.85546875" style="6" customWidth="1"/>
    <col min="11762" max="12012" width="11.42578125" style="6"/>
    <col min="12013" max="12013" width="25.85546875" style="6" customWidth="1"/>
    <col min="12014" max="12017" width="17.85546875" style="6" customWidth="1"/>
    <col min="12018" max="12268" width="11.42578125" style="6"/>
    <col min="12269" max="12269" width="25.85546875" style="6" customWidth="1"/>
    <col min="12270" max="12273" width="17.85546875" style="6" customWidth="1"/>
    <col min="12274" max="12524" width="11.42578125" style="6"/>
    <col min="12525" max="12525" width="25.85546875" style="6" customWidth="1"/>
    <col min="12526" max="12529" width="17.85546875" style="6" customWidth="1"/>
    <col min="12530" max="12780" width="11.42578125" style="6"/>
    <col min="12781" max="12781" width="25.85546875" style="6" customWidth="1"/>
    <col min="12782" max="12785" width="17.85546875" style="6" customWidth="1"/>
    <col min="12786" max="13036" width="11.42578125" style="6"/>
    <col min="13037" max="13037" width="25.85546875" style="6" customWidth="1"/>
    <col min="13038" max="13041" width="17.85546875" style="6" customWidth="1"/>
    <col min="13042" max="13292" width="11.42578125" style="6"/>
    <col min="13293" max="13293" width="25.85546875" style="6" customWidth="1"/>
    <col min="13294" max="13297" width="17.85546875" style="6" customWidth="1"/>
    <col min="13298" max="13548" width="11.42578125" style="6"/>
    <col min="13549" max="13549" width="25.85546875" style="6" customWidth="1"/>
    <col min="13550" max="13553" width="17.85546875" style="6" customWidth="1"/>
    <col min="13554" max="13804" width="11.42578125" style="6"/>
    <col min="13805" max="13805" width="25.85546875" style="6" customWidth="1"/>
    <col min="13806" max="13809" width="17.85546875" style="6" customWidth="1"/>
    <col min="13810" max="14060" width="11.42578125" style="6"/>
    <col min="14061" max="14061" width="25.85546875" style="6" customWidth="1"/>
    <col min="14062" max="14065" width="17.85546875" style="6" customWidth="1"/>
    <col min="14066" max="14316" width="11.42578125" style="6"/>
    <col min="14317" max="14317" width="25.85546875" style="6" customWidth="1"/>
    <col min="14318" max="14321" width="17.85546875" style="6" customWidth="1"/>
    <col min="14322" max="14572" width="11.42578125" style="6"/>
    <col min="14573" max="14573" width="25.85546875" style="6" customWidth="1"/>
    <col min="14574" max="14577" width="17.85546875" style="6" customWidth="1"/>
    <col min="14578" max="14828" width="11.42578125" style="6"/>
    <col min="14829" max="14829" width="25.85546875" style="6" customWidth="1"/>
    <col min="14830" max="14833" width="17.85546875" style="6" customWidth="1"/>
    <col min="14834" max="15084" width="11.42578125" style="6"/>
    <col min="15085" max="15085" width="25.85546875" style="6" customWidth="1"/>
    <col min="15086" max="15089" width="17.85546875" style="6" customWidth="1"/>
    <col min="15090" max="15340" width="11.42578125" style="6"/>
    <col min="15341" max="15341" width="25.85546875" style="6" customWidth="1"/>
    <col min="15342" max="15345" width="17.85546875" style="6" customWidth="1"/>
    <col min="15346" max="15596" width="11.42578125" style="6"/>
    <col min="15597" max="15597" width="25.85546875" style="6" customWidth="1"/>
    <col min="15598" max="15601" width="17.85546875" style="6" customWidth="1"/>
    <col min="15602" max="15852" width="11.42578125" style="6"/>
    <col min="15853" max="15853" width="25.85546875" style="6" customWidth="1"/>
    <col min="15854" max="15857" width="17.85546875" style="6" customWidth="1"/>
    <col min="15858" max="16108" width="11.42578125" style="6"/>
    <col min="16109" max="16109" width="25.85546875" style="6" customWidth="1"/>
    <col min="16110" max="16113" width="17.85546875" style="6" customWidth="1"/>
    <col min="16114" max="16384" width="11.42578125" style="6"/>
  </cols>
  <sheetData>
    <row r="1" spans="1:5" ht="27" customHeight="1" x14ac:dyDescent="0.25">
      <c r="A1" s="124" t="s">
        <v>327</v>
      </c>
      <c r="B1" s="124"/>
      <c r="C1" s="124"/>
      <c r="D1" s="124"/>
      <c r="E1" s="124"/>
    </row>
    <row r="2" spans="1:5" x14ac:dyDescent="0.25">
      <c r="A2" s="124" t="s">
        <v>20</v>
      </c>
      <c r="B2" s="124"/>
      <c r="C2" s="124"/>
      <c r="D2" s="124"/>
      <c r="E2" s="124"/>
    </row>
    <row r="3" spans="1:5" x14ac:dyDescent="0.25">
      <c r="A3" s="124" t="s">
        <v>303</v>
      </c>
      <c r="B3" s="124"/>
      <c r="C3" s="124"/>
      <c r="D3" s="124"/>
      <c r="E3" s="124"/>
    </row>
    <row r="4" spans="1:5" x14ac:dyDescent="0.25">
      <c r="E4" s="111"/>
    </row>
    <row r="5" spans="1:5" ht="30" customHeight="1" x14ac:dyDescent="0.25">
      <c r="A5" s="110" t="s">
        <v>328</v>
      </c>
      <c r="B5" s="110" t="s">
        <v>329</v>
      </c>
      <c r="C5" s="110" t="s">
        <v>330</v>
      </c>
      <c r="D5" s="110" t="s">
        <v>176</v>
      </c>
      <c r="E5" s="110" t="s">
        <v>304</v>
      </c>
    </row>
    <row r="6" spans="1:5" ht="18" customHeight="1" x14ac:dyDescent="0.25">
      <c r="A6" s="2" t="s">
        <v>331</v>
      </c>
      <c r="B6" s="112">
        <v>20414.708589000002</v>
      </c>
      <c r="C6" s="17">
        <v>249.84451199999998</v>
      </c>
      <c r="D6" s="17">
        <v>20664.553101000001</v>
      </c>
      <c r="E6" s="113">
        <v>4.5664499652054054E-4</v>
      </c>
    </row>
    <row r="7" spans="1:5" ht="18" customHeight="1" x14ac:dyDescent="0.25">
      <c r="A7" s="2" t="s">
        <v>332</v>
      </c>
      <c r="B7" s="112">
        <v>0</v>
      </c>
      <c r="C7" s="17">
        <v>0</v>
      </c>
      <c r="D7" s="17">
        <v>0</v>
      </c>
      <c r="E7" s="113">
        <v>0</v>
      </c>
    </row>
    <row r="8" spans="1:5" ht="18" customHeight="1" x14ac:dyDescent="0.25">
      <c r="A8" s="2" t="s">
        <v>333</v>
      </c>
      <c r="B8" s="112">
        <v>22947.403901000001</v>
      </c>
      <c r="C8" s="17">
        <v>0</v>
      </c>
      <c r="D8" s="17">
        <v>22947.403901000001</v>
      </c>
      <c r="E8" s="113">
        <v>5.0709140058879335E-4</v>
      </c>
    </row>
    <row r="9" spans="1:5" ht="18" customHeight="1" x14ac:dyDescent="0.25">
      <c r="A9" s="37" t="s">
        <v>334</v>
      </c>
      <c r="B9" s="112">
        <v>4457.392476</v>
      </c>
      <c r="C9" s="17">
        <v>0</v>
      </c>
      <c r="D9" s="17">
        <v>4457.392476</v>
      </c>
      <c r="E9" s="113">
        <v>9.8499394675765045E-5</v>
      </c>
    </row>
    <row r="10" spans="1:5" ht="18" customHeight="1" x14ac:dyDescent="0.25">
      <c r="A10" s="2" t="s">
        <v>335</v>
      </c>
      <c r="B10" s="112">
        <v>62568.848596000003</v>
      </c>
      <c r="C10" s="17">
        <v>0</v>
      </c>
      <c r="D10" s="17">
        <v>62568.848596000003</v>
      </c>
      <c r="E10" s="113">
        <v>1.3826455142662631E-3</v>
      </c>
    </row>
    <row r="11" spans="1:5" ht="18" customHeight="1" x14ac:dyDescent="0.25">
      <c r="A11" s="37" t="s">
        <v>336</v>
      </c>
      <c r="B11" s="112">
        <v>0</v>
      </c>
      <c r="C11" s="17">
        <v>221.64535100000001</v>
      </c>
      <c r="D11" s="17">
        <v>221.64535100000001</v>
      </c>
      <c r="E11" s="113">
        <v>4.8979157711032752E-6</v>
      </c>
    </row>
    <row r="12" spans="1:5" ht="18" customHeight="1" x14ac:dyDescent="0.25">
      <c r="A12" s="2" t="s">
        <v>337</v>
      </c>
      <c r="B12" s="112">
        <v>0</v>
      </c>
      <c r="C12" s="17">
        <v>0</v>
      </c>
      <c r="D12" s="17">
        <v>0</v>
      </c>
      <c r="E12" s="113">
        <v>0</v>
      </c>
    </row>
    <row r="13" spans="1:5" ht="18" customHeight="1" x14ac:dyDescent="0.25">
      <c r="A13" s="2" t="s">
        <v>338</v>
      </c>
      <c r="B13" s="112">
        <v>463652.48874199996</v>
      </c>
      <c r="C13" s="17">
        <v>216.60556199999999</v>
      </c>
      <c r="D13" s="17">
        <v>463869.09430399997</v>
      </c>
      <c r="E13" s="113">
        <v>1.0250572558677099E-2</v>
      </c>
    </row>
    <row r="14" spans="1:5" ht="18" customHeight="1" x14ac:dyDescent="0.25">
      <c r="A14" s="2" t="s">
        <v>339</v>
      </c>
      <c r="B14" s="112">
        <v>5593.31891</v>
      </c>
      <c r="C14" s="17">
        <v>1775.2365610000002</v>
      </c>
      <c r="D14" s="10">
        <v>7368.5554709999997</v>
      </c>
      <c r="E14" s="113">
        <v>1.6283023257122238E-4</v>
      </c>
    </row>
    <row r="15" spans="1:5" ht="18" customHeight="1" x14ac:dyDescent="0.25">
      <c r="A15" s="2" t="s">
        <v>340</v>
      </c>
      <c r="B15" s="112">
        <v>665085.84049800003</v>
      </c>
      <c r="C15" s="17">
        <v>1123.601559</v>
      </c>
      <c r="D15" s="10">
        <v>666209.44205700001</v>
      </c>
      <c r="E15" s="113">
        <v>1.4721886646333915E-2</v>
      </c>
    </row>
    <row r="16" spans="1:5" ht="18" customHeight="1" x14ac:dyDescent="0.25">
      <c r="A16" s="2" t="s">
        <v>341</v>
      </c>
      <c r="B16" s="112">
        <v>0</v>
      </c>
      <c r="C16" s="17">
        <v>1478.0317000000002</v>
      </c>
      <c r="D16" s="10">
        <v>1478.0317000000002</v>
      </c>
      <c r="E16" s="113">
        <v>3.2661523198925954E-5</v>
      </c>
    </row>
    <row r="17" spans="1:5" ht="18" customHeight="1" x14ac:dyDescent="0.25">
      <c r="A17" s="2" t="s">
        <v>342</v>
      </c>
      <c r="B17" s="112">
        <v>12681.217408</v>
      </c>
      <c r="C17" s="17">
        <v>2391.45946</v>
      </c>
      <c r="D17" s="10">
        <v>15072.676868</v>
      </c>
      <c r="E17" s="113">
        <v>3.3307579613759059E-4</v>
      </c>
    </row>
    <row r="18" spans="1:5" ht="18" customHeight="1" x14ac:dyDescent="0.25">
      <c r="A18" s="37" t="s">
        <v>343</v>
      </c>
      <c r="B18" s="112">
        <v>79200.235799999995</v>
      </c>
      <c r="C18" s="17">
        <v>1704.2123240000001</v>
      </c>
      <c r="D18" s="10">
        <v>80904.448123999988</v>
      </c>
      <c r="E18" s="113">
        <v>1.7878253283054256E-3</v>
      </c>
    </row>
    <row r="19" spans="1:5" ht="18" customHeight="1" x14ac:dyDescent="0.25">
      <c r="A19" s="2" t="s">
        <v>344</v>
      </c>
      <c r="B19" s="112">
        <v>458037.21161</v>
      </c>
      <c r="C19" s="17">
        <v>0</v>
      </c>
      <c r="D19" s="10">
        <v>458037.21161</v>
      </c>
      <c r="E19" s="113">
        <v>1.0121699698978965E-2</v>
      </c>
    </row>
    <row r="20" spans="1:5" ht="18" customHeight="1" x14ac:dyDescent="0.25">
      <c r="A20" s="15" t="s">
        <v>345</v>
      </c>
      <c r="B20" s="112">
        <v>1.9999999999999999E-6</v>
      </c>
      <c r="C20" s="17">
        <v>0</v>
      </c>
      <c r="D20" s="10">
        <v>1.9999999999999999E-6</v>
      </c>
      <c r="E20" s="113">
        <v>4.4195971167500594E-14</v>
      </c>
    </row>
    <row r="21" spans="1:5" ht="18" customHeight="1" x14ac:dyDescent="0.25">
      <c r="A21" s="2" t="s">
        <v>346</v>
      </c>
      <c r="B21" s="112">
        <v>81408.061186000006</v>
      </c>
      <c r="C21" s="17">
        <v>0</v>
      </c>
      <c r="D21" s="10">
        <v>81408.061186000006</v>
      </c>
      <c r="E21" s="113">
        <v>1.7989541624892904E-3</v>
      </c>
    </row>
    <row r="22" spans="1:5" ht="18" customHeight="1" x14ac:dyDescent="0.25">
      <c r="A22" s="2" t="s">
        <v>347</v>
      </c>
      <c r="B22" s="112">
        <v>5272931.6020299997</v>
      </c>
      <c r="C22" s="17">
        <v>0</v>
      </c>
      <c r="D22" s="10">
        <v>5272931.6020299997</v>
      </c>
      <c r="E22" s="113">
        <v>0.11652116652576031</v>
      </c>
    </row>
    <row r="23" spans="1:5" ht="18" customHeight="1" x14ac:dyDescent="0.25">
      <c r="A23" s="2" t="s">
        <v>348</v>
      </c>
      <c r="B23" s="112">
        <v>133311.62907999998</v>
      </c>
      <c r="C23" s="17">
        <v>751.22137399999997</v>
      </c>
      <c r="D23" s="10">
        <v>134062.85045399997</v>
      </c>
      <c r="E23" s="113">
        <v>2.9625189366489636E-3</v>
      </c>
    </row>
    <row r="24" spans="1:5" ht="18" customHeight="1" x14ac:dyDescent="0.25">
      <c r="A24" s="2" t="s">
        <v>349</v>
      </c>
      <c r="B24" s="112">
        <v>94881.364069999996</v>
      </c>
      <c r="C24" s="17">
        <v>0</v>
      </c>
      <c r="D24" s="10">
        <v>94881.364069999996</v>
      </c>
      <c r="E24" s="113">
        <v>2.0966870153854233E-3</v>
      </c>
    </row>
    <row r="25" spans="1:5" ht="18" customHeight="1" x14ac:dyDescent="0.25">
      <c r="A25" s="18" t="s">
        <v>350</v>
      </c>
      <c r="B25" s="102">
        <f>SUM(B6:B24)</f>
        <v>7377171.3228980005</v>
      </c>
      <c r="C25" s="102">
        <f>SUM(C6:C24)</f>
        <v>9911.858403000002</v>
      </c>
      <c r="D25" s="102">
        <f>SUM(D6:D24)</f>
        <v>7387083.1813009996</v>
      </c>
      <c r="E25" s="100">
        <f t="shared" ref="E25" si="0">+D25/$D$32</f>
        <v>0.16323965764635379</v>
      </c>
    </row>
    <row r="26" spans="1:5" ht="18" customHeight="1" x14ac:dyDescent="0.25">
      <c r="A26" s="114" t="s">
        <v>68</v>
      </c>
      <c r="B26" s="19">
        <v>18935114.356600996</v>
      </c>
      <c r="C26" s="19">
        <v>0</v>
      </c>
      <c r="D26" s="19">
        <v>18935114.356600996</v>
      </c>
      <c r="E26" s="20">
        <v>0.41842788407883214</v>
      </c>
    </row>
    <row r="27" spans="1:5" ht="18" customHeight="1" x14ac:dyDescent="0.25">
      <c r="A27" s="114" t="s">
        <v>73</v>
      </c>
      <c r="B27" s="19">
        <v>17871184.0339</v>
      </c>
      <c r="C27" s="19">
        <v>0</v>
      </c>
      <c r="D27" s="19">
        <v>17871184.0339</v>
      </c>
      <c r="E27" s="20">
        <v>0.39491716714567071</v>
      </c>
    </row>
    <row r="28" spans="1:5" ht="18" customHeight="1" x14ac:dyDescent="0.25">
      <c r="A28" s="114" t="s">
        <v>146</v>
      </c>
      <c r="B28" s="19">
        <v>509165</v>
      </c>
      <c r="C28" s="19">
        <v>0</v>
      </c>
      <c r="D28" s="19">
        <v>509165</v>
      </c>
      <c r="E28" s="20">
        <v>1.1251520829750221E-2</v>
      </c>
    </row>
    <row r="29" spans="1:5" ht="18" customHeight="1" x14ac:dyDescent="0.25">
      <c r="A29" s="114" t="s">
        <v>136</v>
      </c>
      <c r="B29" s="19">
        <v>529613.68606999994</v>
      </c>
      <c r="C29" s="19">
        <v>0</v>
      </c>
      <c r="D29" s="19">
        <v>529613.68606999994</v>
      </c>
      <c r="E29" s="20">
        <v>1.1703395599731714E-2</v>
      </c>
    </row>
    <row r="30" spans="1:5" ht="18" customHeight="1" x14ac:dyDescent="0.25">
      <c r="A30" s="114" t="s">
        <v>139</v>
      </c>
      <c r="B30" s="19">
        <v>20833.333333332557</v>
      </c>
      <c r="C30" s="19">
        <v>0</v>
      </c>
      <c r="D30" s="19">
        <v>20833.333333332557</v>
      </c>
      <c r="E30" s="20">
        <v>4.6037469966144742E-4</v>
      </c>
    </row>
    <row r="31" spans="1:5" ht="18" customHeight="1" x14ac:dyDescent="0.25">
      <c r="A31" s="18" t="s">
        <v>351</v>
      </c>
      <c r="B31" s="29">
        <f>SUM(B26:B30)</f>
        <v>37865910.409904331</v>
      </c>
      <c r="C31" s="29">
        <f t="shared" ref="C31" si="1">SUM(C26:C30)</f>
        <v>0</v>
      </c>
      <c r="D31" s="29">
        <f>SUM(D26:D30)</f>
        <v>37865910.409904331</v>
      </c>
      <c r="E31" s="100">
        <f t="shared" ref="E31:E32" si="2">+D31/$D$32</f>
        <v>0.83676034235364627</v>
      </c>
    </row>
    <row r="32" spans="1:5" x14ac:dyDescent="0.25">
      <c r="A32" s="21" t="s">
        <v>352</v>
      </c>
      <c r="B32" s="110">
        <f>+B25+B31</f>
        <v>45243081.732802331</v>
      </c>
      <c r="C32" s="110">
        <f>+C25+C31</f>
        <v>9911.858403000002</v>
      </c>
      <c r="D32" s="110">
        <f>+D25+D31</f>
        <v>45252993.591205329</v>
      </c>
      <c r="E32" s="58">
        <f t="shared" si="2"/>
        <v>1</v>
      </c>
    </row>
    <row r="33" spans="1:5" x14ac:dyDescent="0.25">
      <c r="A33" s="117">
        <v>0</v>
      </c>
      <c r="D33" s="115"/>
      <c r="E33" s="17"/>
    </row>
    <row r="34" spans="1:5" s="28" customFormat="1" x14ac:dyDescent="0.2">
      <c r="A34" s="19" t="s">
        <v>9</v>
      </c>
      <c r="B34" s="5"/>
      <c r="C34" s="5"/>
      <c r="D34" s="5"/>
      <c r="E34" s="17"/>
    </row>
    <row r="35" spans="1:5" s="28" customFormat="1" x14ac:dyDescent="0.2">
      <c r="A35" s="17" t="s">
        <v>353</v>
      </c>
      <c r="B35" s="22"/>
      <c r="C35" s="22"/>
      <c r="D35" s="22"/>
      <c r="E35" s="22"/>
    </row>
    <row r="36" spans="1:5" s="28" customFormat="1" x14ac:dyDescent="0.2">
      <c r="A36" s="17" t="s">
        <v>354</v>
      </c>
      <c r="B36" s="22"/>
      <c r="C36" s="22"/>
      <c r="D36" s="22"/>
      <c r="E36" s="22"/>
    </row>
    <row r="37" spans="1:5" s="28" customFormat="1" x14ac:dyDescent="0.2">
      <c r="A37" s="17" t="s">
        <v>355</v>
      </c>
      <c r="B37" s="22"/>
      <c r="C37" s="22"/>
      <c r="D37" s="22"/>
      <c r="E37" s="22"/>
    </row>
    <row r="38" spans="1:5" s="28" customFormat="1" x14ac:dyDescent="0.2">
      <c r="A38" s="17" t="s">
        <v>15</v>
      </c>
      <c r="B38" s="22"/>
      <c r="C38" s="22"/>
      <c r="D38" s="22"/>
      <c r="E38" s="22"/>
    </row>
    <row r="39" spans="1:5" s="28" customFormat="1" ht="11.25" x14ac:dyDescent="0.2">
      <c r="A39" s="116"/>
      <c r="B39" s="65"/>
      <c r="C39" s="65"/>
      <c r="D39" s="65"/>
      <c r="E39" s="65"/>
    </row>
  </sheetData>
  <mergeCells count="3">
    <mergeCell ref="A1:E1"/>
    <mergeCell ref="A2:E2"/>
    <mergeCell ref="A3:E3"/>
  </mergeCells>
  <conditionalFormatting sqref="D33">
    <cfRule type="cellIs" dxfId="6" priority="1" operator="lessThan">
      <formula>0</formula>
    </cfRule>
    <cfRule type="cellIs" dxfId="5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zoomScaleNormal="100" workbookViewId="0">
      <pane ySplit="5" topLeftCell="A15" activePane="bottomLeft" state="frozen"/>
      <selection sqref="A1:XFD160"/>
      <selection pane="bottomLeft" activeCell="C23" sqref="C23"/>
    </sheetView>
  </sheetViews>
  <sheetFormatPr baseColWidth="10" defaultColWidth="17.85546875" defaultRowHeight="15" x14ac:dyDescent="0.25"/>
  <cols>
    <col min="1" max="1" width="37.85546875" style="87" customWidth="1"/>
    <col min="2" max="2" width="16.140625" style="87" customWidth="1"/>
    <col min="3" max="3" width="17.28515625" style="87" customWidth="1"/>
    <col min="4" max="4" width="15.28515625" style="15" customWidth="1"/>
    <col min="5" max="5" width="20" style="4" bestFit="1" customWidth="1"/>
    <col min="6" max="6" width="19.42578125" style="4" bestFit="1" customWidth="1"/>
    <col min="7" max="7" width="18.42578125" style="4" bestFit="1" customWidth="1"/>
    <col min="8" max="8" width="20.140625" style="4" bestFit="1" customWidth="1"/>
    <col min="9" max="240" width="17.85546875" style="4"/>
    <col min="241" max="241" width="37.85546875" style="4" customWidth="1"/>
    <col min="242" max="242" width="16.140625" style="4" customWidth="1"/>
    <col min="243" max="243" width="17.28515625" style="4" customWidth="1"/>
    <col min="244" max="244" width="11.42578125" style="4" customWidth="1"/>
    <col min="245" max="245" width="15.28515625" style="4" customWidth="1"/>
    <col min="246" max="246" width="20" style="4" bestFit="1" customWidth="1"/>
    <col min="247" max="496" width="17.85546875" style="4"/>
    <col min="497" max="497" width="37.85546875" style="4" customWidth="1"/>
    <col min="498" max="498" width="16.140625" style="4" customWidth="1"/>
    <col min="499" max="499" width="17.28515625" style="4" customWidth="1"/>
    <col min="500" max="500" width="11.42578125" style="4" customWidth="1"/>
    <col min="501" max="501" width="15.28515625" style="4" customWidth="1"/>
    <col min="502" max="502" width="20" style="4" bestFit="1" customWidth="1"/>
    <col min="503" max="752" width="17.85546875" style="4"/>
    <col min="753" max="753" width="37.85546875" style="4" customWidth="1"/>
    <col min="754" max="754" width="16.140625" style="4" customWidth="1"/>
    <col min="755" max="755" width="17.28515625" style="4" customWidth="1"/>
    <col min="756" max="756" width="11.42578125" style="4" customWidth="1"/>
    <col min="757" max="757" width="15.28515625" style="4" customWidth="1"/>
    <col min="758" max="758" width="20" style="4" bestFit="1" customWidth="1"/>
    <col min="759" max="1008" width="17.85546875" style="4"/>
    <col min="1009" max="1009" width="37.85546875" style="4" customWidth="1"/>
    <col min="1010" max="1010" width="16.140625" style="4" customWidth="1"/>
    <col min="1011" max="1011" width="17.28515625" style="4" customWidth="1"/>
    <col min="1012" max="1012" width="11.42578125" style="4" customWidth="1"/>
    <col min="1013" max="1013" width="15.28515625" style="4" customWidth="1"/>
    <col min="1014" max="1014" width="20" style="4" bestFit="1" customWidth="1"/>
    <col min="1015" max="1264" width="17.85546875" style="4"/>
    <col min="1265" max="1265" width="37.85546875" style="4" customWidth="1"/>
    <col min="1266" max="1266" width="16.140625" style="4" customWidth="1"/>
    <col min="1267" max="1267" width="17.28515625" style="4" customWidth="1"/>
    <col min="1268" max="1268" width="11.42578125" style="4" customWidth="1"/>
    <col min="1269" max="1269" width="15.28515625" style="4" customWidth="1"/>
    <col min="1270" max="1270" width="20" style="4" bestFit="1" customWidth="1"/>
    <col min="1271" max="1520" width="17.85546875" style="4"/>
    <col min="1521" max="1521" width="37.85546875" style="4" customWidth="1"/>
    <col min="1522" max="1522" width="16.140625" style="4" customWidth="1"/>
    <col min="1523" max="1523" width="17.28515625" style="4" customWidth="1"/>
    <col min="1524" max="1524" width="11.42578125" style="4" customWidth="1"/>
    <col min="1525" max="1525" width="15.28515625" style="4" customWidth="1"/>
    <col min="1526" max="1526" width="20" style="4" bestFit="1" customWidth="1"/>
    <col min="1527" max="1776" width="17.85546875" style="4"/>
    <col min="1777" max="1777" width="37.85546875" style="4" customWidth="1"/>
    <col min="1778" max="1778" width="16.140625" style="4" customWidth="1"/>
    <col min="1779" max="1779" width="17.28515625" style="4" customWidth="1"/>
    <col min="1780" max="1780" width="11.42578125" style="4" customWidth="1"/>
    <col min="1781" max="1781" width="15.28515625" style="4" customWidth="1"/>
    <col min="1782" max="1782" width="20" style="4" bestFit="1" customWidth="1"/>
    <col min="1783" max="2032" width="17.85546875" style="4"/>
    <col min="2033" max="2033" width="37.85546875" style="4" customWidth="1"/>
    <col min="2034" max="2034" width="16.140625" style="4" customWidth="1"/>
    <col min="2035" max="2035" width="17.28515625" style="4" customWidth="1"/>
    <col min="2036" max="2036" width="11.42578125" style="4" customWidth="1"/>
    <col min="2037" max="2037" width="15.28515625" style="4" customWidth="1"/>
    <col min="2038" max="2038" width="20" style="4" bestFit="1" customWidth="1"/>
    <col min="2039" max="2288" width="17.85546875" style="4"/>
    <col min="2289" max="2289" width="37.85546875" style="4" customWidth="1"/>
    <col min="2290" max="2290" width="16.140625" style="4" customWidth="1"/>
    <col min="2291" max="2291" width="17.28515625" style="4" customWidth="1"/>
    <col min="2292" max="2292" width="11.42578125" style="4" customWidth="1"/>
    <col min="2293" max="2293" width="15.28515625" style="4" customWidth="1"/>
    <col min="2294" max="2294" width="20" style="4" bestFit="1" customWidth="1"/>
    <col min="2295" max="2544" width="17.85546875" style="4"/>
    <col min="2545" max="2545" width="37.85546875" style="4" customWidth="1"/>
    <col min="2546" max="2546" width="16.140625" style="4" customWidth="1"/>
    <col min="2547" max="2547" width="17.28515625" style="4" customWidth="1"/>
    <col min="2548" max="2548" width="11.42578125" style="4" customWidth="1"/>
    <col min="2549" max="2549" width="15.28515625" style="4" customWidth="1"/>
    <col min="2550" max="2550" width="20" style="4" bestFit="1" customWidth="1"/>
    <col min="2551" max="2800" width="17.85546875" style="4"/>
    <col min="2801" max="2801" width="37.85546875" style="4" customWidth="1"/>
    <col min="2802" max="2802" width="16.140625" style="4" customWidth="1"/>
    <col min="2803" max="2803" width="17.28515625" style="4" customWidth="1"/>
    <col min="2804" max="2804" width="11.42578125" style="4" customWidth="1"/>
    <col min="2805" max="2805" width="15.28515625" style="4" customWidth="1"/>
    <col min="2806" max="2806" width="20" style="4" bestFit="1" customWidth="1"/>
    <col min="2807" max="3056" width="17.85546875" style="4"/>
    <col min="3057" max="3057" width="37.85546875" style="4" customWidth="1"/>
    <col min="3058" max="3058" width="16.140625" style="4" customWidth="1"/>
    <col min="3059" max="3059" width="17.28515625" style="4" customWidth="1"/>
    <col min="3060" max="3060" width="11.42578125" style="4" customWidth="1"/>
    <col min="3061" max="3061" width="15.28515625" style="4" customWidth="1"/>
    <col min="3062" max="3062" width="20" style="4" bestFit="1" customWidth="1"/>
    <col min="3063" max="3312" width="17.85546875" style="4"/>
    <col min="3313" max="3313" width="37.85546875" style="4" customWidth="1"/>
    <col min="3314" max="3314" width="16.140625" style="4" customWidth="1"/>
    <col min="3315" max="3315" width="17.28515625" style="4" customWidth="1"/>
    <col min="3316" max="3316" width="11.42578125" style="4" customWidth="1"/>
    <col min="3317" max="3317" width="15.28515625" style="4" customWidth="1"/>
    <col min="3318" max="3318" width="20" style="4" bestFit="1" customWidth="1"/>
    <col min="3319" max="3568" width="17.85546875" style="4"/>
    <col min="3569" max="3569" width="37.85546875" style="4" customWidth="1"/>
    <col min="3570" max="3570" width="16.140625" style="4" customWidth="1"/>
    <col min="3571" max="3571" width="17.28515625" style="4" customWidth="1"/>
    <col min="3572" max="3572" width="11.42578125" style="4" customWidth="1"/>
    <col min="3573" max="3573" width="15.28515625" style="4" customWidth="1"/>
    <col min="3574" max="3574" width="20" style="4" bestFit="1" customWidth="1"/>
    <col min="3575" max="3824" width="17.85546875" style="4"/>
    <col min="3825" max="3825" width="37.85546875" style="4" customWidth="1"/>
    <col min="3826" max="3826" width="16.140625" style="4" customWidth="1"/>
    <col min="3827" max="3827" width="17.28515625" style="4" customWidth="1"/>
    <col min="3828" max="3828" width="11.42578125" style="4" customWidth="1"/>
    <col min="3829" max="3829" width="15.28515625" style="4" customWidth="1"/>
    <col min="3830" max="3830" width="20" style="4" bestFit="1" customWidth="1"/>
    <col min="3831" max="4080" width="17.85546875" style="4"/>
    <col min="4081" max="4081" width="37.85546875" style="4" customWidth="1"/>
    <col min="4082" max="4082" width="16.140625" style="4" customWidth="1"/>
    <col min="4083" max="4083" width="17.28515625" style="4" customWidth="1"/>
    <col min="4084" max="4084" width="11.42578125" style="4" customWidth="1"/>
    <col min="4085" max="4085" width="15.28515625" style="4" customWidth="1"/>
    <col min="4086" max="4086" width="20" style="4" bestFit="1" customWidth="1"/>
    <col min="4087" max="4336" width="17.85546875" style="4"/>
    <col min="4337" max="4337" width="37.85546875" style="4" customWidth="1"/>
    <col min="4338" max="4338" width="16.140625" style="4" customWidth="1"/>
    <col min="4339" max="4339" width="17.28515625" style="4" customWidth="1"/>
    <col min="4340" max="4340" width="11.42578125" style="4" customWidth="1"/>
    <col min="4341" max="4341" width="15.28515625" style="4" customWidth="1"/>
    <col min="4342" max="4342" width="20" style="4" bestFit="1" customWidth="1"/>
    <col min="4343" max="4592" width="17.85546875" style="4"/>
    <col min="4593" max="4593" width="37.85546875" style="4" customWidth="1"/>
    <col min="4594" max="4594" width="16.140625" style="4" customWidth="1"/>
    <col min="4595" max="4595" width="17.28515625" style="4" customWidth="1"/>
    <col min="4596" max="4596" width="11.42578125" style="4" customWidth="1"/>
    <col min="4597" max="4597" width="15.28515625" style="4" customWidth="1"/>
    <col min="4598" max="4598" width="20" style="4" bestFit="1" customWidth="1"/>
    <col min="4599" max="4848" width="17.85546875" style="4"/>
    <col min="4849" max="4849" width="37.85546875" style="4" customWidth="1"/>
    <col min="4850" max="4850" width="16.140625" style="4" customWidth="1"/>
    <col min="4851" max="4851" width="17.28515625" style="4" customWidth="1"/>
    <col min="4852" max="4852" width="11.42578125" style="4" customWidth="1"/>
    <col min="4853" max="4853" width="15.28515625" style="4" customWidth="1"/>
    <col min="4854" max="4854" width="20" style="4" bestFit="1" customWidth="1"/>
    <col min="4855" max="5104" width="17.85546875" style="4"/>
    <col min="5105" max="5105" width="37.85546875" style="4" customWidth="1"/>
    <col min="5106" max="5106" width="16.140625" style="4" customWidth="1"/>
    <col min="5107" max="5107" width="17.28515625" style="4" customWidth="1"/>
    <col min="5108" max="5108" width="11.42578125" style="4" customWidth="1"/>
    <col min="5109" max="5109" width="15.28515625" style="4" customWidth="1"/>
    <col min="5110" max="5110" width="20" style="4" bestFit="1" customWidth="1"/>
    <col min="5111" max="5360" width="17.85546875" style="4"/>
    <col min="5361" max="5361" width="37.85546875" style="4" customWidth="1"/>
    <col min="5362" max="5362" width="16.140625" style="4" customWidth="1"/>
    <col min="5363" max="5363" width="17.28515625" style="4" customWidth="1"/>
    <col min="5364" max="5364" width="11.42578125" style="4" customWidth="1"/>
    <col min="5365" max="5365" width="15.28515625" style="4" customWidth="1"/>
    <col min="5366" max="5366" width="20" style="4" bestFit="1" customWidth="1"/>
    <col min="5367" max="5616" width="17.85546875" style="4"/>
    <col min="5617" max="5617" width="37.85546875" style="4" customWidth="1"/>
    <col min="5618" max="5618" width="16.140625" style="4" customWidth="1"/>
    <col min="5619" max="5619" width="17.28515625" style="4" customWidth="1"/>
    <col min="5620" max="5620" width="11.42578125" style="4" customWidth="1"/>
    <col min="5621" max="5621" width="15.28515625" style="4" customWidth="1"/>
    <col min="5622" max="5622" width="20" style="4" bestFit="1" customWidth="1"/>
    <col min="5623" max="5872" width="17.85546875" style="4"/>
    <col min="5873" max="5873" width="37.85546875" style="4" customWidth="1"/>
    <col min="5874" max="5874" width="16.140625" style="4" customWidth="1"/>
    <col min="5875" max="5875" width="17.28515625" style="4" customWidth="1"/>
    <col min="5876" max="5876" width="11.42578125" style="4" customWidth="1"/>
    <col min="5877" max="5877" width="15.28515625" style="4" customWidth="1"/>
    <col min="5878" max="5878" width="20" style="4" bestFit="1" customWidth="1"/>
    <col min="5879" max="6128" width="17.85546875" style="4"/>
    <col min="6129" max="6129" width="37.85546875" style="4" customWidth="1"/>
    <col min="6130" max="6130" width="16.140625" style="4" customWidth="1"/>
    <col min="6131" max="6131" width="17.28515625" style="4" customWidth="1"/>
    <col min="6132" max="6132" width="11.42578125" style="4" customWidth="1"/>
    <col min="6133" max="6133" width="15.28515625" style="4" customWidth="1"/>
    <col min="6134" max="6134" width="20" style="4" bestFit="1" customWidth="1"/>
    <col min="6135" max="6384" width="17.85546875" style="4"/>
    <col min="6385" max="6385" width="37.85546875" style="4" customWidth="1"/>
    <col min="6386" max="6386" width="16.140625" style="4" customWidth="1"/>
    <col min="6387" max="6387" width="17.28515625" style="4" customWidth="1"/>
    <col min="6388" max="6388" width="11.42578125" style="4" customWidth="1"/>
    <col min="6389" max="6389" width="15.28515625" style="4" customWidth="1"/>
    <col min="6390" max="6390" width="20" style="4" bestFit="1" customWidth="1"/>
    <col min="6391" max="6640" width="17.85546875" style="4"/>
    <col min="6641" max="6641" width="37.85546875" style="4" customWidth="1"/>
    <col min="6642" max="6642" width="16.140625" style="4" customWidth="1"/>
    <col min="6643" max="6643" width="17.28515625" style="4" customWidth="1"/>
    <col min="6644" max="6644" width="11.42578125" style="4" customWidth="1"/>
    <col min="6645" max="6645" width="15.28515625" style="4" customWidth="1"/>
    <col min="6646" max="6646" width="20" style="4" bestFit="1" customWidth="1"/>
    <col min="6647" max="6896" width="17.85546875" style="4"/>
    <col min="6897" max="6897" width="37.85546875" style="4" customWidth="1"/>
    <col min="6898" max="6898" width="16.140625" style="4" customWidth="1"/>
    <col min="6899" max="6899" width="17.28515625" style="4" customWidth="1"/>
    <col min="6900" max="6900" width="11.42578125" style="4" customWidth="1"/>
    <col min="6901" max="6901" width="15.28515625" style="4" customWidth="1"/>
    <col min="6902" max="6902" width="20" style="4" bestFit="1" customWidth="1"/>
    <col min="6903" max="7152" width="17.85546875" style="4"/>
    <col min="7153" max="7153" width="37.85546875" style="4" customWidth="1"/>
    <col min="7154" max="7154" width="16.140625" style="4" customWidth="1"/>
    <col min="7155" max="7155" width="17.28515625" style="4" customWidth="1"/>
    <col min="7156" max="7156" width="11.42578125" style="4" customWidth="1"/>
    <col min="7157" max="7157" width="15.28515625" style="4" customWidth="1"/>
    <col min="7158" max="7158" width="20" style="4" bestFit="1" customWidth="1"/>
    <col min="7159" max="7408" width="17.85546875" style="4"/>
    <col min="7409" max="7409" width="37.85546875" style="4" customWidth="1"/>
    <col min="7410" max="7410" width="16.140625" style="4" customWidth="1"/>
    <col min="7411" max="7411" width="17.28515625" style="4" customWidth="1"/>
    <col min="7412" max="7412" width="11.42578125" style="4" customWidth="1"/>
    <col min="7413" max="7413" width="15.28515625" style="4" customWidth="1"/>
    <col min="7414" max="7414" width="20" style="4" bestFit="1" customWidth="1"/>
    <col min="7415" max="7664" width="17.85546875" style="4"/>
    <col min="7665" max="7665" width="37.85546875" style="4" customWidth="1"/>
    <col min="7666" max="7666" width="16.140625" style="4" customWidth="1"/>
    <col min="7667" max="7667" width="17.28515625" style="4" customWidth="1"/>
    <col min="7668" max="7668" width="11.42578125" style="4" customWidth="1"/>
    <col min="7669" max="7669" width="15.28515625" style="4" customWidth="1"/>
    <col min="7670" max="7670" width="20" style="4" bestFit="1" customWidth="1"/>
    <col min="7671" max="7920" width="17.85546875" style="4"/>
    <col min="7921" max="7921" width="37.85546875" style="4" customWidth="1"/>
    <col min="7922" max="7922" width="16.140625" style="4" customWidth="1"/>
    <col min="7923" max="7923" width="17.28515625" style="4" customWidth="1"/>
    <col min="7924" max="7924" width="11.42578125" style="4" customWidth="1"/>
    <col min="7925" max="7925" width="15.28515625" style="4" customWidth="1"/>
    <col min="7926" max="7926" width="20" style="4" bestFit="1" customWidth="1"/>
    <col min="7927" max="8176" width="17.85546875" style="4"/>
    <col min="8177" max="8177" width="37.85546875" style="4" customWidth="1"/>
    <col min="8178" max="8178" width="16.140625" style="4" customWidth="1"/>
    <col min="8179" max="8179" width="17.28515625" style="4" customWidth="1"/>
    <col min="8180" max="8180" width="11.42578125" style="4" customWidth="1"/>
    <col min="8181" max="8181" width="15.28515625" style="4" customWidth="1"/>
    <col min="8182" max="8182" width="20" style="4" bestFit="1" customWidth="1"/>
    <col min="8183" max="8432" width="17.85546875" style="4"/>
    <col min="8433" max="8433" width="37.85546875" style="4" customWidth="1"/>
    <col min="8434" max="8434" width="16.140625" style="4" customWidth="1"/>
    <col min="8435" max="8435" width="17.28515625" style="4" customWidth="1"/>
    <col min="8436" max="8436" width="11.42578125" style="4" customWidth="1"/>
    <col min="8437" max="8437" width="15.28515625" style="4" customWidth="1"/>
    <col min="8438" max="8438" width="20" style="4" bestFit="1" customWidth="1"/>
    <col min="8439" max="8688" width="17.85546875" style="4"/>
    <col min="8689" max="8689" width="37.85546875" style="4" customWidth="1"/>
    <col min="8690" max="8690" width="16.140625" style="4" customWidth="1"/>
    <col min="8691" max="8691" width="17.28515625" style="4" customWidth="1"/>
    <col min="8692" max="8692" width="11.42578125" style="4" customWidth="1"/>
    <col min="8693" max="8693" width="15.28515625" style="4" customWidth="1"/>
    <col min="8694" max="8694" width="20" style="4" bestFit="1" customWidth="1"/>
    <col min="8695" max="8944" width="17.85546875" style="4"/>
    <col min="8945" max="8945" width="37.85546875" style="4" customWidth="1"/>
    <col min="8946" max="8946" width="16.140625" style="4" customWidth="1"/>
    <col min="8947" max="8947" width="17.28515625" style="4" customWidth="1"/>
    <col min="8948" max="8948" width="11.42578125" style="4" customWidth="1"/>
    <col min="8949" max="8949" width="15.28515625" style="4" customWidth="1"/>
    <col min="8950" max="8950" width="20" style="4" bestFit="1" customWidth="1"/>
    <col min="8951" max="9200" width="17.85546875" style="4"/>
    <col min="9201" max="9201" width="37.85546875" style="4" customWidth="1"/>
    <col min="9202" max="9202" width="16.140625" style="4" customWidth="1"/>
    <col min="9203" max="9203" width="17.28515625" style="4" customWidth="1"/>
    <col min="9204" max="9204" width="11.42578125" style="4" customWidth="1"/>
    <col min="9205" max="9205" width="15.28515625" style="4" customWidth="1"/>
    <col min="9206" max="9206" width="20" style="4" bestFit="1" customWidth="1"/>
    <col min="9207" max="9456" width="17.85546875" style="4"/>
    <col min="9457" max="9457" width="37.85546875" style="4" customWidth="1"/>
    <col min="9458" max="9458" width="16.140625" style="4" customWidth="1"/>
    <col min="9459" max="9459" width="17.28515625" style="4" customWidth="1"/>
    <col min="9460" max="9460" width="11.42578125" style="4" customWidth="1"/>
    <col min="9461" max="9461" width="15.28515625" style="4" customWidth="1"/>
    <col min="9462" max="9462" width="20" style="4" bestFit="1" customWidth="1"/>
    <col min="9463" max="9712" width="17.85546875" style="4"/>
    <col min="9713" max="9713" width="37.85546875" style="4" customWidth="1"/>
    <col min="9714" max="9714" width="16.140625" style="4" customWidth="1"/>
    <col min="9715" max="9715" width="17.28515625" style="4" customWidth="1"/>
    <col min="9716" max="9716" width="11.42578125" style="4" customWidth="1"/>
    <col min="9717" max="9717" width="15.28515625" style="4" customWidth="1"/>
    <col min="9718" max="9718" width="20" style="4" bestFit="1" customWidth="1"/>
    <col min="9719" max="9968" width="17.85546875" style="4"/>
    <col min="9969" max="9969" width="37.85546875" style="4" customWidth="1"/>
    <col min="9970" max="9970" width="16.140625" style="4" customWidth="1"/>
    <col min="9971" max="9971" width="17.28515625" style="4" customWidth="1"/>
    <col min="9972" max="9972" width="11.42578125" style="4" customWidth="1"/>
    <col min="9973" max="9973" width="15.28515625" style="4" customWidth="1"/>
    <col min="9974" max="9974" width="20" style="4" bestFit="1" customWidth="1"/>
    <col min="9975" max="10224" width="17.85546875" style="4"/>
    <col min="10225" max="10225" width="37.85546875" style="4" customWidth="1"/>
    <col min="10226" max="10226" width="16.140625" style="4" customWidth="1"/>
    <col min="10227" max="10227" width="17.28515625" style="4" customWidth="1"/>
    <col min="10228" max="10228" width="11.42578125" style="4" customWidth="1"/>
    <col min="10229" max="10229" width="15.28515625" style="4" customWidth="1"/>
    <col min="10230" max="10230" width="20" style="4" bestFit="1" customWidth="1"/>
    <col min="10231" max="10480" width="17.85546875" style="4"/>
    <col min="10481" max="10481" width="37.85546875" style="4" customWidth="1"/>
    <col min="10482" max="10482" width="16.140625" style="4" customWidth="1"/>
    <col min="10483" max="10483" width="17.28515625" style="4" customWidth="1"/>
    <col min="10484" max="10484" width="11.42578125" style="4" customWidth="1"/>
    <col min="10485" max="10485" width="15.28515625" style="4" customWidth="1"/>
    <col min="10486" max="10486" width="20" style="4" bestFit="1" customWidth="1"/>
    <col min="10487" max="10736" width="17.85546875" style="4"/>
    <col min="10737" max="10737" width="37.85546875" style="4" customWidth="1"/>
    <col min="10738" max="10738" width="16.140625" style="4" customWidth="1"/>
    <col min="10739" max="10739" width="17.28515625" style="4" customWidth="1"/>
    <col min="10740" max="10740" width="11.42578125" style="4" customWidth="1"/>
    <col min="10741" max="10741" width="15.28515625" style="4" customWidth="1"/>
    <col min="10742" max="10742" width="20" style="4" bestFit="1" customWidth="1"/>
    <col min="10743" max="10992" width="17.85546875" style="4"/>
    <col min="10993" max="10993" width="37.85546875" style="4" customWidth="1"/>
    <col min="10994" max="10994" width="16.140625" style="4" customWidth="1"/>
    <col min="10995" max="10995" width="17.28515625" style="4" customWidth="1"/>
    <col min="10996" max="10996" width="11.42578125" style="4" customWidth="1"/>
    <col min="10997" max="10997" width="15.28515625" style="4" customWidth="1"/>
    <col min="10998" max="10998" width="20" style="4" bestFit="1" customWidth="1"/>
    <col min="10999" max="11248" width="17.85546875" style="4"/>
    <col min="11249" max="11249" width="37.85546875" style="4" customWidth="1"/>
    <col min="11250" max="11250" width="16.140625" style="4" customWidth="1"/>
    <col min="11251" max="11251" width="17.28515625" style="4" customWidth="1"/>
    <col min="11252" max="11252" width="11.42578125" style="4" customWidth="1"/>
    <col min="11253" max="11253" width="15.28515625" style="4" customWidth="1"/>
    <col min="11254" max="11254" width="20" style="4" bestFit="1" customWidth="1"/>
    <col min="11255" max="11504" width="17.85546875" style="4"/>
    <col min="11505" max="11505" width="37.85546875" style="4" customWidth="1"/>
    <col min="11506" max="11506" width="16.140625" style="4" customWidth="1"/>
    <col min="11507" max="11507" width="17.28515625" style="4" customWidth="1"/>
    <col min="11508" max="11508" width="11.42578125" style="4" customWidth="1"/>
    <col min="11509" max="11509" width="15.28515625" style="4" customWidth="1"/>
    <col min="11510" max="11510" width="20" style="4" bestFit="1" customWidth="1"/>
    <col min="11511" max="11760" width="17.85546875" style="4"/>
    <col min="11761" max="11761" width="37.85546875" style="4" customWidth="1"/>
    <col min="11762" max="11762" width="16.140625" style="4" customWidth="1"/>
    <col min="11763" max="11763" width="17.28515625" style="4" customWidth="1"/>
    <col min="11764" max="11764" width="11.42578125" style="4" customWidth="1"/>
    <col min="11765" max="11765" width="15.28515625" style="4" customWidth="1"/>
    <col min="11766" max="11766" width="20" style="4" bestFit="1" customWidth="1"/>
    <col min="11767" max="12016" width="17.85546875" style="4"/>
    <col min="12017" max="12017" width="37.85546875" style="4" customWidth="1"/>
    <col min="12018" max="12018" width="16.140625" style="4" customWidth="1"/>
    <col min="12019" max="12019" width="17.28515625" style="4" customWidth="1"/>
    <col min="12020" max="12020" width="11.42578125" style="4" customWidth="1"/>
    <col min="12021" max="12021" width="15.28515625" style="4" customWidth="1"/>
    <col min="12022" max="12022" width="20" style="4" bestFit="1" customWidth="1"/>
    <col min="12023" max="12272" width="17.85546875" style="4"/>
    <col min="12273" max="12273" width="37.85546875" style="4" customWidth="1"/>
    <col min="12274" max="12274" width="16.140625" style="4" customWidth="1"/>
    <col min="12275" max="12275" width="17.28515625" style="4" customWidth="1"/>
    <col min="12276" max="12276" width="11.42578125" style="4" customWidth="1"/>
    <col min="12277" max="12277" width="15.28515625" style="4" customWidth="1"/>
    <col min="12278" max="12278" width="20" style="4" bestFit="1" customWidth="1"/>
    <col min="12279" max="12528" width="17.85546875" style="4"/>
    <col min="12529" max="12529" width="37.85546875" style="4" customWidth="1"/>
    <col min="12530" max="12530" width="16.140625" style="4" customWidth="1"/>
    <col min="12531" max="12531" width="17.28515625" style="4" customWidth="1"/>
    <col min="12532" max="12532" width="11.42578125" style="4" customWidth="1"/>
    <col min="12533" max="12533" width="15.28515625" style="4" customWidth="1"/>
    <col min="12534" max="12534" width="20" style="4" bestFit="1" customWidth="1"/>
    <col min="12535" max="12784" width="17.85546875" style="4"/>
    <col min="12785" max="12785" width="37.85546875" style="4" customWidth="1"/>
    <col min="12786" max="12786" width="16.140625" style="4" customWidth="1"/>
    <col min="12787" max="12787" width="17.28515625" style="4" customWidth="1"/>
    <col min="12788" max="12788" width="11.42578125" style="4" customWidth="1"/>
    <col min="12789" max="12789" width="15.28515625" style="4" customWidth="1"/>
    <col min="12790" max="12790" width="20" style="4" bestFit="1" customWidth="1"/>
    <col min="12791" max="13040" width="17.85546875" style="4"/>
    <col min="13041" max="13041" width="37.85546875" style="4" customWidth="1"/>
    <col min="13042" max="13042" width="16.140625" style="4" customWidth="1"/>
    <col min="13043" max="13043" width="17.28515625" style="4" customWidth="1"/>
    <col min="13044" max="13044" width="11.42578125" style="4" customWidth="1"/>
    <col min="13045" max="13045" width="15.28515625" style="4" customWidth="1"/>
    <col min="13046" max="13046" width="20" style="4" bestFit="1" customWidth="1"/>
    <col min="13047" max="13296" width="17.85546875" style="4"/>
    <col min="13297" max="13297" width="37.85546875" style="4" customWidth="1"/>
    <col min="13298" max="13298" width="16.140625" style="4" customWidth="1"/>
    <col min="13299" max="13299" width="17.28515625" style="4" customWidth="1"/>
    <col min="13300" max="13300" width="11.42578125" style="4" customWidth="1"/>
    <col min="13301" max="13301" width="15.28515625" style="4" customWidth="1"/>
    <col min="13302" max="13302" width="20" style="4" bestFit="1" customWidth="1"/>
    <col min="13303" max="13552" width="17.85546875" style="4"/>
    <col min="13553" max="13553" width="37.85546875" style="4" customWidth="1"/>
    <col min="13554" max="13554" width="16.140625" style="4" customWidth="1"/>
    <col min="13555" max="13555" width="17.28515625" style="4" customWidth="1"/>
    <col min="13556" max="13556" width="11.42578125" style="4" customWidth="1"/>
    <col min="13557" max="13557" width="15.28515625" style="4" customWidth="1"/>
    <col min="13558" max="13558" width="20" style="4" bestFit="1" customWidth="1"/>
    <col min="13559" max="13808" width="17.85546875" style="4"/>
    <col min="13809" max="13809" width="37.85546875" style="4" customWidth="1"/>
    <col min="13810" max="13810" width="16.140625" style="4" customWidth="1"/>
    <col min="13811" max="13811" width="17.28515625" style="4" customWidth="1"/>
    <col min="13812" max="13812" width="11.42578125" style="4" customWidth="1"/>
    <col min="13813" max="13813" width="15.28515625" style="4" customWidth="1"/>
    <col min="13814" max="13814" width="20" style="4" bestFit="1" customWidth="1"/>
    <col min="13815" max="14064" width="17.85546875" style="4"/>
    <col min="14065" max="14065" width="37.85546875" style="4" customWidth="1"/>
    <col min="14066" max="14066" width="16.140625" style="4" customWidth="1"/>
    <col min="14067" max="14067" width="17.28515625" style="4" customWidth="1"/>
    <col min="14068" max="14068" width="11.42578125" style="4" customWidth="1"/>
    <col min="14069" max="14069" width="15.28515625" style="4" customWidth="1"/>
    <col min="14070" max="14070" width="20" style="4" bestFit="1" customWidth="1"/>
    <col min="14071" max="14320" width="17.85546875" style="4"/>
    <col min="14321" max="14321" width="37.85546875" style="4" customWidth="1"/>
    <col min="14322" max="14322" width="16.140625" style="4" customWidth="1"/>
    <col min="14323" max="14323" width="17.28515625" style="4" customWidth="1"/>
    <col min="14324" max="14324" width="11.42578125" style="4" customWidth="1"/>
    <col min="14325" max="14325" width="15.28515625" style="4" customWidth="1"/>
    <col min="14326" max="14326" width="20" style="4" bestFit="1" customWidth="1"/>
    <col min="14327" max="14576" width="17.85546875" style="4"/>
    <col min="14577" max="14577" width="37.85546875" style="4" customWidth="1"/>
    <col min="14578" max="14578" width="16.140625" style="4" customWidth="1"/>
    <col min="14579" max="14579" width="17.28515625" style="4" customWidth="1"/>
    <col min="14580" max="14580" width="11.42578125" style="4" customWidth="1"/>
    <col min="14581" max="14581" width="15.28515625" style="4" customWidth="1"/>
    <col min="14582" max="14582" width="20" style="4" bestFit="1" customWidth="1"/>
    <col min="14583" max="14832" width="17.85546875" style="4"/>
    <col min="14833" max="14833" width="37.85546875" style="4" customWidth="1"/>
    <col min="14834" max="14834" width="16.140625" style="4" customWidth="1"/>
    <col min="14835" max="14835" width="17.28515625" style="4" customWidth="1"/>
    <col min="14836" max="14836" width="11.42578125" style="4" customWidth="1"/>
    <col min="14837" max="14837" width="15.28515625" style="4" customWidth="1"/>
    <col min="14838" max="14838" width="20" style="4" bestFit="1" customWidth="1"/>
    <col min="14839" max="15088" width="17.85546875" style="4"/>
    <col min="15089" max="15089" width="37.85546875" style="4" customWidth="1"/>
    <col min="15090" max="15090" width="16.140625" style="4" customWidth="1"/>
    <col min="15091" max="15091" width="17.28515625" style="4" customWidth="1"/>
    <col min="15092" max="15092" width="11.42578125" style="4" customWidth="1"/>
    <col min="15093" max="15093" width="15.28515625" style="4" customWidth="1"/>
    <col min="15094" max="15094" width="20" style="4" bestFit="1" customWidth="1"/>
    <col min="15095" max="15344" width="17.85546875" style="4"/>
    <col min="15345" max="15345" width="37.85546875" style="4" customWidth="1"/>
    <col min="15346" max="15346" width="16.140625" style="4" customWidth="1"/>
    <col min="15347" max="15347" width="17.28515625" style="4" customWidth="1"/>
    <col min="15348" max="15348" width="11.42578125" style="4" customWidth="1"/>
    <col min="15349" max="15349" width="15.28515625" style="4" customWidth="1"/>
    <col min="15350" max="15350" width="20" style="4" bestFit="1" customWidth="1"/>
    <col min="15351" max="15600" width="17.85546875" style="4"/>
    <col min="15601" max="15601" width="37.85546875" style="4" customWidth="1"/>
    <col min="15602" max="15602" width="16.140625" style="4" customWidth="1"/>
    <col min="15603" max="15603" width="17.28515625" style="4" customWidth="1"/>
    <col min="15604" max="15604" width="11.42578125" style="4" customWidth="1"/>
    <col min="15605" max="15605" width="15.28515625" style="4" customWidth="1"/>
    <col min="15606" max="15606" width="20" style="4" bestFit="1" customWidth="1"/>
    <col min="15607" max="15856" width="17.85546875" style="4"/>
    <col min="15857" max="15857" width="37.85546875" style="4" customWidth="1"/>
    <col min="15858" max="15858" width="16.140625" style="4" customWidth="1"/>
    <col min="15859" max="15859" width="17.28515625" style="4" customWidth="1"/>
    <col min="15860" max="15860" width="11.42578125" style="4" customWidth="1"/>
    <col min="15861" max="15861" width="15.28515625" style="4" customWidth="1"/>
    <col min="15862" max="15862" width="20" style="4" bestFit="1" customWidth="1"/>
    <col min="15863" max="16112" width="17.85546875" style="4"/>
    <col min="16113" max="16113" width="37.85546875" style="4" customWidth="1"/>
    <col min="16114" max="16114" width="16.140625" style="4" customWidth="1"/>
    <col min="16115" max="16115" width="17.28515625" style="4" customWidth="1"/>
    <col min="16116" max="16116" width="11.42578125" style="4" customWidth="1"/>
    <col min="16117" max="16117" width="15.28515625" style="4" customWidth="1"/>
    <col min="16118" max="16118" width="20" style="4" bestFit="1" customWidth="1"/>
    <col min="16119" max="16384" width="17.85546875" style="4"/>
  </cols>
  <sheetData>
    <row r="1" spans="1:8" ht="15.75" customHeight="1" x14ac:dyDescent="0.25">
      <c r="A1" s="125" t="s">
        <v>302</v>
      </c>
      <c r="B1" s="125"/>
      <c r="C1" s="125"/>
      <c r="D1" s="25"/>
    </row>
    <row r="2" spans="1:8" ht="15.75" customHeight="1" x14ac:dyDescent="0.25">
      <c r="A2" s="125" t="s">
        <v>20</v>
      </c>
      <c r="B2" s="125"/>
      <c r="C2" s="125"/>
      <c r="D2" s="25"/>
    </row>
    <row r="3" spans="1:8" ht="15.75" customHeight="1" x14ac:dyDescent="0.25">
      <c r="A3" s="125" t="s">
        <v>303</v>
      </c>
      <c r="B3" s="125"/>
      <c r="C3" s="125"/>
      <c r="D3" s="25"/>
    </row>
    <row r="4" spans="1:8" ht="15.75" customHeight="1" x14ac:dyDescent="0.25">
      <c r="A4" s="1"/>
      <c r="B4" s="1"/>
      <c r="C4" s="1"/>
      <c r="D4" s="25"/>
    </row>
    <row r="5" spans="1:8" ht="37.5" customHeight="1" x14ac:dyDescent="0.25">
      <c r="A5" s="83" t="s">
        <v>168</v>
      </c>
      <c r="B5" s="83" t="s">
        <v>176</v>
      </c>
      <c r="C5" s="106" t="s">
        <v>304</v>
      </c>
      <c r="D5" s="25"/>
    </row>
    <row r="6" spans="1:8" ht="20.100000000000001" customHeight="1" x14ac:dyDescent="0.25">
      <c r="A6" s="16" t="s">
        <v>305</v>
      </c>
      <c r="B6" s="36">
        <v>37867881.610137336</v>
      </c>
      <c r="C6" s="90">
        <v>0.59706253166180001</v>
      </c>
      <c r="D6" s="25"/>
      <c r="E6" s="25"/>
      <c r="F6" s="25"/>
      <c r="H6" s="25"/>
    </row>
    <row r="7" spans="1:8" ht="20.100000000000001" customHeight="1" x14ac:dyDescent="0.25">
      <c r="A7" s="16" t="s">
        <v>306</v>
      </c>
      <c r="B7" s="36">
        <v>0</v>
      </c>
      <c r="C7" s="90">
        <v>0</v>
      </c>
      <c r="D7" s="25"/>
      <c r="E7" s="25"/>
      <c r="F7" s="25"/>
    </row>
    <row r="8" spans="1:8" ht="20.100000000000001" customHeight="1" x14ac:dyDescent="0.25">
      <c r="A8" s="16" t="s">
        <v>307</v>
      </c>
      <c r="B8" s="36">
        <v>198808.291108</v>
      </c>
      <c r="C8" s="90">
        <v>3.1346084480342847E-3</v>
      </c>
      <c r="D8" s="25"/>
      <c r="E8" s="25"/>
      <c r="F8" s="25"/>
    </row>
    <row r="9" spans="1:8" ht="20.100000000000001" customHeight="1" x14ac:dyDescent="0.25">
      <c r="A9" s="16" t="s">
        <v>308</v>
      </c>
      <c r="B9" s="36">
        <v>22327.266423999998</v>
      </c>
      <c r="C9" s="90">
        <v>3.5203379881256045E-4</v>
      </c>
      <c r="D9" s="25"/>
      <c r="E9" s="25"/>
      <c r="F9" s="25"/>
    </row>
    <row r="10" spans="1:8" ht="20.100000000000001" customHeight="1" x14ac:dyDescent="0.25">
      <c r="A10" s="16" t="s">
        <v>309</v>
      </c>
      <c r="B10" s="36">
        <v>6244865.193221</v>
      </c>
      <c r="C10" s="90">
        <v>9.8462730514955368E-2</v>
      </c>
      <c r="D10" s="25"/>
      <c r="E10" s="25"/>
      <c r="F10" s="25"/>
    </row>
    <row r="11" spans="1:8" ht="20.100000000000001" customHeight="1" x14ac:dyDescent="0.25">
      <c r="A11" s="16" t="s">
        <v>310</v>
      </c>
      <c r="B11" s="36">
        <v>552.51943400000005</v>
      </c>
      <c r="C11" s="90">
        <v>8.7115686969949966E-6</v>
      </c>
      <c r="D11" s="25"/>
      <c r="E11" s="25"/>
      <c r="F11" s="25"/>
    </row>
    <row r="12" spans="1:8" ht="20.100000000000001" customHeight="1" x14ac:dyDescent="0.25">
      <c r="A12" s="16" t="s">
        <v>311</v>
      </c>
      <c r="B12" s="36">
        <v>419.12091399999997</v>
      </c>
      <c r="C12" s="90">
        <v>6.6082754921853684E-6</v>
      </c>
      <c r="D12" s="25"/>
      <c r="E12" s="25"/>
      <c r="F12" s="25"/>
    </row>
    <row r="13" spans="1:8" ht="20.100000000000001" customHeight="1" x14ac:dyDescent="0.25">
      <c r="A13" s="16" t="s">
        <v>312</v>
      </c>
      <c r="B13" s="36">
        <v>81408.061186000006</v>
      </c>
      <c r="C13" s="90">
        <v>1.2835601317708781E-3</v>
      </c>
      <c r="D13" s="25"/>
      <c r="E13" s="25"/>
      <c r="F13" s="25"/>
    </row>
    <row r="14" spans="1:8" ht="20.100000000000001" customHeight="1" x14ac:dyDescent="0.25">
      <c r="A14" s="16" t="s">
        <v>313</v>
      </c>
      <c r="B14" s="36">
        <v>743227.27879000001</v>
      </c>
      <c r="C14" s="90">
        <v>1.1718457484447029E-2</v>
      </c>
      <c r="D14" s="25"/>
      <c r="E14" s="25"/>
      <c r="F14" s="25"/>
    </row>
    <row r="15" spans="1:8" ht="20.100000000000001" customHeight="1" x14ac:dyDescent="0.25">
      <c r="A15" s="16" t="s">
        <v>314</v>
      </c>
      <c r="B15" s="36">
        <v>93504.25</v>
      </c>
      <c r="C15" s="90">
        <v>1.4742806265453357E-3</v>
      </c>
      <c r="D15" s="25"/>
      <c r="E15" s="25"/>
      <c r="F15" s="25"/>
    </row>
    <row r="16" spans="1:8" ht="20.100000000000001" customHeight="1" x14ac:dyDescent="0.25">
      <c r="A16" s="16" t="s">
        <v>315</v>
      </c>
      <c r="B16" s="36">
        <v>-9.6000000000000002E-5</v>
      </c>
      <c r="C16" s="90">
        <v>-1.5136310932214549E-12</v>
      </c>
      <c r="D16" s="36"/>
      <c r="E16" s="25"/>
      <c r="F16" s="25"/>
    </row>
    <row r="17" spans="1:7" ht="20.100000000000001" customHeight="1" x14ac:dyDescent="0.25">
      <c r="A17" s="16" t="s">
        <v>316</v>
      </c>
      <c r="B17" s="36">
        <v>8.6999999999999987E-5</v>
      </c>
      <c r="C17" s="90">
        <v>1.3717281782319433E-12</v>
      </c>
      <c r="E17" s="25"/>
      <c r="F17" s="25"/>
    </row>
    <row r="18" spans="1:7" ht="20.100000000000001" customHeight="1" x14ac:dyDescent="0.25">
      <c r="A18" s="50" t="s">
        <v>317</v>
      </c>
      <c r="B18" s="51">
        <f>SUM(B6:B17)</f>
        <v>45252993.591205329</v>
      </c>
      <c r="C18" s="52">
        <f t="shared" ref="C18" si="0">+B18/$B$23</f>
        <v>0.71350352251041271</v>
      </c>
      <c r="D18" s="25"/>
      <c r="E18" s="25"/>
      <c r="F18" s="25"/>
      <c r="G18" s="25"/>
    </row>
    <row r="19" spans="1:7" ht="20.100000000000001" customHeight="1" x14ac:dyDescent="0.25">
      <c r="A19" s="16" t="s">
        <v>318</v>
      </c>
      <c r="B19" s="36">
        <v>18170650.670543801</v>
      </c>
      <c r="C19" s="90">
        <v>0.28649647748958729</v>
      </c>
      <c r="D19" s="25"/>
      <c r="E19" s="25"/>
      <c r="F19" s="25"/>
    </row>
    <row r="20" spans="1:7" ht="20.100000000000001" customHeight="1" x14ac:dyDescent="0.25">
      <c r="A20" s="16" t="s">
        <v>319</v>
      </c>
      <c r="B20" s="25">
        <v>0</v>
      </c>
      <c r="C20" s="90">
        <v>0</v>
      </c>
      <c r="D20" s="25"/>
      <c r="E20" s="25"/>
    </row>
    <row r="21" spans="1:7" ht="20.100000000000001" customHeight="1" x14ac:dyDescent="0.25">
      <c r="A21" s="16" t="s">
        <v>320</v>
      </c>
      <c r="B21" s="25">
        <v>0</v>
      </c>
      <c r="C21" s="90">
        <v>0</v>
      </c>
      <c r="D21" s="25"/>
      <c r="E21" s="25"/>
    </row>
    <row r="22" spans="1:7" ht="20.100000000000001" customHeight="1" x14ac:dyDescent="0.25">
      <c r="A22" s="50" t="s">
        <v>321</v>
      </c>
      <c r="B22" s="51">
        <f>SUM(B19:B21)</f>
        <v>18170650.670543801</v>
      </c>
      <c r="C22" s="52">
        <f t="shared" ref="C22:C23" si="1">+B22/$B$23</f>
        <v>0.28649647748958729</v>
      </c>
      <c r="D22" s="25"/>
      <c r="E22" s="25"/>
    </row>
    <row r="23" spans="1:7" ht="20.100000000000001" customHeight="1" x14ac:dyDescent="0.25">
      <c r="A23" s="56" t="s">
        <v>322</v>
      </c>
      <c r="B23" s="27">
        <f>+B18+B22</f>
        <v>63423644.261749133</v>
      </c>
      <c r="C23" s="58">
        <f t="shared" si="1"/>
        <v>1</v>
      </c>
      <c r="D23" s="25"/>
      <c r="E23" s="25"/>
    </row>
    <row r="24" spans="1:7" ht="15.75" customHeight="1" x14ac:dyDescent="0.25">
      <c r="A24" s="1"/>
      <c r="B24" s="15"/>
      <c r="C24" s="15"/>
    </row>
    <row r="25" spans="1:7" x14ac:dyDescent="0.25">
      <c r="A25" s="44" t="s">
        <v>177</v>
      </c>
      <c r="B25" s="91"/>
      <c r="C25" s="1"/>
      <c r="D25" s="25"/>
    </row>
    <row r="26" spans="1:7" x14ac:dyDescent="0.25">
      <c r="A26" s="89" t="s">
        <v>323</v>
      </c>
      <c r="B26" s="39"/>
      <c r="C26" s="39"/>
      <c r="D26" s="25"/>
    </row>
    <row r="27" spans="1:7" x14ac:dyDescent="0.25">
      <c r="A27" s="17" t="s">
        <v>324</v>
      </c>
      <c r="B27" s="1"/>
      <c r="C27" s="1"/>
      <c r="D27" s="25"/>
    </row>
    <row r="28" spans="1:7" x14ac:dyDescent="0.25">
      <c r="A28" s="17" t="s">
        <v>325</v>
      </c>
      <c r="B28" s="1"/>
      <c r="C28" s="1"/>
      <c r="D28" s="25"/>
    </row>
    <row r="29" spans="1:7" x14ac:dyDescent="0.25">
      <c r="A29" s="17" t="s">
        <v>326</v>
      </c>
      <c r="B29" s="1"/>
      <c r="C29" s="1"/>
      <c r="D29" s="25"/>
    </row>
    <row r="30" spans="1:7" x14ac:dyDescent="0.25">
      <c r="A30" s="17" t="s">
        <v>222</v>
      </c>
      <c r="B30" s="1"/>
      <c r="C30" s="1"/>
      <c r="D30" s="25"/>
    </row>
    <row r="31" spans="1:7" x14ac:dyDescent="0.25">
      <c r="A31" s="23"/>
      <c r="B31" s="23"/>
      <c r="C31" s="23"/>
      <c r="D31" s="25"/>
    </row>
    <row r="32" spans="1:7" x14ac:dyDescent="0.25">
      <c r="A32" s="23"/>
      <c r="B32" s="23"/>
      <c r="C32" s="23"/>
      <c r="D32" s="25"/>
    </row>
    <row r="33" spans="1:4" x14ac:dyDescent="0.25">
      <c r="A33" s="23"/>
      <c r="B33" s="23"/>
      <c r="C33" s="23"/>
      <c r="D33" s="25"/>
    </row>
    <row r="34" spans="1:4" s="23" customFormat="1" ht="11.25" x14ac:dyDescent="0.25">
      <c r="D34" s="65"/>
    </row>
    <row r="36" spans="1:4" ht="15.75" customHeight="1" x14ac:dyDescent="0.25"/>
    <row r="37" spans="1:4" ht="15.75" customHeight="1" x14ac:dyDescent="0.25"/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showGridLines="0" zoomScale="85" zoomScaleNormal="85" workbookViewId="0">
      <pane xSplit="2" ySplit="6" topLeftCell="C58" activePane="bottomRight" state="frozen"/>
      <selection sqref="A1:XFD160"/>
      <selection pane="topRight" sqref="A1:XFD160"/>
      <selection pane="bottomLeft" sqref="A1:XFD160"/>
      <selection pane="bottomRight" activeCell="B67" sqref="B67"/>
    </sheetView>
  </sheetViews>
  <sheetFormatPr baseColWidth="10" defaultRowHeight="15" x14ac:dyDescent="0.25"/>
  <cols>
    <col min="1" max="1" width="42.7109375" style="2" customWidth="1"/>
    <col min="2" max="2" width="23.7109375" style="2" customWidth="1"/>
    <col min="3" max="3" width="13.7109375" style="2" bestFit="1" customWidth="1"/>
    <col min="4" max="4" width="12.7109375" style="2" bestFit="1" customWidth="1"/>
    <col min="5" max="5" width="13.7109375" style="2" bestFit="1" customWidth="1"/>
    <col min="6" max="7" width="14.140625" style="2" bestFit="1" customWidth="1"/>
    <col min="8" max="9" width="13.140625" style="2" bestFit="1" customWidth="1"/>
    <col min="10" max="11" width="11.5703125" style="2" bestFit="1" customWidth="1"/>
    <col min="12" max="12" width="7.7109375" style="2" bestFit="1" customWidth="1"/>
    <col min="13" max="13" width="7.140625" style="2" bestFit="1" customWidth="1"/>
    <col min="14" max="16" width="13.140625" style="2" bestFit="1" customWidth="1"/>
    <col min="17" max="17" width="14.140625" style="2" bestFit="1" customWidth="1"/>
    <col min="18" max="18" width="18" style="2" bestFit="1" customWidth="1"/>
    <col min="19" max="19" width="14.5703125" style="2" customWidth="1"/>
    <col min="20" max="20" width="13.7109375" style="2" bestFit="1" customWidth="1"/>
    <col min="21" max="21" width="13.28515625" style="2" bestFit="1" customWidth="1"/>
    <col min="22" max="256" width="11.42578125" style="2"/>
    <col min="257" max="257" width="40" style="2" customWidth="1"/>
    <col min="258" max="258" width="23.7109375" style="2" customWidth="1"/>
    <col min="259" max="259" width="18.28515625" style="2" customWidth="1"/>
    <col min="260" max="260" width="13" style="2" bestFit="1" customWidth="1"/>
    <col min="261" max="263" width="14" style="2" bestFit="1" customWidth="1"/>
    <col min="264" max="264" width="17.5703125" style="2" bestFit="1" customWidth="1"/>
    <col min="265" max="265" width="11.42578125" style="2" bestFit="1" customWidth="1"/>
    <col min="266" max="266" width="10.42578125" style="2" bestFit="1" customWidth="1"/>
    <col min="267" max="268" width="9.42578125" style="2" bestFit="1" customWidth="1"/>
    <col min="269" max="269" width="8.5703125" style="2" bestFit="1" customWidth="1"/>
    <col min="270" max="271" width="13" style="2" bestFit="1" customWidth="1"/>
    <col min="272" max="272" width="11.42578125" style="2" bestFit="1" customWidth="1"/>
    <col min="273" max="273" width="14" style="2" bestFit="1" customWidth="1"/>
    <col min="274" max="274" width="11.42578125" style="2"/>
    <col min="275" max="275" width="14.5703125" style="2" customWidth="1"/>
    <col min="276" max="512" width="11.42578125" style="2"/>
    <col min="513" max="513" width="40" style="2" customWidth="1"/>
    <col min="514" max="514" width="23.7109375" style="2" customWidth="1"/>
    <col min="515" max="515" width="18.28515625" style="2" customWidth="1"/>
    <col min="516" max="516" width="13" style="2" bestFit="1" customWidth="1"/>
    <col min="517" max="519" width="14" style="2" bestFit="1" customWidth="1"/>
    <col min="520" max="520" width="17.5703125" style="2" bestFit="1" customWidth="1"/>
    <col min="521" max="521" width="11.42578125" style="2" bestFit="1" customWidth="1"/>
    <col min="522" max="522" width="10.42578125" style="2" bestFit="1" customWidth="1"/>
    <col min="523" max="524" width="9.42578125" style="2" bestFit="1" customWidth="1"/>
    <col min="525" max="525" width="8.5703125" style="2" bestFit="1" customWidth="1"/>
    <col min="526" max="527" width="13" style="2" bestFit="1" customWidth="1"/>
    <col min="528" max="528" width="11.42578125" style="2" bestFit="1" customWidth="1"/>
    <col min="529" max="529" width="14" style="2" bestFit="1" customWidth="1"/>
    <col min="530" max="530" width="11.42578125" style="2"/>
    <col min="531" max="531" width="14.5703125" style="2" customWidth="1"/>
    <col min="532" max="768" width="11.42578125" style="2"/>
    <col min="769" max="769" width="40" style="2" customWidth="1"/>
    <col min="770" max="770" width="23.7109375" style="2" customWidth="1"/>
    <col min="771" max="771" width="18.28515625" style="2" customWidth="1"/>
    <col min="772" max="772" width="13" style="2" bestFit="1" customWidth="1"/>
    <col min="773" max="775" width="14" style="2" bestFit="1" customWidth="1"/>
    <col min="776" max="776" width="17.5703125" style="2" bestFit="1" customWidth="1"/>
    <col min="777" max="777" width="11.42578125" style="2" bestFit="1" customWidth="1"/>
    <col min="778" max="778" width="10.42578125" style="2" bestFit="1" customWidth="1"/>
    <col min="779" max="780" width="9.42578125" style="2" bestFit="1" customWidth="1"/>
    <col min="781" max="781" width="8.5703125" style="2" bestFit="1" customWidth="1"/>
    <col min="782" max="783" width="13" style="2" bestFit="1" customWidth="1"/>
    <col min="784" max="784" width="11.42578125" style="2" bestFit="1" customWidth="1"/>
    <col min="785" max="785" width="14" style="2" bestFit="1" customWidth="1"/>
    <col min="786" max="786" width="11.42578125" style="2"/>
    <col min="787" max="787" width="14.5703125" style="2" customWidth="1"/>
    <col min="788" max="1024" width="11.42578125" style="2"/>
    <col min="1025" max="1025" width="40" style="2" customWidth="1"/>
    <col min="1026" max="1026" width="23.7109375" style="2" customWidth="1"/>
    <col min="1027" max="1027" width="18.28515625" style="2" customWidth="1"/>
    <col min="1028" max="1028" width="13" style="2" bestFit="1" customWidth="1"/>
    <col min="1029" max="1031" width="14" style="2" bestFit="1" customWidth="1"/>
    <col min="1032" max="1032" width="17.5703125" style="2" bestFit="1" customWidth="1"/>
    <col min="1033" max="1033" width="11.42578125" style="2" bestFit="1" customWidth="1"/>
    <col min="1034" max="1034" width="10.42578125" style="2" bestFit="1" customWidth="1"/>
    <col min="1035" max="1036" width="9.42578125" style="2" bestFit="1" customWidth="1"/>
    <col min="1037" max="1037" width="8.5703125" style="2" bestFit="1" customWidth="1"/>
    <col min="1038" max="1039" width="13" style="2" bestFit="1" customWidth="1"/>
    <col min="1040" max="1040" width="11.42578125" style="2" bestFit="1" customWidth="1"/>
    <col min="1041" max="1041" width="14" style="2" bestFit="1" customWidth="1"/>
    <col min="1042" max="1042" width="11.42578125" style="2"/>
    <col min="1043" max="1043" width="14.5703125" style="2" customWidth="1"/>
    <col min="1044" max="1280" width="11.42578125" style="2"/>
    <col min="1281" max="1281" width="40" style="2" customWidth="1"/>
    <col min="1282" max="1282" width="23.7109375" style="2" customWidth="1"/>
    <col min="1283" max="1283" width="18.28515625" style="2" customWidth="1"/>
    <col min="1284" max="1284" width="13" style="2" bestFit="1" customWidth="1"/>
    <col min="1285" max="1287" width="14" style="2" bestFit="1" customWidth="1"/>
    <col min="1288" max="1288" width="17.5703125" style="2" bestFit="1" customWidth="1"/>
    <col min="1289" max="1289" width="11.42578125" style="2" bestFit="1" customWidth="1"/>
    <col min="1290" max="1290" width="10.42578125" style="2" bestFit="1" customWidth="1"/>
    <col min="1291" max="1292" width="9.42578125" style="2" bestFit="1" customWidth="1"/>
    <col min="1293" max="1293" width="8.5703125" style="2" bestFit="1" customWidth="1"/>
    <col min="1294" max="1295" width="13" style="2" bestFit="1" customWidth="1"/>
    <col min="1296" max="1296" width="11.42578125" style="2" bestFit="1" customWidth="1"/>
    <col min="1297" max="1297" width="14" style="2" bestFit="1" customWidth="1"/>
    <col min="1298" max="1298" width="11.42578125" style="2"/>
    <col min="1299" max="1299" width="14.5703125" style="2" customWidth="1"/>
    <col min="1300" max="1536" width="11.42578125" style="2"/>
    <col min="1537" max="1537" width="40" style="2" customWidth="1"/>
    <col min="1538" max="1538" width="23.7109375" style="2" customWidth="1"/>
    <col min="1539" max="1539" width="18.28515625" style="2" customWidth="1"/>
    <col min="1540" max="1540" width="13" style="2" bestFit="1" customWidth="1"/>
    <col min="1541" max="1543" width="14" style="2" bestFit="1" customWidth="1"/>
    <col min="1544" max="1544" width="17.5703125" style="2" bestFit="1" customWidth="1"/>
    <col min="1545" max="1545" width="11.42578125" style="2" bestFit="1" customWidth="1"/>
    <col min="1546" max="1546" width="10.42578125" style="2" bestFit="1" customWidth="1"/>
    <col min="1547" max="1548" width="9.42578125" style="2" bestFit="1" customWidth="1"/>
    <col min="1549" max="1549" width="8.5703125" style="2" bestFit="1" customWidth="1"/>
    <col min="1550" max="1551" width="13" style="2" bestFit="1" customWidth="1"/>
    <col min="1552" max="1552" width="11.42578125" style="2" bestFit="1" customWidth="1"/>
    <col min="1553" max="1553" width="14" style="2" bestFit="1" customWidth="1"/>
    <col min="1554" max="1554" width="11.42578125" style="2"/>
    <col min="1555" max="1555" width="14.5703125" style="2" customWidth="1"/>
    <col min="1556" max="1792" width="11.42578125" style="2"/>
    <col min="1793" max="1793" width="40" style="2" customWidth="1"/>
    <col min="1794" max="1794" width="23.7109375" style="2" customWidth="1"/>
    <col min="1795" max="1795" width="18.28515625" style="2" customWidth="1"/>
    <col min="1796" max="1796" width="13" style="2" bestFit="1" customWidth="1"/>
    <col min="1797" max="1799" width="14" style="2" bestFit="1" customWidth="1"/>
    <col min="1800" max="1800" width="17.5703125" style="2" bestFit="1" customWidth="1"/>
    <col min="1801" max="1801" width="11.42578125" style="2" bestFit="1" customWidth="1"/>
    <col min="1802" max="1802" width="10.42578125" style="2" bestFit="1" customWidth="1"/>
    <col min="1803" max="1804" width="9.42578125" style="2" bestFit="1" customWidth="1"/>
    <col min="1805" max="1805" width="8.5703125" style="2" bestFit="1" customWidth="1"/>
    <col min="1806" max="1807" width="13" style="2" bestFit="1" customWidth="1"/>
    <col min="1808" max="1808" width="11.42578125" style="2" bestFit="1" customWidth="1"/>
    <col min="1809" max="1809" width="14" style="2" bestFit="1" customWidth="1"/>
    <col min="1810" max="1810" width="11.42578125" style="2"/>
    <col min="1811" max="1811" width="14.5703125" style="2" customWidth="1"/>
    <col min="1812" max="2048" width="11.42578125" style="2"/>
    <col min="2049" max="2049" width="40" style="2" customWidth="1"/>
    <col min="2050" max="2050" width="23.7109375" style="2" customWidth="1"/>
    <col min="2051" max="2051" width="18.28515625" style="2" customWidth="1"/>
    <col min="2052" max="2052" width="13" style="2" bestFit="1" customWidth="1"/>
    <col min="2053" max="2055" width="14" style="2" bestFit="1" customWidth="1"/>
    <col min="2056" max="2056" width="17.5703125" style="2" bestFit="1" customWidth="1"/>
    <col min="2057" max="2057" width="11.42578125" style="2" bestFit="1" customWidth="1"/>
    <col min="2058" max="2058" width="10.42578125" style="2" bestFit="1" customWidth="1"/>
    <col min="2059" max="2060" width="9.42578125" style="2" bestFit="1" customWidth="1"/>
    <col min="2061" max="2061" width="8.5703125" style="2" bestFit="1" customWidth="1"/>
    <col min="2062" max="2063" width="13" style="2" bestFit="1" customWidth="1"/>
    <col min="2064" max="2064" width="11.42578125" style="2" bestFit="1" customWidth="1"/>
    <col min="2065" max="2065" width="14" style="2" bestFit="1" customWidth="1"/>
    <col min="2066" max="2066" width="11.42578125" style="2"/>
    <col min="2067" max="2067" width="14.5703125" style="2" customWidth="1"/>
    <col min="2068" max="2304" width="11.42578125" style="2"/>
    <col min="2305" max="2305" width="40" style="2" customWidth="1"/>
    <col min="2306" max="2306" width="23.7109375" style="2" customWidth="1"/>
    <col min="2307" max="2307" width="18.28515625" style="2" customWidth="1"/>
    <col min="2308" max="2308" width="13" style="2" bestFit="1" customWidth="1"/>
    <col min="2309" max="2311" width="14" style="2" bestFit="1" customWidth="1"/>
    <col min="2312" max="2312" width="17.5703125" style="2" bestFit="1" customWidth="1"/>
    <col min="2313" max="2313" width="11.42578125" style="2" bestFit="1" customWidth="1"/>
    <col min="2314" max="2314" width="10.42578125" style="2" bestFit="1" customWidth="1"/>
    <col min="2315" max="2316" width="9.42578125" style="2" bestFit="1" customWidth="1"/>
    <col min="2317" max="2317" width="8.5703125" style="2" bestFit="1" customWidth="1"/>
    <col min="2318" max="2319" width="13" style="2" bestFit="1" customWidth="1"/>
    <col min="2320" max="2320" width="11.42578125" style="2" bestFit="1" customWidth="1"/>
    <col min="2321" max="2321" width="14" style="2" bestFit="1" customWidth="1"/>
    <col min="2322" max="2322" width="11.42578125" style="2"/>
    <col min="2323" max="2323" width="14.5703125" style="2" customWidth="1"/>
    <col min="2324" max="2560" width="11.42578125" style="2"/>
    <col min="2561" max="2561" width="40" style="2" customWidth="1"/>
    <col min="2562" max="2562" width="23.7109375" style="2" customWidth="1"/>
    <col min="2563" max="2563" width="18.28515625" style="2" customWidth="1"/>
    <col min="2564" max="2564" width="13" style="2" bestFit="1" customWidth="1"/>
    <col min="2565" max="2567" width="14" style="2" bestFit="1" customWidth="1"/>
    <col min="2568" max="2568" width="17.5703125" style="2" bestFit="1" customWidth="1"/>
    <col min="2569" max="2569" width="11.42578125" style="2" bestFit="1" customWidth="1"/>
    <col min="2570" max="2570" width="10.42578125" style="2" bestFit="1" customWidth="1"/>
    <col min="2571" max="2572" width="9.42578125" style="2" bestFit="1" customWidth="1"/>
    <col min="2573" max="2573" width="8.5703125" style="2" bestFit="1" customWidth="1"/>
    <col min="2574" max="2575" width="13" style="2" bestFit="1" customWidth="1"/>
    <col min="2576" max="2576" width="11.42578125" style="2" bestFit="1" customWidth="1"/>
    <col min="2577" max="2577" width="14" style="2" bestFit="1" customWidth="1"/>
    <col min="2578" max="2578" width="11.42578125" style="2"/>
    <col min="2579" max="2579" width="14.5703125" style="2" customWidth="1"/>
    <col min="2580" max="2816" width="11.42578125" style="2"/>
    <col min="2817" max="2817" width="40" style="2" customWidth="1"/>
    <col min="2818" max="2818" width="23.7109375" style="2" customWidth="1"/>
    <col min="2819" max="2819" width="18.28515625" style="2" customWidth="1"/>
    <col min="2820" max="2820" width="13" style="2" bestFit="1" customWidth="1"/>
    <col min="2821" max="2823" width="14" style="2" bestFit="1" customWidth="1"/>
    <col min="2824" max="2824" width="17.5703125" style="2" bestFit="1" customWidth="1"/>
    <col min="2825" max="2825" width="11.42578125" style="2" bestFit="1" customWidth="1"/>
    <col min="2826" max="2826" width="10.42578125" style="2" bestFit="1" customWidth="1"/>
    <col min="2827" max="2828" width="9.42578125" style="2" bestFit="1" customWidth="1"/>
    <col min="2829" max="2829" width="8.5703125" style="2" bestFit="1" customWidth="1"/>
    <col min="2830" max="2831" width="13" style="2" bestFit="1" customWidth="1"/>
    <col min="2832" max="2832" width="11.42578125" style="2" bestFit="1" customWidth="1"/>
    <col min="2833" max="2833" width="14" style="2" bestFit="1" customWidth="1"/>
    <col min="2834" max="2834" width="11.42578125" style="2"/>
    <col min="2835" max="2835" width="14.5703125" style="2" customWidth="1"/>
    <col min="2836" max="3072" width="11.42578125" style="2"/>
    <col min="3073" max="3073" width="40" style="2" customWidth="1"/>
    <col min="3074" max="3074" width="23.7109375" style="2" customWidth="1"/>
    <col min="3075" max="3075" width="18.28515625" style="2" customWidth="1"/>
    <col min="3076" max="3076" width="13" style="2" bestFit="1" customWidth="1"/>
    <col min="3077" max="3079" width="14" style="2" bestFit="1" customWidth="1"/>
    <col min="3080" max="3080" width="17.5703125" style="2" bestFit="1" customWidth="1"/>
    <col min="3081" max="3081" width="11.42578125" style="2" bestFit="1" customWidth="1"/>
    <col min="3082" max="3082" width="10.42578125" style="2" bestFit="1" customWidth="1"/>
    <col min="3083" max="3084" width="9.42578125" style="2" bestFit="1" customWidth="1"/>
    <col min="3085" max="3085" width="8.5703125" style="2" bestFit="1" customWidth="1"/>
    <col min="3086" max="3087" width="13" style="2" bestFit="1" customWidth="1"/>
    <col min="3088" max="3088" width="11.42578125" style="2" bestFit="1" customWidth="1"/>
    <col min="3089" max="3089" width="14" style="2" bestFit="1" customWidth="1"/>
    <col min="3090" max="3090" width="11.42578125" style="2"/>
    <col min="3091" max="3091" width="14.5703125" style="2" customWidth="1"/>
    <col min="3092" max="3328" width="11.42578125" style="2"/>
    <col min="3329" max="3329" width="40" style="2" customWidth="1"/>
    <col min="3330" max="3330" width="23.7109375" style="2" customWidth="1"/>
    <col min="3331" max="3331" width="18.28515625" style="2" customWidth="1"/>
    <col min="3332" max="3332" width="13" style="2" bestFit="1" customWidth="1"/>
    <col min="3333" max="3335" width="14" style="2" bestFit="1" customWidth="1"/>
    <col min="3336" max="3336" width="17.5703125" style="2" bestFit="1" customWidth="1"/>
    <col min="3337" max="3337" width="11.42578125" style="2" bestFit="1" customWidth="1"/>
    <col min="3338" max="3338" width="10.42578125" style="2" bestFit="1" customWidth="1"/>
    <col min="3339" max="3340" width="9.42578125" style="2" bestFit="1" customWidth="1"/>
    <col min="3341" max="3341" width="8.5703125" style="2" bestFit="1" customWidth="1"/>
    <col min="3342" max="3343" width="13" style="2" bestFit="1" customWidth="1"/>
    <col min="3344" max="3344" width="11.42578125" style="2" bestFit="1" customWidth="1"/>
    <col min="3345" max="3345" width="14" style="2" bestFit="1" customWidth="1"/>
    <col min="3346" max="3346" width="11.42578125" style="2"/>
    <col min="3347" max="3347" width="14.5703125" style="2" customWidth="1"/>
    <col min="3348" max="3584" width="11.42578125" style="2"/>
    <col min="3585" max="3585" width="40" style="2" customWidth="1"/>
    <col min="3586" max="3586" width="23.7109375" style="2" customWidth="1"/>
    <col min="3587" max="3587" width="18.28515625" style="2" customWidth="1"/>
    <col min="3588" max="3588" width="13" style="2" bestFit="1" customWidth="1"/>
    <col min="3589" max="3591" width="14" style="2" bestFit="1" customWidth="1"/>
    <col min="3592" max="3592" width="17.5703125" style="2" bestFit="1" customWidth="1"/>
    <col min="3593" max="3593" width="11.42578125" style="2" bestFit="1" customWidth="1"/>
    <col min="3594" max="3594" width="10.42578125" style="2" bestFit="1" customWidth="1"/>
    <col min="3595" max="3596" width="9.42578125" style="2" bestFit="1" customWidth="1"/>
    <col min="3597" max="3597" width="8.5703125" style="2" bestFit="1" customWidth="1"/>
    <col min="3598" max="3599" width="13" style="2" bestFit="1" customWidth="1"/>
    <col min="3600" max="3600" width="11.42578125" style="2" bestFit="1" customWidth="1"/>
    <col min="3601" max="3601" width="14" style="2" bestFit="1" customWidth="1"/>
    <col min="3602" max="3602" width="11.42578125" style="2"/>
    <col min="3603" max="3603" width="14.5703125" style="2" customWidth="1"/>
    <col min="3604" max="3840" width="11.42578125" style="2"/>
    <col min="3841" max="3841" width="40" style="2" customWidth="1"/>
    <col min="3842" max="3842" width="23.7109375" style="2" customWidth="1"/>
    <col min="3843" max="3843" width="18.28515625" style="2" customWidth="1"/>
    <col min="3844" max="3844" width="13" style="2" bestFit="1" customWidth="1"/>
    <col min="3845" max="3847" width="14" style="2" bestFit="1" customWidth="1"/>
    <col min="3848" max="3848" width="17.5703125" style="2" bestFit="1" customWidth="1"/>
    <col min="3849" max="3849" width="11.42578125" style="2" bestFit="1" customWidth="1"/>
    <col min="3850" max="3850" width="10.42578125" style="2" bestFit="1" customWidth="1"/>
    <col min="3851" max="3852" width="9.42578125" style="2" bestFit="1" customWidth="1"/>
    <col min="3853" max="3853" width="8.5703125" style="2" bestFit="1" customWidth="1"/>
    <col min="3854" max="3855" width="13" style="2" bestFit="1" customWidth="1"/>
    <col min="3856" max="3856" width="11.42578125" style="2" bestFit="1" customWidth="1"/>
    <col min="3857" max="3857" width="14" style="2" bestFit="1" customWidth="1"/>
    <col min="3858" max="3858" width="11.42578125" style="2"/>
    <col min="3859" max="3859" width="14.5703125" style="2" customWidth="1"/>
    <col min="3860" max="4096" width="11.42578125" style="2"/>
    <col min="4097" max="4097" width="40" style="2" customWidth="1"/>
    <col min="4098" max="4098" width="23.7109375" style="2" customWidth="1"/>
    <col min="4099" max="4099" width="18.28515625" style="2" customWidth="1"/>
    <col min="4100" max="4100" width="13" style="2" bestFit="1" customWidth="1"/>
    <col min="4101" max="4103" width="14" style="2" bestFit="1" customWidth="1"/>
    <col min="4104" max="4104" width="17.5703125" style="2" bestFit="1" customWidth="1"/>
    <col min="4105" max="4105" width="11.42578125" style="2" bestFit="1" customWidth="1"/>
    <col min="4106" max="4106" width="10.42578125" style="2" bestFit="1" customWidth="1"/>
    <col min="4107" max="4108" width="9.42578125" style="2" bestFit="1" customWidth="1"/>
    <col min="4109" max="4109" width="8.5703125" style="2" bestFit="1" customWidth="1"/>
    <col min="4110" max="4111" width="13" style="2" bestFit="1" customWidth="1"/>
    <col min="4112" max="4112" width="11.42578125" style="2" bestFit="1" customWidth="1"/>
    <col min="4113" max="4113" width="14" style="2" bestFit="1" customWidth="1"/>
    <col min="4114" max="4114" width="11.42578125" style="2"/>
    <col min="4115" max="4115" width="14.5703125" style="2" customWidth="1"/>
    <col min="4116" max="4352" width="11.42578125" style="2"/>
    <col min="4353" max="4353" width="40" style="2" customWidth="1"/>
    <col min="4354" max="4354" width="23.7109375" style="2" customWidth="1"/>
    <col min="4355" max="4355" width="18.28515625" style="2" customWidth="1"/>
    <col min="4356" max="4356" width="13" style="2" bestFit="1" customWidth="1"/>
    <col min="4357" max="4359" width="14" style="2" bestFit="1" customWidth="1"/>
    <col min="4360" max="4360" width="17.5703125" style="2" bestFit="1" customWidth="1"/>
    <col min="4361" max="4361" width="11.42578125" style="2" bestFit="1" customWidth="1"/>
    <col min="4362" max="4362" width="10.42578125" style="2" bestFit="1" customWidth="1"/>
    <col min="4363" max="4364" width="9.42578125" style="2" bestFit="1" customWidth="1"/>
    <col min="4365" max="4365" width="8.5703125" style="2" bestFit="1" customWidth="1"/>
    <col min="4366" max="4367" width="13" style="2" bestFit="1" customWidth="1"/>
    <col min="4368" max="4368" width="11.42578125" style="2" bestFit="1" customWidth="1"/>
    <col min="4369" max="4369" width="14" style="2" bestFit="1" customWidth="1"/>
    <col min="4370" max="4370" width="11.42578125" style="2"/>
    <col min="4371" max="4371" width="14.5703125" style="2" customWidth="1"/>
    <col min="4372" max="4608" width="11.42578125" style="2"/>
    <col min="4609" max="4609" width="40" style="2" customWidth="1"/>
    <col min="4610" max="4610" width="23.7109375" style="2" customWidth="1"/>
    <col min="4611" max="4611" width="18.28515625" style="2" customWidth="1"/>
    <col min="4612" max="4612" width="13" style="2" bestFit="1" customWidth="1"/>
    <col min="4613" max="4615" width="14" style="2" bestFit="1" customWidth="1"/>
    <col min="4616" max="4616" width="17.5703125" style="2" bestFit="1" customWidth="1"/>
    <col min="4617" max="4617" width="11.42578125" style="2" bestFit="1" customWidth="1"/>
    <col min="4618" max="4618" width="10.42578125" style="2" bestFit="1" customWidth="1"/>
    <col min="4619" max="4620" width="9.42578125" style="2" bestFit="1" customWidth="1"/>
    <col min="4621" max="4621" width="8.5703125" style="2" bestFit="1" customWidth="1"/>
    <col min="4622" max="4623" width="13" style="2" bestFit="1" customWidth="1"/>
    <col min="4624" max="4624" width="11.42578125" style="2" bestFit="1" customWidth="1"/>
    <col min="4625" max="4625" width="14" style="2" bestFit="1" customWidth="1"/>
    <col min="4626" max="4626" width="11.42578125" style="2"/>
    <col min="4627" max="4627" width="14.5703125" style="2" customWidth="1"/>
    <col min="4628" max="4864" width="11.42578125" style="2"/>
    <col min="4865" max="4865" width="40" style="2" customWidth="1"/>
    <col min="4866" max="4866" width="23.7109375" style="2" customWidth="1"/>
    <col min="4867" max="4867" width="18.28515625" style="2" customWidth="1"/>
    <col min="4868" max="4868" width="13" style="2" bestFit="1" customWidth="1"/>
    <col min="4869" max="4871" width="14" style="2" bestFit="1" customWidth="1"/>
    <col min="4872" max="4872" width="17.5703125" style="2" bestFit="1" customWidth="1"/>
    <col min="4873" max="4873" width="11.42578125" style="2" bestFit="1" customWidth="1"/>
    <col min="4874" max="4874" width="10.42578125" style="2" bestFit="1" customWidth="1"/>
    <col min="4875" max="4876" width="9.42578125" style="2" bestFit="1" customWidth="1"/>
    <col min="4877" max="4877" width="8.5703125" style="2" bestFit="1" customWidth="1"/>
    <col min="4878" max="4879" width="13" style="2" bestFit="1" customWidth="1"/>
    <col min="4880" max="4880" width="11.42578125" style="2" bestFit="1" customWidth="1"/>
    <col min="4881" max="4881" width="14" style="2" bestFit="1" customWidth="1"/>
    <col min="4882" max="4882" width="11.42578125" style="2"/>
    <col min="4883" max="4883" width="14.5703125" style="2" customWidth="1"/>
    <col min="4884" max="5120" width="11.42578125" style="2"/>
    <col min="5121" max="5121" width="40" style="2" customWidth="1"/>
    <col min="5122" max="5122" width="23.7109375" style="2" customWidth="1"/>
    <col min="5123" max="5123" width="18.28515625" style="2" customWidth="1"/>
    <col min="5124" max="5124" width="13" style="2" bestFit="1" customWidth="1"/>
    <col min="5125" max="5127" width="14" style="2" bestFit="1" customWidth="1"/>
    <col min="5128" max="5128" width="17.5703125" style="2" bestFit="1" customWidth="1"/>
    <col min="5129" max="5129" width="11.42578125" style="2" bestFit="1" customWidth="1"/>
    <col min="5130" max="5130" width="10.42578125" style="2" bestFit="1" customWidth="1"/>
    <col min="5131" max="5132" width="9.42578125" style="2" bestFit="1" customWidth="1"/>
    <col min="5133" max="5133" width="8.5703125" style="2" bestFit="1" customWidth="1"/>
    <col min="5134" max="5135" width="13" style="2" bestFit="1" customWidth="1"/>
    <col min="5136" max="5136" width="11.42578125" style="2" bestFit="1" customWidth="1"/>
    <col min="5137" max="5137" width="14" style="2" bestFit="1" customWidth="1"/>
    <col min="5138" max="5138" width="11.42578125" style="2"/>
    <col min="5139" max="5139" width="14.5703125" style="2" customWidth="1"/>
    <col min="5140" max="5376" width="11.42578125" style="2"/>
    <col min="5377" max="5377" width="40" style="2" customWidth="1"/>
    <col min="5378" max="5378" width="23.7109375" style="2" customWidth="1"/>
    <col min="5379" max="5379" width="18.28515625" style="2" customWidth="1"/>
    <col min="5380" max="5380" width="13" style="2" bestFit="1" customWidth="1"/>
    <col min="5381" max="5383" width="14" style="2" bestFit="1" customWidth="1"/>
    <col min="5384" max="5384" width="17.5703125" style="2" bestFit="1" customWidth="1"/>
    <col min="5385" max="5385" width="11.42578125" style="2" bestFit="1" customWidth="1"/>
    <col min="5386" max="5386" width="10.42578125" style="2" bestFit="1" customWidth="1"/>
    <col min="5387" max="5388" width="9.42578125" style="2" bestFit="1" customWidth="1"/>
    <col min="5389" max="5389" width="8.5703125" style="2" bestFit="1" customWidth="1"/>
    <col min="5390" max="5391" width="13" style="2" bestFit="1" customWidth="1"/>
    <col min="5392" max="5392" width="11.42578125" style="2" bestFit="1" customWidth="1"/>
    <col min="5393" max="5393" width="14" style="2" bestFit="1" customWidth="1"/>
    <col min="5394" max="5394" width="11.42578125" style="2"/>
    <col min="5395" max="5395" width="14.5703125" style="2" customWidth="1"/>
    <col min="5396" max="5632" width="11.42578125" style="2"/>
    <col min="5633" max="5633" width="40" style="2" customWidth="1"/>
    <col min="5634" max="5634" width="23.7109375" style="2" customWidth="1"/>
    <col min="5635" max="5635" width="18.28515625" style="2" customWidth="1"/>
    <col min="5636" max="5636" width="13" style="2" bestFit="1" customWidth="1"/>
    <col min="5637" max="5639" width="14" style="2" bestFit="1" customWidth="1"/>
    <col min="5640" max="5640" width="17.5703125" style="2" bestFit="1" customWidth="1"/>
    <col min="5641" max="5641" width="11.42578125" style="2" bestFit="1" customWidth="1"/>
    <col min="5642" max="5642" width="10.42578125" style="2" bestFit="1" customWidth="1"/>
    <col min="5643" max="5644" width="9.42578125" style="2" bestFit="1" customWidth="1"/>
    <col min="5645" max="5645" width="8.5703125" style="2" bestFit="1" customWidth="1"/>
    <col min="5646" max="5647" width="13" style="2" bestFit="1" customWidth="1"/>
    <col min="5648" max="5648" width="11.42578125" style="2" bestFit="1" customWidth="1"/>
    <col min="5649" max="5649" width="14" style="2" bestFit="1" customWidth="1"/>
    <col min="5650" max="5650" width="11.42578125" style="2"/>
    <col min="5651" max="5651" width="14.5703125" style="2" customWidth="1"/>
    <col min="5652" max="5888" width="11.42578125" style="2"/>
    <col min="5889" max="5889" width="40" style="2" customWidth="1"/>
    <col min="5890" max="5890" width="23.7109375" style="2" customWidth="1"/>
    <col min="5891" max="5891" width="18.28515625" style="2" customWidth="1"/>
    <col min="5892" max="5892" width="13" style="2" bestFit="1" customWidth="1"/>
    <col min="5893" max="5895" width="14" style="2" bestFit="1" customWidth="1"/>
    <col min="5896" max="5896" width="17.5703125" style="2" bestFit="1" customWidth="1"/>
    <col min="5897" max="5897" width="11.42578125" style="2" bestFit="1" customWidth="1"/>
    <col min="5898" max="5898" width="10.42578125" style="2" bestFit="1" customWidth="1"/>
    <col min="5899" max="5900" width="9.42578125" style="2" bestFit="1" customWidth="1"/>
    <col min="5901" max="5901" width="8.5703125" style="2" bestFit="1" customWidth="1"/>
    <col min="5902" max="5903" width="13" style="2" bestFit="1" customWidth="1"/>
    <col min="5904" max="5904" width="11.42578125" style="2" bestFit="1" customWidth="1"/>
    <col min="5905" max="5905" width="14" style="2" bestFit="1" customWidth="1"/>
    <col min="5906" max="5906" width="11.42578125" style="2"/>
    <col min="5907" max="5907" width="14.5703125" style="2" customWidth="1"/>
    <col min="5908" max="6144" width="11.42578125" style="2"/>
    <col min="6145" max="6145" width="40" style="2" customWidth="1"/>
    <col min="6146" max="6146" width="23.7109375" style="2" customWidth="1"/>
    <col min="6147" max="6147" width="18.28515625" style="2" customWidth="1"/>
    <col min="6148" max="6148" width="13" style="2" bestFit="1" customWidth="1"/>
    <col min="6149" max="6151" width="14" style="2" bestFit="1" customWidth="1"/>
    <col min="6152" max="6152" width="17.5703125" style="2" bestFit="1" customWidth="1"/>
    <col min="6153" max="6153" width="11.42578125" style="2" bestFit="1" customWidth="1"/>
    <col min="6154" max="6154" width="10.42578125" style="2" bestFit="1" customWidth="1"/>
    <col min="6155" max="6156" width="9.42578125" style="2" bestFit="1" customWidth="1"/>
    <col min="6157" max="6157" width="8.5703125" style="2" bestFit="1" customWidth="1"/>
    <col min="6158" max="6159" width="13" style="2" bestFit="1" customWidth="1"/>
    <col min="6160" max="6160" width="11.42578125" style="2" bestFit="1" customWidth="1"/>
    <col min="6161" max="6161" width="14" style="2" bestFit="1" customWidth="1"/>
    <col min="6162" max="6162" width="11.42578125" style="2"/>
    <col min="6163" max="6163" width="14.5703125" style="2" customWidth="1"/>
    <col min="6164" max="6400" width="11.42578125" style="2"/>
    <col min="6401" max="6401" width="40" style="2" customWidth="1"/>
    <col min="6402" max="6402" width="23.7109375" style="2" customWidth="1"/>
    <col min="6403" max="6403" width="18.28515625" style="2" customWidth="1"/>
    <col min="6404" max="6404" width="13" style="2" bestFit="1" customWidth="1"/>
    <col min="6405" max="6407" width="14" style="2" bestFit="1" customWidth="1"/>
    <col min="6408" max="6408" width="17.5703125" style="2" bestFit="1" customWidth="1"/>
    <col min="6409" max="6409" width="11.42578125" style="2" bestFit="1" customWidth="1"/>
    <col min="6410" max="6410" width="10.42578125" style="2" bestFit="1" customWidth="1"/>
    <col min="6411" max="6412" width="9.42578125" style="2" bestFit="1" customWidth="1"/>
    <col min="6413" max="6413" width="8.5703125" style="2" bestFit="1" customWidth="1"/>
    <col min="6414" max="6415" width="13" style="2" bestFit="1" customWidth="1"/>
    <col min="6416" max="6416" width="11.42578125" style="2" bestFit="1" customWidth="1"/>
    <col min="6417" max="6417" width="14" style="2" bestFit="1" customWidth="1"/>
    <col min="6418" max="6418" width="11.42578125" style="2"/>
    <col min="6419" max="6419" width="14.5703125" style="2" customWidth="1"/>
    <col min="6420" max="6656" width="11.42578125" style="2"/>
    <col min="6657" max="6657" width="40" style="2" customWidth="1"/>
    <col min="6658" max="6658" width="23.7109375" style="2" customWidth="1"/>
    <col min="6659" max="6659" width="18.28515625" style="2" customWidth="1"/>
    <col min="6660" max="6660" width="13" style="2" bestFit="1" customWidth="1"/>
    <col min="6661" max="6663" width="14" style="2" bestFit="1" customWidth="1"/>
    <col min="6664" max="6664" width="17.5703125" style="2" bestFit="1" customWidth="1"/>
    <col min="6665" max="6665" width="11.42578125" style="2" bestFit="1" customWidth="1"/>
    <col min="6666" max="6666" width="10.42578125" style="2" bestFit="1" customWidth="1"/>
    <col min="6667" max="6668" width="9.42578125" style="2" bestFit="1" customWidth="1"/>
    <col min="6669" max="6669" width="8.5703125" style="2" bestFit="1" customWidth="1"/>
    <col min="6670" max="6671" width="13" style="2" bestFit="1" customWidth="1"/>
    <col min="6672" max="6672" width="11.42578125" style="2" bestFit="1" customWidth="1"/>
    <col min="6673" max="6673" width="14" style="2" bestFit="1" customWidth="1"/>
    <col min="6674" max="6674" width="11.42578125" style="2"/>
    <col min="6675" max="6675" width="14.5703125" style="2" customWidth="1"/>
    <col min="6676" max="6912" width="11.42578125" style="2"/>
    <col min="6913" max="6913" width="40" style="2" customWidth="1"/>
    <col min="6914" max="6914" width="23.7109375" style="2" customWidth="1"/>
    <col min="6915" max="6915" width="18.28515625" style="2" customWidth="1"/>
    <col min="6916" max="6916" width="13" style="2" bestFit="1" customWidth="1"/>
    <col min="6917" max="6919" width="14" style="2" bestFit="1" customWidth="1"/>
    <col min="6920" max="6920" width="17.5703125" style="2" bestFit="1" customWidth="1"/>
    <col min="6921" max="6921" width="11.42578125" style="2" bestFit="1" customWidth="1"/>
    <col min="6922" max="6922" width="10.42578125" style="2" bestFit="1" customWidth="1"/>
    <col min="6923" max="6924" width="9.42578125" style="2" bestFit="1" customWidth="1"/>
    <col min="6925" max="6925" width="8.5703125" style="2" bestFit="1" customWidth="1"/>
    <col min="6926" max="6927" width="13" style="2" bestFit="1" customWidth="1"/>
    <col min="6928" max="6928" width="11.42578125" style="2" bestFit="1" customWidth="1"/>
    <col min="6929" max="6929" width="14" style="2" bestFit="1" customWidth="1"/>
    <col min="6930" max="6930" width="11.42578125" style="2"/>
    <col min="6931" max="6931" width="14.5703125" style="2" customWidth="1"/>
    <col min="6932" max="7168" width="11.42578125" style="2"/>
    <col min="7169" max="7169" width="40" style="2" customWidth="1"/>
    <col min="7170" max="7170" width="23.7109375" style="2" customWidth="1"/>
    <col min="7171" max="7171" width="18.28515625" style="2" customWidth="1"/>
    <col min="7172" max="7172" width="13" style="2" bestFit="1" customWidth="1"/>
    <col min="7173" max="7175" width="14" style="2" bestFit="1" customWidth="1"/>
    <col min="7176" max="7176" width="17.5703125" style="2" bestFit="1" customWidth="1"/>
    <col min="7177" max="7177" width="11.42578125" style="2" bestFit="1" customWidth="1"/>
    <col min="7178" max="7178" width="10.42578125" style="2" bestFit="1" customWidth="1"/>
    <col min="7179" max="7180" width="9.42578125" style="2" bestFit="1" customWidth="1"/>
    <col min="7181" max="7181" width="8.5703125" style="2" bestFit="1" customWidth="1"/>
    <col min="7182" max="7183" width="13" style="2" bestFit="1" customWidth="1"/>
    <col min="7184" max="7184" width="11.42578125" style="2" bestFit="1" customWidth="1"/>
    <col min="7185" max="7185" width="14" style="2" bestFit="1" customWidth="1"/>
    <col min="7186" max="7186" width="11.42578125" style="2"/>
    <col min="7187" max="7187" width="14.5703125" style="2" customWidth="1"/>
    <col min="7188" max="7424" width="11.42578125" style="2"/>
    <col min="7425" max="7425" width="40" style="2" customWidth="1"/>
    <col min="7426" max="7426" width="23.7109375" style="2" customWidth="1"/>
    <col min="7427" max="7427" width="18.28515625" style="2" customWidth="1"/>
    <col min="7428" max="7428" width="13" style="2" bestFit="1" customWidth="1"/>
    <col min="7429" max="7431" width="14" style="2" bestFit="1" customWidth="1"/>
    <col min="7432" max="7432" width="17.5703125" style="2" bestFit="1" customWidth="1"/>
    <col min="7433" max="7433" width="11.42578125" style="2" bestFit="1" customWidth="1"/>
    <col min="7434" max="7434" width="10.42578125" style="2" bestFit="1" customWidth="1"/>
    <col min="7435" max="7436" width="9.42578125" style="2" bestFit="1" customWidth="1"/>
    <col min="7437" max="7437" width="8.5703125" style="2" bestFit="1" customWidth="1"/>
    <col min="7438" max="7439" width="13" style="2" bestFit="1" customWidth="1"/>
    <col min="7440" max="7440" width="11.42578125" style="2" bestFit="1" customWidth="1"/>
    <col min="7441" max="7441" width="14" style="2" bestFit="1" customWidth="1"/>
    <col min="7442" max="7442" width="11.42578125" style="2"/>
    <col min="7443" max="7443" width="14.5703125" style="2" customWidth="1"/>
    <col min="7444" max="7680" width="11.42578125" style="2"/>
    <col min="7681" max="7681" width="40" style="2" customWidth="1"/>
    <col min="7682" max="7682" width="23.7109375" style="2" customWidth="1"/>
    <col min="7683" max="7683" width="18.28515625" style="2" customWidth="1"/>
    <col min="7684" max="7684" width="13" style="2" bestFit="1" customWidth="1"/>
    <col min="7685" max="7687" width="14" style="2" bestFit="1" customWidth="1"/>
    <col min="7688" max="7688" width="17.5703125" style="2" bestFit="1" customWidth="1"/>
    <col min="7689" max="7689" width="11.42578125" style="2" bestFit="1" customWidth="1"/>
    <col min="7690" max="7690" width="10.42578125" style="2" bestFit="1" customWidth="1"/>
    <col min="7691" max="7692" width="9.42578125" style="2" bestFit="1" customWidth="1"/>
    <col min="7693" max="7693" width="8.5703125" style="2" bestFit="1" customWidth="1"/>
    <col min="7694" max="7695" width="13" style="2" bestFit="1" customWidth="1"/>
    <col min="7696" max="7696" width="11.42578125" style="2" bestFit="1" customWidth="1"/>
    <col min="7697" max="7697" width="14" style="2" bestFit="1" customWidth="1"/>
    <col min="7698" max="7698" width="11.42578125" style="2"/>
    <col min="7699" max="7699" width="14.5703125" style="2" customWidth="1"/>
    <col min="7700" max="7936" width="11.42578125" style="2"/>
    <col min="7937" max="7937" width="40" style="2" customWidth="1"/>
    <col min="7938" max="7938" width="23.7109375" style="2" customWidth="1"/>
    <col min="7939" max="7939" width="18.28515625" style="2" customWidth="1"/>
    <col min="7940" max="7940" width="13" style="2" bestFit="1" customWidth="1"/>
    <col min="7941" max="7943" width="14" style="2" bestFit="1" customWidth="1"/>
    <col min="7944" max="7944" width="17.5703125" style="2" bestFit="1" customWidth="1"/>
    <col min="7945" max="7945" width="11.42578125" style="2" bestFit="1" customWidth="1"/>
    <col min="7946" max="7946" width="10.42578125" style="2" bestFit="1" customWidth="1"/>
    <col min="7947" max="7948" width="9.42578125" style="2" bestFit="1" customWidth="1"/>
    <col min="7949" max="7949" width="8.5703125" style="2" bestFit="1" customWidth="1"/>
    <col min="7950" max="7951" width="13" style="2" bestFit="1" customWidth="1"/>
    <col min="7952" max="7952" width="11.42578125" style="2" bestFit="1" customWidth="1"/>
    <col min="7953" max="7953" width="14" style="2" bestFit="1" customWidth="1"/>
    <col min="7954" max="7954" width="11.42578125" style="2"/>
    <col min="7955" max="7955" width="14.5703125" style="2" customWidth="1"/>
    <col min="7956" max="8192" width="11.42578125" style="2"/>
    <col min="8193" max="8193" width="40" style="2" customWidth="1"/>
    <col min="8194" max="8194" width="23.7109375" style="2" customWidth="1"/>
    <col min="8195" max="8195" width="18.28515625" style="2" customWidth="1"/>
    <col min="8196" max="8196" width="13" style="2" bestFit="1" customWidth="1"/>
    <col min="8197" max="8199" width="14" style="2" bestFit="1" customWidth="1"/>
    <col min="8200" max="8200" width="17.5703125" style="2" bestFit="1" customWidth="1"/>
    <col min="8201" max="8201" width="11.42578125" style="2" bestFit="1" customWidth="1"/>
    <col min="8202" max="8202" width="10.42578125" style="2" bestFit="1" customWidth="1"/>
    <col min="8203" max="8204" width="9.42578125" style="2" bestFit="1" customWidth="1"/>
    <col min="8205" max="8205" width="8.5703125" style="2" bestFit="1" customWidth="1"/>
    <col min="8206" max="8207" width="13" style="2" bestFit="1" customWidth="1"/>
    <col min="8208" max="8208" width="11.42578125" style="2" bestFit="1" customWidth="1"/>
    <col min="8209" max="8209" width="14" style="2" bestFit="1" customWidth="1"/>
    <col min="8210" max="8210" width="11.42578125" style="2"/>
    <col min="8211" max="8211" width="14.5703125" style="2" customWidth="1"/>
    <col min="8212" max="8448" width="11.42578125" style="2"/>
    <col min="8449" max="8449" width="40" style="2" customWidth="1"/>
    <col min="8450" max="8450" width="23.7109375" style="2" customWidth="1"/>
    <col min="8451" max="8451" width="18.28515625" style="2" customWidth="1"/>
    <col min="8452" max="8452" width="13" style="2" bestFit="1" customWidth="1"/>
    <col min="8453" max="8455" width="14" style="2" bestFit="1" customWidth="1"/>
    <col min="8456" max="8456" width="17.5703125" style="2" bestFit="1" customWidth="1"/>
    <col min="8457" max="8457" width="11.42578125" style="2" bestFit="1" customWidth="1"/>
    <col min="8458" max="8458" width="10.42578125" style="2" bestFit="1" customWidth="1"/>
    <col min="8459" max="8460" width="9.42578125" style="2" bestFit="1" customWidth="1"/>
    <col min="8461" max="8461" width="8.5703125" style="2" bestFit="1" customWidth="1"/>
    <col min="8462" max="8463" width="13" style="2" bestFit="1" customWidth="1"/>
    <col min="8464" max="8464" width="11.42578125" style="2" bestFit="1" customWidth="1"/>
    <col min="8465" max="8465" width="14" style="2" bestFit="1" customWidth="1"/>
    <col min="8466" max="8466" width="11.42578125" style="2"/>
    <col min="8467" max="8467" width="14.5703125" style="2" customWidth="1"/>
    <col min="8468" max="8704" width="11.42578125" style="2"/>
    <col min="8705" max="8705" width="40" style="2" customWidth="1"/>
    <col min="8706" max="8706" width="23.7109375" style="2" customWidth="1"/>
    <col min="8707" max="8707" width="18.28515625" style="2" customWidth="1"/>
    <col min="8708" max="8708" width="13" style="2" bestFit="1" customWidth="1"/>
    <col min="8709" max="8711" width="14" style="2" bestFit="1" customWidth="1"/>
    <col min="8712" max="8712" width="17.5703125" style="2" bestFit="1" customWidth="1"/>
    <col min="8713" max="8713" width="11.42578125" style="2" bestFit="1" customWidth="1"/>
    <col min="8714" max="8714" width="10.42578125" style="2" bestFit="1" customWidth="1"/>
    <col min="8715" max="8716" width="9.42578125" style="2" bestFit="1" customWidth="1"/>
    <col min="8717" max="8717" width="8.5703125" style="2" bestFit="1" customWidth="1"/>
    <col min="8718" max="8719" width="13" style="2" bestFit="1" customWidth="1"/>
    <col min="8720" max="8720" width="11.42578125" style="2" bestFit="1" customWidth="1"/>
    <col min="8721" max="8721" width="14" style="2" bestFit="1" customWidth="1"/>
    <col min="8722" max="8722" width="11.42578125" style="2"/>
    <col min="8723" max="8723" width="14.5703125" style="2" customWidth="1"/>
    <col min="8724" max="8960" width="11.42578125" style="2"/>
    <col min="8961" max="8961" width="40" style="2" customWidth="1"/>
    <col min="8962" max="8962" width="23.7109375" style="2" customWidth="1"/>
    <col min="8963" max="8963" width="18.28515625" style="2" customWidth="1"/>
    <col min="8964" max="8964" width="13" style="2" bestFit="1" customWidth="1"/>
    <col min="8965" max="8967" width="14" style="2" bestFit="1" customWidth="1"/>
    <col min="8968" max="8968" width="17.5703125" style="2" bestFit="1" customWidth="1"/>
    <col min="8969" max="8969" width="11.42578125" style="2" bestFit="1" customWidth="1"/>
    <col min="8970" max="8970" width="10.42578125" style="2" bestFit="1" customWidth="1"/>
    <col min="8971" max="8972" width="9.42578125" style="2" bestFit="1" customWidth="1"/>
    <col min="8973" max="8973" width="8.5703125" style="2" bestFit="1" customWidth="1"/>
    <col min="8974" max="8975" width="13" style="2" bestFit="1" customWidth="1"/>
    <col min="8976" max="8976" width="11.42578125" style="2" bestFit="1" customWidth="1"/>
    <col min="8977" max="8977" width="14" style="2" bestFit="1" customWidth="1"/>
    <col min="8978" max="8978" width="11.42578125" style="2"/>
    <col min="8979" max="8979" width="14.5703125" style="2" customWidth="1"/>
    <col min="8980" max="9216" width="11.42578125" style="2"/>
    <col min="9217" max="9217" width="40" style="2" customWidth="1"/>
    <col min="9218" max="9218" width="23.7109375" style="2" customWidth="1"/>
    <col min="9219" max="9219" width="18.28515625" style="2" customWidth="1"/>
    <col min="9220" max="9220" width="13" style="2" bestFit="1" customWidth="1"/>
    <col min="9221" max="9223" width="14" style="2" bestFit="1" customWidth="1"/>
    <col min="9224" max="9224" width="17.5703125" style="2" bestFit="1" customWidth="1"/>
    <col min="9225" max="9225" width="11.42578125" style="2" bestFit="1" customWidth="1"/>
    <col min="9226" max="9226" width="10.42578125" style="2" bestFit="1" customWidth="1"/>
    <col min="9227" max="9228" width="9.42578125" style="2" bestFit="1" customWidth="1"/>
    <col min="9229" max="9229" width="8.5703125" style="2" bestFit="1" customWidth="1"/>
    <col min="9230" max="9231" width="13" style="2" bestFit="1" customWidth="1"/>
    <col min="9232" max="9232" width="11.42578125" style="2" bestFit="1" customWidth="1"/>
    <col min="9233" max="9233" width="14" style="2" bestFit="1" customWidth="1"/>
    <col min="9234" max="9234" width="11.42578125" style="2"/>
    <col min="9235" max="9235" width="14.5703125" style="2" customWidth="1"/>
    <col min="9236" max="9472" width="11.42578125" style="2"/>
    <col min="9473" max="9473" width="40" style="2" customWidth="1"/>
    <col min="9474" max="9474" width="23.7109375" style="2" customWidth="1"/>
    <col min="9475" max="9475" width="18.28515625" style="2" customWidth="1"/>
    <col min="9476" max="9476" width="13" style="2" bestFit="1" customWidth="1"/>
    <col min="9477" max="9479" width="14" style="2" bestFit="1" customWidth="1"/>
    <col min="9480" max="9480" width="17.5703125" style="2" bestFit="1" customWidth="1"/>
    <col min="9481" max="9481" width="11.42578125" style="2" bestFit="1" customWidth="1"/>
    <col min="9482" max="9482" width="10.42578125" style="2" bestFit="1" customWidth="1"/>
    <col min="9483" max="9484" width="9.42578125" style="2" bestFit="1" customWidth="1"/>
    <col min="9485" max="9485" width="8.5703125" style="2" bestFit="1" customWidth="1"/>
    <col min="9486" max="9487" width="13" style="2" bestFit="1" customWidth="1"/>
    <col min="9488" max="9488" width="11.42578125" style="2" bestFit="1" customWidth="1"/>
    <col min="9489" max="9489" width="14" style="2" bestFit="1" customWidth="1"/>
    <col min="9490" max="9490" width="11.42578125" style="2"/>
    <col min="9491" max="9491" width="14.5703125" style="2" customWidth="1"/>
    <col min="9492" max="9728" width="11.42578125" style="2"/>
    <col min="9729" max="9729" width="40" style="2" customWidth="1"/>
    <col min="9730" max="9730" width="23.7109375" style="2" customWidth="1"/>
    <col min="9731" max="9731" width="18.28515625" style="2" customWidth="1"/>
    <col min="9732" max="9732" width="13" style="2" bestFit="1" customWidth="1"/>
    <col min="9733" max="9735" width="14" style="2" bestFit="1" customWidth="1"/>
    <col min="9736" max="9736" width="17.5703125" style="2" bestFit="1" customWidth="1"/>
    <col min="9737" max="9737" width="11.42578125" style="2" bestFit="1" customWidth="1"/>
    <col min="9738" max="9738" width="10.42578125" style="2" bestFit="1" customWidth="1"/>
    <col min="9739" max="9740" width="9.42578125" style="2" bestFit="1" customWidth="1"/>
    <col min="9741" max="9741" width="8.5703125" style="2" bestFit="1" customWidth="1"/>
    <col min="9742" max="9743" width="13" style="2" bestFit="1" customWidth="1"/>
    <col min="9744" max="9744" width="11.42578125" style="2" bestFit="1" customWidth="1"/>
    <col min="9745" max="9745" width="14" style="2" bestFit="1" customWidth="1"/>
    <col min="9746" max="9746" width="11.42578125" style="2"/>
    <col min="9747" max="9747" width="14.5703125" style="2" customWidth="1"/>
    <col min="9748" max="9984" width="11.42578125" style="2"/>
    <col min="9985" max="9985" width="40" style="2" customWidth="1"/>
    <col min="9986" max="9986" width="23.7109375" style="2" customWidth="1"/>
    <col min="9987" max="9987" width="18.28515625" style="2" customWidth="1"/>
    <col min="9988" max="9988" width="13" style="2" bestFit="1" customWidth="1"/>
    <col min="9989" max="9991" width="14" style="2" bestFit="1" customWidth="1"/>
    <col min="9992" max="9992" width="17.5703125" style="2" bestFit="1" customWidth="1"/>
    <col min="9993" max="9993" width="11.42578125" style="2" bestFit="1" customWidth="1"/>
    <col min="9994" max="9994" width="10.42578125" style="2" bestFit="1" customWidth="1"/>
    <col min="9995" max="9996" width="9.42578125" style="2" bestFit="1" customWidth="1"/>
    <col min="9997" max="9997" width="8.5703125" style="2" bestFit="1" customWidth="1"/>
    <col min="9998" max="9999" width="13" style="2" bestFit="1" customWidth="1"/>
    <col min="10000" max="10000" width="11.42578125" style="2" bestFit="1" customWidth="1"/>
    <col min="10001" max="10001" width="14" style="2" bestFit="1" customWidth="1"/>
    <col min="10002" max="10002" width="11.42578125" style="2"/>
    <col min="10003" max="10003" width="14.5703125" style="2" customWidth="1"/>
    <col min="10004" max="10240" width="11.42578125" style="2"/>
    <col min="10241" max="10241" width="40" style="2" customWidth="1"/>
    <col min="10242" max="10242" width="23.7109375" style="2" customWidth="1"/>
    <col min="10243" max="10243" width="18.28515625" style="2" customWidth="1"/>
    <col min="10244" max="10244" width="13" style="2" bestFit="1" customWidth="1"/>
    <col min="10245" max="10247" width="14" style="2" bestFit="1" customWidth="1"/>
    <col min="10248" max="10248" width="17.5703125" style="2" bestFit="1" customWidth="1"/>
    <col min="10249" max="10249" width="11.42578125" style="2" bestFit="1" customWidth="1"/>
    <col min="10250" max="10250" width="10.42578125" style="2" bestFit="1" customWidth="1"/>
    <col min="10251" max="10252" width="9.42578125" style="2" bestFit="1" customWidth="1"/>
    <col min="10253" max="10253" width="8.5703125" style="2" bestFit="1" customWidth="1"/>
    <col min="10254" max="10255" width="13" style="2" bestFit="1" customWidth="1"/>
    <col min="10256" max="10256" width="11.42578125" style="2" bestFit="1" customWidth="1"/>
    <col min="10257" max="10257" width="14" style="2" bestFit="1" customWidth="1"/>
    <col min="10258" max="10258" width="11.42578125" style="2"/>
    <col min="10259" max="10259" width="14.5703125" style="2" customWidth="1"/>
    <col min="10260" max="10496" width="11.42578125" style="2"/>
    <col min="10497" max="10497" width="40" style="2" customWidth="1"/>
    <col min="10498" max="10498" width="23.7109375" style="2" customWidth="1"/>
    <col min="10499" max="10499" width="18.28515625" style="2" customWidth="1"/>
    <col min="10500" max="10500" width="13" style="2" bestFit="1" customWidth="1"/>
    <col min="10501" max="10503" width="14" style="2" bestFit="1" customWidth="1"/>
    <col min="10504" max="10504" width="17.5703125" style="2" bestFit="1" customWidth="1"/>
    <col min="10505" max="10505" width="11.42578125" style="2" bestFit="1" customWidth="1"/>
    <col min="10506" max="10506" width="10.42578125" style="2" bestFit="1" customWidth="1"/>
    <col min="10507" max="10508" width="9.42578125" style="2" bestFit="1" customWidth="1"/>
    <col min="10509" max="10509" width="8.5703125" style="2" bestFit="1" customWidth="1"/>
    <col min="10510" max="10511" width="13" style="2" bestFit="1" customWidth="1"/>
    <col min="10512" max="10512" width="11.42578125" style="2" bestFit="1" customWidth="1"/>
    <col min="10513" max="10513" width="14" style="2" bestFit="1" customWidth="1"/>
    <col min="10514" max="10514" width="11.42578125" style="2"/>
    <col min="10515" max="10515" width="14.5703125" style="2" customWidth="1"/>
    <col min="10516" max="10752" width="11.42578125" style="2"/>
    <col min="10753" max="10753" width="40" style="2" customWidth="1"/>
    <col min="10754" max="10754" width="23.7109375" style="2" customWidth="1"/>
    <col min="10755" max="10755" width="18.28515625" style="2" customWidth="1"/>
    <col min="10756" max="10756" width="13" style="2" bestFit="1" customWidth="1"/>
    <col min="10757" max="10759" width="14" style="2" bestFit="1" customWidth="1"/>
    <col min="10760" max="10760" width="17.5703125" style="2" bestFit="1" customWidth="1"/>
    <col min="10761" max="10761" width="11.42578125" style="2" bestFit="1" customWidth="1"/>
    <col min="10762" max="10762" width="10.42578125" style="2" bestFit="1" customWidth="1"/>
    <col min="10763" max="10764" width="9.42578125" style="2" bestFit="1" customWidth="1"/>
    <col min="10765" max="10765" width="8.5703125" style="2" bestFit="1" customWidth="1"/>
    <col min="10766" max="10767" width="13" style="2" bestFit="1" customWidth="1"/>
    <col min="10768" max="10768" width="11.42578125" style="2" bestFit="1" customWidth="1"/>
    <col min="10769" max="10769" width="14" style="2" bestFit="1" customWidth="1"/>
    <col min="10770" max="10770" width="11.42578125" style="2"/>
    <col min="10771" max="10771" width="14.5703125" style="2" customWidth="1"/>
    <col min="10772" max="11008" width="11.42578125" style="2"/>
    <col min="11009" max="11009" width="40" style="2" customWidth="1"/>
    <col min="11010" max="11010" width="23.7109375" style="2" customWidth="1"/>
    <col min="11011" max="11011" width="18.28515625" style="2" customWidth="1"/>
    <col min="11012" max="11012" width="13" style="2" bestFit="1" customWidth="1"/>
    <col min="11013" max="11015" width="14" style="2" bestFit="1" customWidth="1"/>
    <col min="11016" max="11016" width="17.5703125" style="2" bestFit="1" customWidth="1"/>
    <col min="11017" max="11017" width="11.42578125" style="2" bestFit="1" customWidth="1"/>
    <col min="11018" max="11018" width="10.42578125" style="2" bestFit="1" customWidth="1"/>
    <col min="11019" max="11020" width="9.42578125" style="2" bestFit="1" customWidth="1"/>
    <col min="11021" max="11021" width="8.5703125" style="2" bestFit="1" customWidth="1"/>
    <col min="11022" max="11023" width="13" style="2" bestFit="1" customWidth="1"/>
    <col min="11024" max="11024" width="11.42578125" style="2" bestFit="1" customWidth="1"/>
    <col min="11025" max="11025" width="14" style="2" bestFit="1" customWidth="1"/>
    <col min="11026" max="11026" width="11.42578125" style="2"/>
    <col min="11027" max="11027" width="14.5703125" style="2" customWidth="1"/>
    <col min="11028" max="11264" width="11.42578125" style="2"/>
    <col min="11265" max="11265" width="40" style="2" customWidth="1"/>
    <col min="11266" max="11266" width="23.7109375" style="2" customWidth="1"/>
    <col min="11267" max="11267" width="18.28515625" style="2" customWidth="1"/>
    <col min="11268" max="11268" width="13" style="2" bestFit="1" customWidth="1"/>
    <col min="11269" max="11271" width="14" style="2" bestFit="1" customWidth="1"/>
    <col min="11272" max="11272" width="17.5703125" style="2" bestFit="1" customWidth="1"/>
    <col min="11273" max="11273" width="11.42578125" style="2" bestFit="1" customWidth="1"/>
    <col min="11274" max="11274" width="10.42578125" style="2" bestFit="1" customWidth="1"/>
    <col min="11275" max="11276" width="9.42578125" style="2" bestFit="1" customWidth="1"/>
    <col min="11277" max="11277" width="8.5703125" style="2" bestFit="1" customWidth="1"/>
    <col min="11278" max="11279" width="13" style="2" bestFit="1" customWidth="1"/>
    <col min="11280" max="11280" width="11.42578125" style="2" bestFit="1" customWidth="1"/>
    <col min="11281" max="11281" width="14" style="2" bestFit="1" customWidth="1"/>
    <col min="11282" max="11282" width="11.42578125" style="2"/>
    <col min="11283" max="11283" width="14.5703125" style="2" customWidth="1"/>
    <col min="11284" max="11520" width="11.42578125" style="2"/>
    <col min="11521" max="11521" width="40" style="2" customWidth="1"/>
    <col min="11522" max="11522" width="23.7109375" style="2" customWidth="1"/>
    <col min="11523" max="11523" width="18.28515625" style="2" customWidth="1"/>
    <col min="11524" max="11524" width="13" style="2" bestFit="1" customWidth="1"/>
    <col min="11525" max="11527" width="14" style="2" bestFit="1" customWidth="1"/>
    <col min="11528" max="11528" width="17.5703125" style="2" bestFit="1" customWidth="1"/>
    <col min="11529" max="11529" width="11.42578125" style="2" bestFit="1" customWidth="1"/>
    <col min="11530" max="11530" width="10.42578125" style="2" bestFit="1" customWidth="1"/>
    <col min="11531" max="11532" width="9.42578125" style="2" bestFit="1" customWidth="1"/>
    <col min="11533" max="11533" width="8.5703125" style="2" bestFit="1" customWidth="1"/>
    <col min="11534" max="11535" width="13" style="2" bestFit="1" customWidth="1"/>
    <col min="11536" max="11536" width="11.42578125" style="2" bestFit="1" customWidth="1"/>
    <col min="11537" max="11537" width="14" style="2" bestFit="1" customWidth="1"/>
    <col min="11538" max="11538" width="11.42578125" style="2"/>
    <col min="11539" max="11539" width="14.5703125" style="2" customWidth="1"/>
    <col min="11540" max="11776" width="11.42578125" style="2"/>
    <col min="11777" max="11777" width="40" style="2" customWidth="1"/>
    <col min="11778" max="11778" width="23.7109375" style="2" customWidth="1"/>
    <col min="11779" max="11779" width="18.28515625" style="2" customWidth="1"/>
    <col min="11780" max="11780" width="13" style="2" bestFit="1" customWidth="1"/>
    <col min="11781" max="11783" width="14" style="2" bestFit="1" customWidth="1"/>
    <col min="11784" max="11784" width="17.5703125" style="2" bestFit="1" customWidth="1"/>
    <col min="11785" max="11785" width="11.42578125" style="2" bestFit="1" customWidth="1"/>
    <col min="11786" max="11786" width="10.42578125" style="2" bestFit="1" customWidth="1"/>
    <col min="11787" max="11788" width="9.42578125" style="2" bestFit="1" customWidth="1"/>
    <col min="11789" max="11789" width="8.5703125" style="2" bestFit="1" customWidth="1"/>
    <col min="11790" max="11791" width="13" style="2" bestFit="1" customWidth="1"/>
    <col min="11792" max="11792" width="11.42578125" style="2" bestFit="1" customWidth="1"/>
    <col min="11793" max="11793" width="14" style="2" bestFit="1" customWidth="1"/>
    <col min="11794" max="11794" width="11.42578125" style="2"/>
    <col min="11795" max="11795" width="14.5703125" style="2" customWidth="1"/>
    <col min="11796" max="12032" width="11.42578125" style="2"/>
    <col min="12033" max="12033" width="40" style="2" customWidth="1"/>
    <col min="12034" max="12034" width="23.7109375" style="2" customWidth="1"/>
    <col min="12035" max="12035" width="18.28515625" style="2" customWidth="1"/>
    <col min="12036" max="12036" width="13" style="2" bestFit="1" customWidth="1"/>
    <col min="12037" max="12039" width="14" style="2" bestFit="1" customWidth="1"/>
    <col min="12040" max="12040" width="17.5703125" style="2" bestFit="1" customWidth="1"/>
    <col min="12041" max="12041" width="11.42578125" style="2" bestFit="1" customWidth="1"/>
    <col min="12042" max="12042" width="10.42578125" style="2" bestFit="1" customWidth="1"/>
    <col min="12043" max="12044" width="9.42578125" style="2" bestFit="1" customWidth="1"/>
    <col min="12045" max="12045" width="8.5703125" style="2" bestFit="1" customWidth="1"/>
    <col min="12046" max="12047" width="13" style="2" bestFit="1" customWidth="1"/>
    <col min="12048" max="12048" width="11.42578125" style="2" bestFit="1" customWidth="1"/>
    <col min="12049" max="12049" width="14" style="2" bestFit="1" customWidth="1"/>
    <col min="12050" max="12050" width="11.42578125" style="2"/>
    <col min="12051" max="12051" width="14.5703125" style="2" customWidth="1"/>
    <col min="12052" max="12288" width="11.42578125" style="2"/>
    <col min="12289" max="12289" width="40" style="2" customWidth="1"/>
    <col min="12290" max="12290" width="23.7109375" style="2" customWidth="1"/>
    <col min="12291" max="12291" width="18.28515625" style="2" customWidth="1"/>
    <col min="12292" max="12292" width="13" style="2" bestFit="1" customWidth="1"/>
    <col min="12293" max="12295" width="14" style="2" bestFit="1" customWidth="1"/>
    <col min="12296" max="12296" width="17.5703125" style="2" bestFit="1" customWidth="1"/>
    <col min="12297" max="12297" width="11.42578125" style="2" bestFit="1" customWidth="1"/>
    <col min="12298" max="12298" width="10.42578125" style="2" bestFit="1" customWidth="1"/>
    <col min="12299" max="12300" width="9.42578125" style="2" bestFit="1" customWidth="1"/>
    <col min="12301" max="12301" width="8.5703125" style="2" bestFit="1" customWidth="1"/>
    <col min="12302" max="12303" width="13" style="2" bestFit="1" customWidth="1"/>
    <col min="12304" max="12304" width="11.42578125" style="2" bestFit="1" customWidth="1"/>
    <col min="12305" max="12305" width="14" style="2" bestFit="1" customWidth="1"/>
    <col min="12306" max="12306" width="11.42578125" style="2"/>
    <col min="12307" max="12307" width="14.5703125" style="2" customWidth="1"/>
    <col min="12308" max="12544" width="11.42578125" style="2"/>
    <col min="12545" max="12545" width="40" style="2" customWidth="1"/>
    <col min="12546" max="12546" width="23.7109375" style="2" customWidth="1"/>
    <col min="12547" max="12547" width="18.28515625" style="2" customWidth="1"/>
    <col min="12548" max="12548" width="13" style="2" bestFit="1" customWidth="1"/>
    <col min="12549" max="12551" width="14" style="2" bestFit="1" customWidth="1"/>
    <col min="12552" max="12552" width="17.5703125" style="2" bestFit="1" customWidth="1"/>
    <col min="12553" max="12553" width="11.42578125" style="2" bestFit="1" customWidth="1"/>
    <col min="12554" max="12554" width="10.42578125" style="2" bestFit="1" customWidth="1"/>
    <col min="12555" max="12556" width="9.42578125" style="2" bestFit="1" customWidth="1"/>
    <col min="12557" max="12557" width="8.5703125" style="2" bestFit="1" customWidth="1"/>
    <col min="12558" max="12559" width="13" style="2" bestFit="1" customWidth="1"/>
    <col min="12560" max="12560" width="11.42578125" style="2" bestFit="1" customWidth="1"/>
    <col min="12561" max="12561" width="14" style="2" bestFit="1" customWidth="1"/>
    <col min="12562" max="12562" width="11.42578125" style="2"/>
    <col min="12563" max="12563" width="14.5703125" style="2" customWidth="1"/>
    <col min="12564" max="12800" width="11.42578125" style="2"/>
    <col min="12801" max="12801" width="40" style="2" customWidth="1"/>
    <col min="12802" max="12802" width="23.7109375" style="2" customWidth="1"/>
    <col min="12803" max="12803" width="18.28515625" style="2" customWidth="1"/>
    <col min="12804" max="12804" width="13" style="2" bestFit="1" customWidth="1"/>
    <col min="12805" max="12807" width="14" style="2" bestFit="1" customWidth="1"/>
    <col min="12808" max="12808" width="17.5703125" style="2" bestFit="1" customWidth="1"/>
    <col min="12809" max="12809" width="11.42578125" style="2" bestFit="1" customWidth="1"/>
    <col min="12810" max="12810" width="10.42578125" style="2" bestFit="1" customWidth="1"/>
    <col min="12811" max="12812" width="9.42578125" style="2" bestFit="1" customWidth="1"/>
    <col min="12813" max="12813" width="8.5703125" style="2" bestFit="1" customWidth="1"/>
    <col min="12814" max="12815" width="13" style="2" bestFit="1" customWidth="1"/>
    <col min="12816" max="12816" width="11.42578125" style="2" bestFit="1" customWidth="1"/>
    <col min="12817" max="12817" width="14" style="2" bestFit="1" customWidth="1"/>
    <col min="12818" max="12818" width="11.42578125" style="2"/>
    <col min="12819" max="12819" width="14.5703125" style="2" customWidth="1"/>
    <col min="12820" max="13056" width="11.42578125" style="2"/>
    <col min="13057" max="13057" width="40" style="2" customWidth="1"/>
    <col min="13058" max="13058" width="23.7109375" style="2" customWidth="1"/>
    <col min="13059" max="13059" width="18.28515625" style="2" customWidth="1"/>
    <col min="13060" max="13060" width="13" style="2" bestFit="1" customWidth="1"/>
    <col min="13061" max="13063" width="14" style="2" bestFit="1" customWidth="1"/>
    <col min="13064" max="13064" width="17.5703125" style="2" bestFit="1" customWidth="1"/>
    <col min="13065" max="13065" width="11.42578125" style="2" bestFit="1" customWidth="1"/>
    <col min="13066" max="13066" width="10.42578125" style="2" bestFit="1" customWidth="1"/>
    <col min="13067" max="13068" width="9.42578125" style="2" bestFit="1" customWidth="1"/>
    <col min="13069" max="13069" width="8.5703125" style="2" bestFit="1" customWidth="1"/>
    <col min="13070" max="13071" width="13" style="2" bestFit="1" customWidth="1"/>
    <col min="13072" max="13072" width="11.42578125" style="2" bestFit="1" customWidth="1"/>
    <col min="13073" max="13073" width="14" style="2" bestFit="1" customWidth="1"/>
    <col min="13074" max="13074" width="11.42578125" style="2"/>
    <col min="13075" max="13075" width="14.5703125" style="2" customWidth="1"/>
    <col min="13076" max="13312" width="11.42578125" style="2"/>
    <col min="13313" max="13313" width="40" style="2" customWidth="1"/>
    <col min="13314" max="13314" width="23.7109375" style="2" customWidth="1"/>
    <col min="13315" max="13315" width="18.28515625" style="2" customWidth="1"/>
    <col min="13316" max="13316" width="13" style="2" bestFit="1" customWidth="1"/>
    <col min="13317" max="13319" width="14" style="2" bestFit="1" customWidth="1"/>
    <col min="13320" max="13320" width="17.5703125" style="2" bestFit="1" customWidth="1"/>
    <col min="13321" max="13321" width="11.42578125" style="2" bestFit="1" customWidth="1"/>
    <col min="13322" max="13322" width="10.42578125" style="2" bestFit="1" customWidth="1"/>
    <col min="13323" max="13324" width="9.42578125" style="2" bestFit="1" customWidth="1"/>
    <col min="13325" max="13325" width="8.5703125" style="2" bestFit="1" customWidth="1"/>
    <col min="13326" max="13327" width="13" style="2" bestFit="1" customWidth="1"/>
    <col min="13328" max="13328" width="11.42578125" style="2" bestFit="1" customWidth="1"/>
    <col min="13329" max="13329" width="14" style="2" bestFit="1" customWidth="1"/>
    <col min="13330" max="13330" width="11.42578125" style="2"/>
    <col min="13331" max="13331" width="14.5703125" style="2" customWidth="1"/>
    <col min="13332" max="13568" width="11.42578125" style="2"/>
    <col min="13569" max="13569" width="40" style="2" customWidth="1"/>
    <col min="13570" max="13570" width="23.7109375" style="2" customWidth="1"/>
    <col min="13571" max="13571" width="18.28515625" style="2" customWidth="1"/>
    <col min="13572" max="13572" width="13" style="2" bestFit="1" customWidth="1"/>
    <col min="13573" max="13575" width="14" style="2" bestFit="1" customWidth="1"/>
    <col min="13576" max="13576" width="17.5703125" style="2" bestFit="1" customWidth="1"/>
    <col min="13577" max="13577" width="11.42578125" style="2" bestFit="1" customWidth="1"/>
    <col min="13578" max="13578" width="10.42578125" style="2" bestFit="1" customWidth="1"/>
    <col min="13579" max="13580" width="9.42578125" style="2" bestFit="1" customWidth="1"/>
    <col min="13581" max="13581" width="8.5703125" style="2" bestFit="1" customWidth="1"/>
    <col min="13582" max="13583" width="13" style="2" bestFit="1" customWidth="1"/>
    <col min="13584" max="13584" width="11.42578125" style="2" bestFit="1" customWidth="1"/>
    <col min="13585" max="13585" width="14" style="2" bestFit="1" customWidth="1"/>
    <col min="13586" max="13586" width="11.42578125" style="2"/>
    <col min="13587" max="13587" width="14.5703125" style="2" customWidth="1"/>
    <col min="13588" max="13824" width="11.42578125" style="2"/>
    <col min="13825" max="13825" width="40" style="2" customWidth="1"/>
    <col min="13826" max="13826" width="23.7109375" style="2" customWidth="1"/>
    <col min="13827" max="13827" width="18.28515625" style="2" customWidth="1"/>
    <col min="13828" max="13828" width="13" style="2" bestFit="1" customWidth="1"/>
    <col min="13829" max="13831" width="14" style="2" bestFit="1" customWidth="1"/>
    <col min="13832" max="13832" width="17.5703125" style="2" bestFit="1" customWidth="1"/>
    <col min="13833" max="13833" width="11.42578125" style="2" bestFit="1" customWidth="1"/>
    <col min="13834" max="13834" width="10.42578125" style="2" bestFit="1" customWidth="1"/>
    <col min="13835" max="13836" width="9.42578125" style="2" bestFit="1" customWidth="1"/>
    <col min="13837" max="13837" width="8.5703125" style="2" bestFit="1" customWidth="1"/>
    <col min="13838" max="13839" width="13" style="2" bestFit="1" customWidth="1"/>
    <col min="13840" max="13840" width="11.42578125" style="2" bestFit="1" customWidth="1"/>
    <col min="13841" max="13841" width="14" style="2" bestFit="1" customWidth="1"/>
    <col min="13842" max="13842" width="11.42578125" style="2"/>
    <col min="13843" max="13843" width="14.5703125" style="2" customWidth="1"/>
    <col min="13844" max="14080" width="11.42578125" style="2"/>
    <col min="14081" max="14081" width="40" style="2" customWidth="1"/>
    <col min="14082" max="14082" width="23.7109375" style="2" customWidth="1"/>
    <col min="14083" max="14083" width="18.28515625" style="2" customWidth="1"/>
    <col min="14084" max="14084" width="13" style="2" bestFit="1" customWidth="1"/>
    <col min="14085" max="14087" width="14" style="2" bestFit="1" customWidth="1"/>
    <col min="14088" max="14088" width="17.5703125" style="2" bestFit="1" customWidth="1"/>
    <col min="14089" max="14089" width="11.42578125" style="2" bestFit="1" customWidth="1"/>
    <col min="14090" max="14090" width="10.42578125" style="2" bestFit="1" customWidth="1"/>
    <col min="14091" max="14092" width="9.42578125" style="2" bestFit="1" customWidth="1"/>
    <col min="14093" max="14093" width="8.5703125" style="2" bestFit="1" customWidth="1"/>
    <col min="14094" max="14095" width="13" style="2" bestFit="1" customWidth="1"/>
    <col min="14096" max="14096" width="11.42578125" style="2" bestFit="1" customWidth="1"/>
    <col min="14097" max="14097" width="14" style="2" bestFit="1" customWidth="1"/>
    <col min="14098" max="14098" width="11.42578125" style="2"/>
    <col min="14099" max="14099" width="14.5703125" style="2" customWidth="1"/>
    <col min="14100" max="14336" width="11.42578125" style="2"/>
    <col min="14337" max="14337" width="40" style="2" customWidth="1"/>
    <col min="14338" max="14338" width="23.7109375" style="2" customWidth="1"/>
    <col min="14339" max="14339" width="18.28515625" style="2" customWidth="1"/>
    <col min="14340" max="14340" width="13" style="2" bestFit="1" customWidth="1"/>
    <col min="14341" max="14343" width="14" style="2" bestFit="1" customWidth="1"/>
    <col min="14344" max="14344" width="17.5703125" style="2" bestFit="1" customWidth="1"/>
    <col min="14345" max="14345" width="11.42578125" style="2" bestFit="1" customWidth="1"/>
    <col min="14346" max="14346" width="10.42578125" style="2" bestFit="1" customWidth="1"/>
    <col min="14347" max="14348" width="9.42578125" style="2" bestFit="1" customWidth="1"/>
    <col min="14349" max="14349" width="8.5703125" style="2" bestFit="1" customWidth="1"/>
    <col min="14350" max="14351" width="13" style="2" bestFit="1" customWidth="1"/>
    <col min="14352" max="14352" width="11.42578125" style="2" bestFit="1" customWidth="1"/>
    <col min="14353" max="14353" width="14" style="2" bestFit="1" customWidth="1"/>
    <col min="14354" max="14354" width="11.42578125" style="2"/>
    <col min="14355" max="14355" width="14.5703125" style="2" customWidth="1"/>
    <col min="14356" max="14592" width="11.42578125" style="2"/>
    <col min="14593" max="14593" width="40" style="2" customWidth="1"/>
    <col min="14594" max="14594" width="23.7109375" style="2" customWidth="1"/>
    <col min="14595" max="14595" width="18.28515625" style="2" customWidth="1"/>
    <col min="14596" max="14596" width="13" style="2" bestFit="1" customWidth="1"/>
    <col min="14597" max="14599" width="14" style="2" bestFit="1" customWidth="1"/>
    <col min="14600" max="14600" width="17.5703125" style="2" bestFit="1" customWidth="1"/>
    <col min="14601" max="14601" width="11.42578125" style="2" bestFit="1" customWidth="1"/>
    <col min="14602" max="14602" width="10.42578125" style="2" bestFit="1" customWidth="1"/>
    <col min="14603" max="14604" width="9.42578125" style="2" bestFit="1" customWidth="1"/>
    <col min="14605" max="14605" width="8.5703125" style="2" bestFit="1" customWidth="1"/>
    <col min="14606" max="14607" width="13" style="2" bestFit="1" customWidth="1"/>
    <col min="14608" max="14608" width="11.42578125" style="2" bestFit="1" customWidth="1"/>
    <col min="14609" max="14609" width="14" style="2" bestFit="1" customWidth="1"/>
    <col min="14610" max="14610" width="11.42578125" style="2"/>
    <col min="14611" max="14611" width="14.5703125" style="2" customWidth="1"/>
    <col min="14612" max="14848" width="11.42578125" style="2"/>
    <col min="14849" max="14849" width="40" style="2" customWidth="1"/>
    <col min="14850" max="14850" width="23.7109375" style="2" customWidth="1"/>
    <col min="14851" max="14851" width="18.28515625" style="2" customWidth="1"/>
    <col min="14852" max="14852" width="13" style="2" bestFit="1" customWidth="1"/>
    <col min="14853" max="14855" width="14" style="2" bestFit="1" customWidth="1"/>
    <col min="14856" max="14856" width="17.5703125" style="2" bestFit="1" customWidth="1"/>
    <col min="14857" max="14857" width="11.42578125" style="2" bestFit="1" customWidth="1"/>
    <col min="14858" max="14858" width="10.42578125" style="2" bestFit="1" customWidth="1"/>
    <col min="14859" max="14860" width="9.42578125" style="2" bestFit="1" customWidth="1"/>
    <col min="14861" max="14861" width="8.5703125" style="2" bestFit="1" customWidth="1"/>
    <col min="14862" max="14863" width="13" style="2" bestFit="1" customWidth="1"/>
    <col min="14864" max="14864" width="11.42578125" style="2" bestFit="1" customWidth="1"/>
    <col min="14865" max="14865" width="14" style="2" bestFit="1" customWidth="1"/>
    <col min="14866" max="14866" width="11.42578125" style="2"/>
    <col min="14867" max="14867" width="14.5703125" style="2" customWidth="1"/>
    <col min="14868" max="15104" width="11.42578125" style="2"/>
    <col min="15105" max="15105" width="40" style="2" customWidth="1"/>
    <col min="15106" max="15106" width="23.7109375" style="2" customWidth="1"/>
    <col min="15107" max="15107" width="18.28515625" style="2" customWidth="1"/>
    <col min="15108" max="15108" width="13" style="2" bestFit="1" customWidth="1"/>
    <col min="15109" max="15111" width="14" style="2" bestFit="1" customWidth="1"/>
    <col min="15112" max="15112" width="17.5703125" style="2" bestFit="1" customWidth="1"/>
    <col min="15113" max="15113" width="11.42578125" style="2" bestFit="1" customWidth="1"/>
    <col min="15114" max="15114" width="10.42578125" style="2" bestFit="1" customWidth="1"/>
    <col min="15115" max="15116" width="9.42578125" style="2" bestFit="1" customWidth="1"/>
    <col min="15117" max="15117" width="8.5703125" style="2" bestFit="1" customWidth="1"/>
    <col min="15118" max="15119" width="13" style="2" bestFit="1" customWidth="1"/>
    <col min="15120" max="15120" width="11.42578125" style="2" bestFit="1" customWidth="1"/>
    <col min="15121" max="15121" width="14" style="2" bestFit="1" customWidth="1"/>
    <col min="15122" max="15122" width="11.42578125" style="2"/>
    <col min="15123" max="15123" width="14.5703125" style="2" customWidth="1"/>
    <col min="15124" max="15360" width="11.42578125" style="2"/>
    <col min="15361" max="15361" width="40" style="2" customWidth="1"/>
    <col min="15362" max="15362" width="23.7109375" style="2" customWidth="1"/>
    <col min="15363" max="15363" width="18.28515625" style="2" customWidth="1"/>
    <col min="15364" max="15364" width="13" style="2" bestFit="1" customWidth="1"/>
    <col min="15365" max="15367" width="14" style="2" bestFit="1" customWidth="1"/>
    <col min="15368" max="15368" width="17.5703125" style="2" bestFit="1" customWidth="1"/>
    <col min="15369" max="15369" width="11.42578125" style="2" bestFit="1" customWidth="1"/>
    <col min="15370" max="15370" width="10.42578125" style="2" bestFit="1" customWidth="1"/>
    <col min="15371" max="15372" width="9.42578125" style="2" bestFit="1" customWidth="1"/>
    <col min="15373" max="15373" width="8.5703125" style="2" bestFit="1" customWidth="1"/>
    <col min="15374" max="15375" width="13" style="2" bestFit="1" customWidth="1"/>
    <col min="15376" max="15376" width="11.42578125" style="2" bestFit="1" customWidth="1"/>
    <col min="15377" max="15377" width="14" style="2" bestFit="1" customWidth="1"/>
    <col min="15378" max="15378" width="11.42578125" style="2"/>
    <col min="15379" max="15379" width="14.5703125" style="2" customWidth="1"/>
    <col min="15380" max="15616" width="11.42578125" style="2"/>
    <col min="15617" max="15617" width="40" style="2" customWidth="1"/>
    <col min="15618" max="15618" width="23.7109375" style="2" customWidth="1"/>
    <col min="15619" max="15619" width="18.28515625" style="2" customWidth="1"/>
    <col min="15620" max="15620" width="13" style="2" bestFit="1" customWidth="1"/>
    <col min="15621" max="15623" width="14" style="2" bestFit="1" customWidth="1"/>
    <col min="15624" max="15624" width="17.5703125" style="2" bestFit="1" customWidth="1"/>
    <col min="15625" max="15625" width="11.42578125" style="2" bestFit="1" customWidth="1"/>
    <col min="15626" max="15626" width="10.42578125" style="2" bestFit="1" customWidth="1"/>
    <col min="15627" max="15628" width="9.42578125" style="2" bestFit="1" customWidth="1"/>
    <col min="15629" max="15629" width="8.5703125" style="2" bestFit="1" customWidth="1"/>
    <col min="15630" max="15631" width="13" style="2" bestFit="1" customWidth="1"/>
    <col min="15632" max="15632" width="11.42578125" style="2" bestFit="1" customWidth="1"/>
    <col min="15633" max="15633" width="14" style="2" bestFit="1" customWidth="1"/>
    <col min="15634" max="15634" width="11.42578125" style="2"/>
    <col min="15635" max="15635" width="14.5703125" style="2" customWidth="1"/>
    <col min="15636" max="15872" width="11.42578125" style="2"/>
    <col min="15873" max="15873" width="40" style="2" customWidth="1"/>
    <col min="15874" max="15874" width="23.7109375" style="2" customWidth="1"/>
    <col min="15875" max="15875" width="18.28515625" style="2" customWidth="1"/>
    <col min="15876" max="15876" width="13" style="2" bestFit="1" customWidth="1"/>
    <col min="15877" max="15879" width="14" style="2" bestFit="1" customWidth="1"/>
    <col min="15880" max="15880" width="17.5703125" style="2" bestFit="1" customWidth="1"/>
    <col min="15881" max="15881" width="11.42578125" style="2" bestFit="1" customWidth="1"/>
    <col min="15882" max="15882" width="10.42578125" style="2" bestFit="1" customWidth="1"/>
    <col min="15883" max="15884" width="9.42578125" style="2" bestFit="1" customWidth="1"/>
    <col min="15885" max="15885" width="8.5703125" style="2" bestFit="1" customWidth="1"/>
    <col min="15886" max="15887" width="13" style="2" bestFit="1" customWidth="1"/>
    <col min="15888" max="15888" width="11.42578125" style="2" bestFit="1" customWidth="1"/>
    <col min="15889" max="15889" width="14" style="2" bestFit="1" customWidth="1"/>
    <col min="15890" max="15890" width="11.42578125" style="2"/>
    <col min="15891" max="15891" width="14.5703125" style="2" customWidth="1"/>
    <col min="15892" max="16128" width="11.42578125" style="2"/>
    <col min="16129" max="16129" width="40" style="2" customWidth="1"/>
    <col min="16130" max="16130" width="23.7109375" style="2" customWidth="1"/>
    <col min="16131" max="16131" width="18.28515625" style="2" customWidth="1"/>
    <col min="16132" max="16132" width="13" style="2" bestFit="1" customWidth="1"/>
    <col min="16133" max="16135" width="14" style="2" bestFit="1" customWidth="1"/>
    <col min="16136" max="16136" width="17.5703125" style="2" bestFit="1" customWidth="1"/>
    <col min="16137" max="16137" width="11.42578125" style="2" bestFit="1" customWidth="1"/>
    <col min="16138" max="16138" width="10.42578125" style="2" bestFit="1" customWidth="1"/>
    <col min="16139" max="16140" width="9.42578125" style="2" bestFit="1" customWidth="1"/>
    <col min="16141" max="16141" width="8.5703125" style="2" bestFit="1" customWidth="1"/>
    <col min="16142" max="16143" width="13" style="2" bestFit="1" customWidth="1"/>
    <col min="16144" max="16144" width="11.42578125" style="2" bestFit="1" customWidth="1"/>
    <col min="16145" max="16145" width="14" style="2" bestFit="1" customWidth="1"/>
    <col min="16146" max="16146" width="11.42578125" style="2"/>
    <col min="16147" max="16147" width="14.5703125" style="2" customWidth="1"/>
    <col min="16148" max="16384" width="11.42578125" style="2"/>
  </cols>
  <sheetData>
    <row r="1" spans="1:17" x14ac:dyDescent="0.25">
      <c r="A1" s="126" t="s">
        <v>223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x14ac:dyDescent="0.25">
      <c r="A2" s="126" t="s">
        <v>20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x14ac:dyDescent="0.25">
      <c r="A3" s="126" t="s">
        <v>21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x14ac:dyDescent="0.25">
      <c r="A4" s="119"/>
      <c r="B4" s="107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x14ac:dyDescent="0.25">
      <c r="A5" s="127" t="s">
        <v>224</v>
      </c>
      <c r="B5" s="127" t="s">
        <v>225</v>
      </c>
      <c r="C5" s="127" t="s">
        <v>226</v>
      </c>
      <c r="D5" s="127"/>
      <c r="E5" s="127"/>
      <c r="F5" s="127"/>
      <c r="G5" s="127"/>
      <c r="H5" s="127" t="s">
        <v>227</v>
      </c>
      <c r="I5" s="127"/>
      <c r="J5" s="127"/>
      <c r="K5" s="127"/>
      <c r="L5" s="127"/>
      <c r="M5" s="127"/>
      <c r="N5" s="127"/>
      <c r="O5" s="127"/>
      <c r="P5" s="127"/>
      <c r="Q5" s="127"/>
    </row>
    <row r="6" spans="1:17" s="95" customFormat="1" x14ac:dyDescent="0.25">
      <c r="A6" s="127"/>
      <c r="B6" s="127"/>
      <c r="C6" s="120" t="s">
        <v>228</v>
      </c>
      <c r="D6" s="120" t="s">
        <v>229</v>
      </c>
      <c r="E6" s="120" t="s">
        <v>230</v>
      </c>
      <c r="F6" s="120" t="s">
        <v>231</v>
      </c>
      <c r="G6" s="120" t="s">
        <v>232</v>
      </c>
      <c r="H6" s="120" t="s">
        <v>233</v>
      </c>
      <c r="I6" s="120" t="s">
        <v>72</v>
      </c>
      <c r="J6" s="120" t="s">
        <v>77</v>
      </c>
      <c r="K6" s="120" t="s">
        <v>88</v>
      </c>
      <c r="L6" s="120" t="s">
        <v>234</v>
      </c>
      <c r="M6" s="120" t="s">
        <v>235</v>
      </c>
      <c r="N6" s="120" t="s">
        <v>236</v>
      </c>
      <c r="O6" s="120" t="s">
        <v>237</v>
      </c>
      <c r="P6" s="120" t="s">
        <v>238</v>
      </c>
      <c r="Q6" s="120" t="s">
        <v>232</v>
      </c>
    </row>
    <row r="7" spans="1:17" x14ac:dyDescent="0.25">
      <c r="A7" s="3" t="s">
        <v>239</v>
      </c>
      <c r="B7" s="46">
        <f>+G7+Q7</f>
        <v>45252993.591205329</v>
      </c>
      <c r="C7" s="3">
        <f t="shared" ref="C7:Q7" si="0">+C8+C14+C17+C49+C51+C54</f>
        <v>5227693.4073020006</v>
      </c>
      <c r="D7" s="3">
        <f t="shared" si="0"/>
        <v>2265836.6452339999</v>
      </c>
      <c r="E7" s="3">
        <f t="shared" si="0"/>
        <v>20648538.717546333</v>
      </c>
      <c r="F7" s="3">
        <f t="shared" si="0"/>
        <v>441479.41177599999</v>
      </c>
      <c r="G7" s="3">
        <f t="shared" si="0"/>
        <v>28583548.181858327</v>
      </c>
      <c r="H7" s="3">
        <f t="shared" si="0"/>
        <v>29089.075015000002</v>
      </c>
      <c r="I7" s="3">
        <f t="shared" si="0"/>
        <v>6219589.4145</v>
      </c>
      <c r="J7" s="3">
        <f t="shared" si="0"/>
        <v>142773.47519699999</v>
      </c>
      <c r="K7" s="3">
        <f t="shared" si="0"/>
        <v>1113.54162</v>
      </c>
      <c r="L7" s="3">
        <f t="shared" si="0"/>
        <v>0</v>
      </c>
      <c r="M7" s="3">
        <f t="shared" si="0"/>
        <v>0</v>
      </c>
      <c r="N7" s="3">
        <f t="shared" si="0"/>
        <v>1855368.10509</v>
      </c>
      <c r="O7" s="3">
        <f t="shared" si="0"/>
        <v>7956266.2250460014</v>
      </c>
      <c r="P7" s="3">
        <f t="shared" si="0"/>
        <v>465245.57287900004</v>
      </c>
      <c r="Q7" s="3">
        <f t="shared" si="0"/>
        <v>16669445.409347001</v>
      </c>
    </row>
    <row r="8" spans="1:17" s="108" customFormat="1" x14ac:dyDescent="0.25">
      <c r="A8" s="24" t="s">
        <v>240</v>
      </c>
      <c r="B8" s="46">
        <f>+G8+Q8</f>
        <v>18935114.356601</v>
      </c>
      <c r="C8" s="24">
        <f>SUM(C9:C13)</f>
        <v>2308736.8204300003</v>
      </c>
      <c r="D8" s="24">
        <f>SUM(D9:D13)</f>
        <v>1709923.381176</v>
      </c>
      <c r="E8" s="24">
        <f>SUM(E9:E13)</f>
        <v>389043.29964899999</v>
      </c>
      <c r="F8" s="24">
        <f>SUM(F9:F13)</f>
        <v>0</v>
      </c>
      <c r="G8" s="24">
        <f>SUM(C8:F8)</f>
        <v>4407703.501255</v>
      </c>
      <c r="H8" s="24">
        <f>SUM(H9:H13)</f>
        <v>29089.075015000002</v>
      </c>
      <c r="I8" s="24">
        <f t="shared" ref="I8:Q8" si="1">SUM(I9:I13)</f>
        <v>6219589.4145</v>
      </c>
      <c r="J8" s="24">
        <f t="shared" si="1"/>
        <v>0</v>
      </c>
      <c r="K8" s="24">
        <f t="shared" si="1"/>
        <v>1113.54162</v>
      </c>
      <c r="L8" s="24">
        <f t="shared" si="1"/>
        <v>0</v>
      </c>
      <c r="M8" s="24">
        <f t="shared" si="1"/>
        <v>0</v>
      </c>
      <c r="N8" s="24">
        <f t="shared" si="1"/>
        <v>1763368.10509</v>
      </c>
      <c r="O8" s="24">
        <f t="shared" si="1"/>
        <v>6499421.3928730004</v>
      </c>
      <c r="P8" s="24">
        <f t="shared" si="1"/>
        <v>14829.326248000001</v>
      </c>
      <c r="Q8" s="24">
        <f t="shared" si="1"/>
        <v>14527410.855346</v>
      </c>
    </row>
    <row r="9" spans="1:17" s="93" customFormat="1" x14ac:dyDescent="0.25">
      <c r="A9" s="45" t="s">
        <v>241</v>
      </c>
      <c r="B9" s="93">
        <v>2593413.9266599999</v>
      </c>
      <c r="C9" s="93">
        <v>27299.483800000002</v>
      </c>
      <c r="D9" s="93">
        <v>101092.225716</v>
      </c>
      <c r="E9" s="93">
        <v>0</v>
      </c>
      <c r="F9" s="93">
        <v>0</v>
      </c>
      <c r="G9" s="93">
        <v>128391.709516</v>
      </c>
      <c r="H9" s="93">
        <v>0</v>
      </c>
      <c r="I9" s="93">
        <v>0</v>
      </c>
      <c r="J9" s="93">
        <v>0</v>
      </c>
      <c r="K9" s="93">
        <v>1113.54162</v>
      </c>
      <c r="L9" s="93">
        <v>0</v>
      </c>
      <c r="M9" s="93">
        <v>0</v>
      </c>
      <c r="N9" s="93">
        <v>0</v>
      </c>
      <c r="O9" s="93">
        <v>2463908.6755240001</v>
      </c>
      <c r="P9" s="93">
        <v>0</v>
      </c>
      <c r="Q9" s="93">
        <v>2465022.2171439999</v>
      </c>
    </row>
    <row r="10" spans="1:17" s="53" customFormat="1" x14ac:dyDescent="0.25">
      <c r="A10" s="53" t="s">
        <v>242</v>
      </c>
      <c r="B10" s="93">
        <v>5965140.4745760001</v>
      </c>
      <c r="C10" s="93">
        <v>2271024.1436690004</v>
      </c>
      <c r="D10" s="93">
        <v>1608831.15546</v>
      </c>
      <c r="E10" s="93">
        <v>389043.29964899999</v>
      </c>
      <c r="F10" s="93">
        <v>0</v>
      </c>
      <c r="G10" s="93">
        <v>4268898.5987780001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3">
        <v>1681412.5495499999</v>
      </c>
      <c r="O10" s="93">
        <v>0</v>
      </c>
      <c r="P10" s="93">
        <v>14829.326248000001</v>
      </c>
      <c r="Q10" s="93">
        <v>1696241.8757979998</v>
      </c>
    </row>
    <row r="11" spans="1:17" s="93" customFormat="1" x14ac:dyDescent="0.25">
      <c r="A11" s="93" t="s">
        <v>243</v>
      </c>
      <c r="B11" s="93">
        <v>4035512.7173489998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4035512.7173489998</v>
      </c>
      <c r="P11" s="93">
        <v>0</v>
      </c>
      <c r="Q11" s="93">
        <v>4035512.7173489998</v>
      </c>
    </row>
    <row r="12" spans="1:17" s="93" customFormat="1" x14ac:dyDescent="0.25">
      <c r="A12" s="93" t="s">
        <v>244</v>
      </c>
      <c r="B12" s="93">
        <v>6219589.4145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v>6219589.4145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6219589.4145</v>
      </c>
    </row>
    <row r="13" spans="1:17" s="93" customFormat="1" x14ac:dyDescent="0.25">
      <c r="A13" s="45" t="s">
        <v>245</v>
      </c>
      <c r="B13" s="93">
        <v>121457.823516</v>
      </c>
      <c r="C13" s="93">
        <v>10413.192960999999</v>
      </c>
      <c r="D13" s="93">
        <v>0</v>
      </c>
      <c r="E13" s="93">
        <v>0</v>
      </c>
      <c r="F13" s="93">
        <v>0</v>
      </c>
      <c r="G13" s="93">
        <v>10413.192960999999</v>
      </c>
      <c r="H13" s="93">
        <v>29089.075015000002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81955.555540000001</v>
      </c>
      <c r="O13" s="93">
        <v>0</v>
      </c>
      <c r="P13" s="93">
        <v>0</v>
      </c>
      <c r="Q13" s="93">
        <v>111044.63055500001</v>
      </c>
    </row>
    <row r="14" spans="1:17" s="38" customFormat="1" x14ac:dyDescent="0.25">
      <c r="A14" s="24" t="s">
        <v>246</v>
      </c>
      <c r="B14" s="46">
        <f t="shared" ref="B14" si="2">+G14+Q14</f>
        <v>6082585.7554609999</v>
      </c>
      <c r="C14" s="24">
        <f>SUM(C15:C16)</f>
        <v>667878.91880200012</v>
      </c>
      <c r="D14" s="24">
        <f>SUM(D15:D16)</f>
        <v>161084.25405600001</v>
      </c>
      <c r="E14" s="24">
        <f>SUM(E15:E16)</f>
        <v>4004825.4536640001</v>
      </c>
      <c r="F14" s="24">
        <f>SUM(F15:F16)</f>
        <v>7.7600000000000011E-4</v>
      </c>
      <c r="G14" s="24">
        <f t="shared" ref="G14" si="3">SUM(C14:F14)</f>
        <v>4833788.6272980003</v>
      </c>
      <c r="H14" s="24">
        <f t="shared" ref="H14:Q14" si="4">SUM(H15:H16)</f>
        <v>0</v>
      </c>
      <c r="I14" s="24">
        <f t="shared" si="4"/>
        <v>0</v>
      </c>
      <c r="J14" s="24">
        <f t="shared" si="4"/>
        <v>101666.666667</v>
      </c>
      <c r="K14" s="24">
        <f t="shared" si="4"/>
        <v>0</v>
      </c>
      <c r="L14" s="24">
        <f t="shared" si="4"/>
        <v>0</v>
      </c>
      <c r="M14" s="24">
        <f t="shared" si="4"/>
        <v>0</v>
      </c>
      <c r="N14" s="24">
        <f t="shared" si="4"/>
        <v>0</v>
      </c>
      <c r="O14" s="24">
        <f t="shared" si="4"/>
        <v>813165.86876600003</v>
      </c>
      <c r="P14" s="24">
        <f t="shared" si="4"/>
        <v>333964.59273000003</v>
      </c>
      <c r="Q14" s="24">
        <f t="shared" si="4"/>
        <v>1248797.1281630001</v>
      </c>
    </row>
    <row r="15" spans="1:17" s="93" customFormat="1" x14ac:dyDescent="0.25">
      <c r="A15" s="45" t="s">
        <v>247</v>
      </c>
      <c r="B15" s="93">
        <v>6072673.8970580008</v>
      </c>
      <c r="C15" s="93">
        <v>666230.53106000007</v>
      </c>
      <c r="D15" s="93">
        <v>159358.08694400001</v>
      </c>
      <c r="E15" s="93">
        <v>4004825.4536520001</v>
      </c>
      <c r="F15" s="93">
        <v>7.8800000000000007E-4</v>
      </c>
      <c r="G15" s="93">
        <v>4830414.0724440003</v>
      </c>
      <c r="H15" s="93">
        <v>0</v>
      </c>
      <c r="I15" s="93">
        <v>0</v>
      </c>
      <c r="J15" s="93">
        <v>101666.666667</v>
      </c>
      <c r="K15" s="93">
        <v>0</v>
      </c>
      <c r="L15" s="93">
        <v>0</v>
      </c>
      <c r="M15" s="93">
        <v>0</v>
      </c>
      <c r="N15" s="93">
        <v>0</v>
      </c>
      <c r="O15" s="93">
        <v>808526.89586599998</v>
      </c>
      <c r="P15" s="93">
        <v>332066.26208100002</v>
      </c>
      <c r="Q15" s="93">
        <v>1242259.824614</v>
      </c>
    </row>
    <row r="16" spans="1:17" s="93" customFormat="1" x14ac:dyDescent="0.25">
      <c r="A16" s="45" t="s">
        <v>248</v>
      </c>
      <c r="B16" s="93">
        <v>9911.8584030000002</v>
      </c>
      <c r="C16" s="93">
        <v>1648.3877420000001</v>
      </c>
      <c r="D16" s="93">
        <v>1726.1671120000001</v>
      </c>
      <c r="E16" s="93">
        <v>1.2E-5</v>
      </c>
      <c r="F16" s="93">
        <v>-1.2E-5</v>
      </c>
      <c r="G16" s="93">
        <v>3374.554854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  <c r="O16" s="93">
        <v>4638.9729000000007</v>
      </c>
      <c r="P16" s="93">
        <v>1898.330649</v>
      </c>
      <c r="Q16" s="93">
        <v>6537.3035490000002</v>
      </c>
    </row>
    <row r="17" spans="1:17" s="38" customFormat="1" x14ac:dyDescent="0.25">
      <c r="A17" s="24" t="s">
        <v>249</v>
      </c>
      <c r="B17" s="46">
        <f t="shared" ref="B17" si="5">+G17+Q17</f>
        <v>19175681.459739998</v>
      </c>
      <c r="C17" s="24">
        <f>SUM(C18:C48)</f>
        <v>1212298.9819999998</v>
      </c>
      <c r="D17" s="24">
        <f>SUM(D18:D48)</f>
        <v>394829.01000200002</v>
      </c>
      <c r="E17" s="24">
        <f>SUM(E18:E48)</f>
        <v>16233836.630899999</v>
      </c>
      <c r="F17" s="24">
        <f>SUM(F18:F48)</f>
        <v>441479.41100000002</v>
      </c>
      <c r="G17" s="24">
        <f t="shared" ref="G17" si="6">SUM(C17:F17)</f>
        <v>18282444.033901997</v>
      </c>
      <c r="H17" s="24">
        <f t="shared" ref="H17:Q17" si="7">SUM(H18:H48)</f>
        <v>0</v>
      </c>
      <c r="I17" s="24">
        <f t="shared" si="7"/>
        <v>0</v>
      </c>
      <c r="J17" s="24">
        <f t="shared" si="7"/>
        <v>41106.808530000002</v>
      </c>
      <c r="K17" s="24">
        <f t="shared" si="7"/>
        <v>0</v>
      </c>
      <c r="L17" s="24">
        <f t="shared" si="7"/>
        <v>0</v>
      </c>
      <c r="M17" s="24">
        <f t="shared" si="7"/>
        <v>0</v>
      </c>
      <c r="N17" s="24">
        <f t="shared" si="7"/>
        <v>92000</v>
      </c>
      <c r="O17" s="24">
        <f t="shared" si="7"/>
        <v>643678.96340700006</v>
      </c>
      <c r="P17" s="24">
        <f t="shared" si="7"/>
        <v>116451.653901</v>
      </c>
      <c r="Q17" s="24">
        <f t="shared" si="7"/>
        <v>893237.42583800014</v>
      </c>
    </row>
    <row r="18" spans="1:17" s="93" customFormat="1" x14ac:dyDescent="0.25">
      <c r="A18" s="45" t="s">
        <v>250</v>
      </c>
      <c r="B18" s="53">
        <v>1304497.4258400002</v>
      </c>
      <c r="C18" s="93">
        <v>207356.99</v>
      </c>
      <c r="D18" s="93">
        <v>216246.010002</v>
      </c>
      <c r="E18" s="93">
        <v>0</v>
      </c>
      <c r="F18" s="93">
        <v>0</v>
      </c>
      <c r="G18" s="93">
        <v>423603.00000200002</v>
      </c>
      <c r="H18" s="93">
        <v>0</v>
      </c>
      <c r="I18" s="93">
        <v>0</v>
      </c>
      <c r="J18" s="93">
        <v>41106.808530000002</v>
      </c>
      <c r="K18" s="93">
        <v>0</v>
      </c>
      <c r="L18" s="93">
        <v>0</v>
      </c>
      <c r="M18" s="93">
        <v>0</v>
      </c>
      <c r="N18" s="93">
        <v>92000</v>
      </c>
      <c r="O18" s="93">
        <v>631335.96340700006</v>
      </c>
      <c r="P18" s="93">
        <v>116451.653901</v>
      </c>
      <c r="Q18" s="93">
        <v>880894.42583800014</v>
      </c>
    </row>
    <row r="19" spans="1:17" s="93" customFormat="1" x14ac:dyDescent="0.25">
      <c r="A19" s="93" t="s">
        <v>251</v>
      </c>
      <c r="B19" s="93">
        <v>62526</v>
      </c>
      <c r="C19" s="93">
        <v>0</v>
      </c>
      <c r="D19" s="93">
        <v>50183</v>
      </c>
      <c r="E19" s="93">
        <v>0</v>
      </c>
      <c r="F19" s="93">
        <v>0</v>
      </c>
      <c r="G19" s="93">
        <v>50183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12343</v>
      </c>
      <c r="P19" s="93">
        <v>0</v>
      </c>
      <c r="Q19" s="93">
        <v>12343</v>
      </c>
    </row>
    <row r="20" spans="1:17" s="93" customFormat="1" x14ac:dyDescent="0.25">
      <c r="A20" s="93" t="s">
        <v>252</v>
      </c>
      <c r="B20" s="93">
        <v>441479.41100000002</v>
      </c>
      <c r="C20" s="93">
        <v>0</v>
      </c>
      <c r="D20" s="93">
        <v>0</v>
      </c>
      <c r="E20" s="93">
        <v>0</v>
      </c>
      <c r="F20" s="93">
        <v>441479.41100000002</v>
      </c>
      <c r="G20" s="93">
        <v>441479.41100000002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3">
        <v>0</v>
      </c>
      <c r="Q20" s="93">
        <v>0</v>
      </c>
    </row>
    <row r="21" spans="1:17" s="93" customFormat="1" x14ac:dyDescent="0.25">
      <c r="A21" s="45" t="s">
        <v>253</v>
      </c>
      <c r="B21" s="93">
        <v>0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93">
        <v>0</v>
      </c>
      <c r="O21" s="93">
        <v>0</v>
      </c>
      <c r="P21" s="93">
        <v>0</v>
      </c>
      <c r="Q21" s="93">
        <v>0</v>
      </c>
    </row>
    <row r="22" spans="1:17" s="93" customFormat="1" x14ac:dyDescent="0.25">
      <c r="A22" s="93" t="s">
        <v>254</v>
      </c>
      <c r="B22" s="93">
        <v>0</v>
      </c>
      <c r="C22" s="93">
        <v>0</v>
      </c>
      <c r="D22" s="93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3">
        <v>0</v>
      </c>
      <c r="Q22" s="93">
        <v>0</v>
      </c>
    </row>
    <row r="23" spans="1:17" s="93" customFormat="1" x14ac:dyDescent="0.25">
      <c r="A23" s="93" t="s">
        <v>255</v>
      </c>
      <c r="B23" s="93">
        <v>0</v>
      </c>
      <c r="C23" s="93">
        <v>0</v>
      </c>
      <c r="D23" s="93">
        <v>0</v>
      </c>
      <c r="E23" s="93">
        <v>0</v>
      </c>
      <c r="F23" s="93">
        <v>0</v>
      </c>
      <c r="G23" s="93">
        <v>0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93">
        <v>0</v>
      </c>
      <c r="P23" s="93">
        <v>0</v>
      </c>
      <c r="Q23" s="93">
        <v>0</v>
      </c>
    </row>
    <row r="24" spans="1:17" s="93" customFormat="1" x14ac:dyDescent="0.25">
      <c r="A24" s="93" t="s">
        <v>256</v>
      </c>
      <c r="B24" s="93">
        <v>0</v>
      </c>
      <c r="C24" s="93">
        <v>0</v>
      </c>
      <c r="D24" s="93">
        <v>0</v>
      </c>
      <c r="E24" s="93">
        <v>0</v>
      </c>
      <c r="F24" s="93">
        <v>0</v>
      </c>
      <c r="G24" s="93">
        <v>0</v>
      </c>
      <c r="H24" s="93">
        <v>0</v>
      </c>
      <c r="I24" s="93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3">
        <v>0</v>
      </c>
      <c r="P24" s="93">
        <v>0</v>
      </c>
      <c r="Q24" s="93">
        <v>0</v>
      </c>
    </row>
    <row r="25" spans="1:17" s="93" customFormat="1" x14ac:dyDescent="0.25">
      <c r="A25" s="93" t="s">
        <v>257</v>
      </c>
      <c r="B25" s="93">
        <v>0</v>
      </c>
      <c r="C25" s="93">
        <v>0</v>
      </c>
      <c r="D25" s="93">
        <v>0</v>
      </c>
      <c r="E25" s="93">
        <v>0</v>
      </c>
      <c r="F25" s="93">
        <v>0</v>
      </c>
      <c r="G25" s="93">
        <v>0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3">
        <v>0</v>
      </c>
      <c r="O25" s="93">
        <v>0</v>
      </c>
      <c r="P25" s="93">
        <v>0</v>
      </c>
      <c r="Q25" s="93">
        <v>0</v>
      </c>
    </row>
    <row r="26" spans="1:17" s="93" customFormat="1" x14ac:dyDescent="0.25">
      <c r="A26" s="45" t="s">
        <v>258</v>
      </c>
      <c r="B26" s="93">
        <v>0</v>
      </c>
      <c r="C26" s="93">
        <v>0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</row>
    <row r="27" spans="1:17" s="93" customFormat="1" x14ac:dyDescent="0.25">
      <c r="A27" s="93" t="s">
        <v>259</v>
      </c>
      <c r="B27" s="93">
        <v>0</v>
      </c>
      <c r="C27" s="93">
        <v>0</v>
      </c>
      <c r="D27" s="93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>
        <v>0</v>
      </c>
      <c r="K27" s="93">
        <v>0</v>
      </c>
      <c r="L27" s="93">
        <v>0</v>
      </c>
      <c r="M27" s="93">
        <v>0</v>
      </c>
      <c r="N27" s="93">
        <v>0</v>
      </c>
      <c r="O27" s="93">
        <v>0</v>
      </c>
      <c r="P27" s="93">
        <v>0</v>
      </c>
      <c r="Q27" s="93">
        <v>0</v>
      </c>
    </row>
    <row r="28" spans="1:17" s="93" customFormat="1" x14ac:dyDescent="0.25">
      <c r="A28" s="93" t="s">
        <v>260</v>
      </c>
      <c r="B28" s="93">
        <v>0</v>
      </c>
      <c r="C28" s="93">
        <v>0</v>
      </c>
      <c r="D28" s="93">
        <v>0</v>
      </c>
      <c r="E28" s="93">
        <v>0</v>
      </c>
      <c r="F28" s="93">
        <v>0</v>
      </c>
      <c r="G28" s="93">
        <v>0</v>
      </c>
      <c r="H28" s="93">
        <v>0</v>
      </c>
      <c r="I28" s="93">
        <v>0</v>
      </c>
      <c r="J28" s="93">
        <v>0</v>
      </c>
      <c r="K28" s="93">
        <v>0</v>
      </c>
      <c r="L28" s="93">
        <v>0</v>
      </c>
      <c r="M28" s="93">
        <v>0</v>
      </c>
      <c r="N28" s="93">
        <v>0</v>
      </c>
      <c r="O28" s="93">
        <v>0</v>
      </c>
      <c r="P28" s="93">
        <v>0</v>
      </c>
      <c r="Q28" s="93">
        <v>0</v>
      </c>
    </row>
    <row r="29" spans="1:17" s="93" customFormat="1" x14ac:dyDescent="0.25">
      <c r="A29" s="93" t="s">
        <v>261</v>
      </c>
      <c r="B29" s="93">
        <v>128400</v>
      </c>
      <c r="C29" s="93">
        <v>0</v>
      </c>
      <c r="D29" s="93">
        <v>128400</v>
      </c>
      <c r="E29" s="93">
        <v>0</v>
      </c>
      <c r="F29" s="93">
        <v>0</v>
      </c>
      <c r="G29" s="93">
        <v>128400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</row>
    <row r="30" spans="1:17" s="93" customFormat="1" x14ac:dyDescent="0.25">
      <c r="A30" s="93" t="s">
        <v>262</v>
      </c>
      <c r="B30" s="93">
        <v>0</v>
      </c>
      <c r="C30" s="93">
        <v>0</v>
      </c>
      <c r="D30" s="93">
        <v>0</v>
      </c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3">
        <v>0</v>
      </c>
      <c r="P30" s="93">
        <v>0</v>
      </c>
      <c r="Q30" s="93">
        <v>0</v>
      </c>
    </row>
    <row r="31" spans="1:17" s="93" customFormat="1" x14ac:dyDescent="0.25">
      <c r="A31" s="93" t="s">
        <v>263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3">
        <v>0</v>
      </c>
      <c r="P31" s="93">
        <v>0</v>
      </c>
      <c r="Q31" s="93">
        <v>0</v>
      </c>
    </row>
    <row r="32" spans="1:17" s="93" customFormat="1" x14ac:dyDescent="0.25">
      <c r="A32" s="45" t="s">
        <v>264</v>
      </c>
      <c r="B32" s="93">
        <v>0</v>
      </c>
      <c r="C32" s="93">
        <v>0</v>
      </c>
      <c r="D32" s="93">
        <v>0</v>
      </c>
      <c r="E32" s="93">
        <v>0</v>
      </c>
      <c r="F32" s="93">
        <v>0</v>
      </c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3">
        <v>0</v>
      </c>
      <c r="P32" s="93">
        <v>0</v>
      </c>
      <c r="Q32" s="93">
        <v>0</v>
      </c>
    </row>
    <row r="33" spans="1:17" s="93" customFormat="1" x14ac:dyDescent="0.25">
      <c r="A33" s="45" t="s">
        <v>265</v>
      </c>
      <c r="B33" s="93">
        <v>0</v>
      </c>
      <c r="C33" s="93">
        <v>0</v>
      </c>
      <c r="D33" s="93">
        <v>0</v>
      </c>
      <c r="E33" s="93">
        <v>0</v>
      </c>
      <c r="F33" s="93">
        <v>0</v>
      </c>
      <c r="G33" s="93">
        <v>0</v>
      </c>
      <c r="H33" s="93">
        <v>0</v>
      </c>
      <c r="I33" s="93">
        <v>0</v>
      </c>
      <c r="J33" s="93">
        <v>0</v>
      </c>
      <c r="K33" s="93">
        <v>0</v>
      </c>
      <c r="L33" s="93">
        <v>0</v>
      </c>
      <c r="M33" s="93">
        <v>0</v>
      </c>
      <c r="N33" s="93">
        <v>0</v>
      </c>
      <c r="O33" s="93">
        <v>0</v>
      </c>
      <c r="P33" s="93">
        <v>0</v>
      </c>
      <c r="Q33" s="93">
        <v>0</v>
      </c>
    </row>
    <row r="34" spans="1:17" s="93" customFormat="1" x14ac:dyDescent="0.25">
      <c r="A34" s="45" t="s">
        <v>266</v>
      </c>
      <c r="B34" s="93">
        <v>400000</v>
      </c>
      <c r="C34" s="93">
        <v>0</v>
      </c>
      <c r="D34" s="93">
        <v>0</v>
      </c>
      <c r="E34" s="93">
        <v>400000</v>
      </c>
      <c r="F34" s="93">
        <v>0</v>
      </c>
      <c r="G34" s="93">
        <v>400000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</row>
    <row r="35" spans="1:17" s="93" customFormat="1" x14ac:dyDescent="0.25">
      <c r="A35" s="45" t="s">
        <v>267</v>
      </c>
      <c r="B35" s="93">
        <v>1004941.992</v>
      </c>
      <c r="C35" s="93">
        <v>1004941.992</v>
      </c>
      <c r="D35" s="93">
        <v>0</v>
      </c>
      <c r="E35" s="93">
        <v>0</v>
      </c>
      <c r="F35" s="93">
        <v>0</v>
      </c>
      <c r="G35" s="93">
        <v>1004941.992</v>
      </c>
      <c r="H35" s="93">
        <v>0</v>
      </c>
      <c r="I35" s="93"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3">
        <v>0</v>
      </c>
      <c r="P35" s="93">
        <v>0</v>
      </c>
      <c r="Q35" s="93">
        <v>0</v>
      </c>
    </row>
    <row r="36" spans="1:17" s="93" customFormat="1" x14ac:dyDescent="0.25">
      <c r="A36" s="45" t="s">
        <v>268</v>
      </c>
      <c r="B36" s="93">
        <v>3403135.2069999999</v>
      </c>
      <c r="C36" s="93">
        <v>0</v>
      </c>
      <c r="D36" s="93">
        <v>0</v>
      </c>
      <c r="E36" s="93">
        <v>3403135.2069999999</v>
      </c>
      <c r="F36" s="93">
        <v>0</v>
      </c>
      <c r="G36" s="93">
        <v>3403135.2069999999</v>
      </c>
      <c r="H36" s="93">
        <v>0</v>
      </c>
      <c r="I36" s="93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3">
        <v>0</v>
      </c>
      <c r="P36" s="93">
        <v>0</v>
      </c>
      <c r="Q36" s="93">
        <v>0</v>
      </c>
    </row>
    <row r="37" spans="1:17" s="93" customFormat="1" x14ac:dyDescent="0.25">
      <c r="A37" s="45" t="s">
        <v>269</v>
      </c>
      <c r="B37" s="93">
        <v>3701423.8650000002</v>
      </c>
      <c r="C37" s="93">
        <v>0</v>
      </c>
      <c r="D37" s="93">
        <v>0</v>
      </c>
      <c r="E37" s="93">
        <v>3701423.8650000002</v>
      </c>
      <c r="F37" s="93">
        <v>0</v>
      </c>
      <c r="G37" s="93">
        <v>3701423.8650000002</v>
      </c>
      <c r="H37" s="93">
        <v>0</v>
      </c>
      <c r="I37" s="93">
        <v>0</v>
      </c>
      <c r="J37" s="93">
        <v>0</v>
      </c>
      <c r="K37" s="93">
        <v>0</v>
      </c>
      <c r="L37" s="93">
        <v>0</v>
      </c>
      <c r="M37" s="93">
        <v>0</v>
      </c>
      <c r="N37" s="93">
        <v>0</v>
      </c>
      <c r="O37" s="93">
        <v>0</v>
      </c>
      <c r="P37" s="93">
        <v>0</v>
      </c>
      <c r="Q37" s="93">
        <v>0</v>
      </c>
    </row>
    <row r="38" spans="1:17" s="93" customFormat="1" x14ac:dyDescent="0.25">
      <c r="A38" s="45" t="s">
        <v>270</v>
      </c>
      <c r="B38" s="93">
        <v>8458864.7760000005</v>
      </c>
      <c r="C38" s="93">
        <v>0</v>
      </c>
      <c r="D38" s="93">
        <v>0</v>
      </c>
      <c r="E38" s="93">
        <v>8458864.7760000005</v>
      </c>
      <c r="F38" s="93">
        <v>0</v>
      </c>
      <c r="G38" s="93">
        <v>8458864.7760000005</v>
      </c>
      <c r="H38" s="93">
        <v>0</v>
      </c>
      <c r="I38" s="93">
        <v>0</v>
      </c>
      <c r="J38" s="93">
        <v>0</v>
      </c>
      <c r="K38" s="93">
        <v>0</v>
      </c>
      <c r="L38" s="93">
        <v>0</v>
      </c>
      <c r="M38" s="93">
        <v>0</v>
      </c>
      <c r="N38" s="93">
        <v>0</v>
      </c>
      <c r="O38" s="93">
        <v>0</v>
      </c>
      <c r="P38" s="93">
        <v>0</v>
      </c>
      <c r="Q38" s="93">
        <v>0</v>
      </c>
    </row>
    <row r="39" spans="1:17" s="93" customFormat="1" x14ac:dyDescent="0.25">
      <c r="A39" s="45" t="s">
        <v>271</v>
      </c>
      <c r="B39" s="93">
        <v>18147.628199999999</v>
      </c>
      <c r="C39" s="93">
        <v>0</v>
      </c>
      <c r="D39" s="93">
        <v>0</v>
      </c>
      <c r="E39" s="93">
        <v>18147.628199999999</v>
      </c>
      <c r="F39" s="93">
        <v>0</v>
      </c>
      <c r="G39" s="93">
        <v>18147.628199999999</v>
      </c>
      <c r="H39" s="93">
        <v>0</v>
      </c>
      <c r="I39" s="93">
        <v>0</v>
      </c>
      <c r="J39" s="93">
        <v>0</v>
      </c>
      <c r="K39" s="93">
        <v>0</v>
      </c>
      <c r="L39" s="93">
        <v>0</v>
      </c>
      <c r="M39" s="93">
        <v>0</v>
      </c>
      <c r="N39" s="93">
        <v>0</v>
      </c>
      <c r="O39" s="93">
        <v>0</v>
      </c>
      <c r="P39" s="93">
        <v>0</v>
      </c>
      <c r="Q39" s="93">
        <v>0</v>
      </c>
    </row>
    <row r="40" spans="1:17" s="93" customFormat="1" x14ac:dyDescent="0.25">
      <c r="A40" s="45" t="s">
        <v>272</v>
      </c>
      <c r="B40" s="93">
        <v>18796.4738</v>
      </c>
      <c r="C40" s="93">
        <v>0</v>
      </c>
      <c r="D40" s="93">
        <v>0</v>
      </c>
      <c r="E40" s="93">
        <v>18796.4738</v>
      </c>
      <c r="F40" s="93">
        <v>0</v>
      </c>
      <c r="G40" s="93">
        <v>18796.4738</v>
      </c>
      <c r="H40" s="93">
        <v>0</v>
      </c>
      <c r="I40" s="93">
        <v>0</v>
      </c>
      <c r="J40" s="93">
        <v>0</v>
      </c>
      <c r="K40" s="93">
        <v>0</v>
      </c>
      <c r="L40" s="93">
        <v>0</v>
      </c>
      <c r="M40" s="93">
        <v>0</v>
      </c>
      <c r="N40" s="93">
        <v>0</v>
      </c>
      <c r="O40" s="93">
        <v>0</v>
      </c>
      <c r="P40" s="93">
        <v>0</v>
      </c>
      <c r="Q40" s="93">
        <v>0</v>
      </c>
    </row>
    <row r="41" spans="1:17" s="93" customFormat="1" x14ac:dyDescent="0.25">
      <c r="A41" s="45" t="s">
        <v>273</v>
      </c>
      <c r="B41" s="93">
        <v>60204.123200000002</v>
      </c>
      <c r="C41" s="93">
        <v>0</v>
      </c>
      <c r="D41" s="93">
        <v>0</v>
      </c>
      <c r="E41" s="93">
        <v>60204.123200000002</v>
      </c>
      <c r="F41" s="93">
        <v>0</v>
      </c>
      <c r="G41" s="93">
        <v>60204.123200000002</v>
      </c>
      <c r="H41" s="93">
        <v>0</v>
      </c>
      <c r="I41" s="93">
        <v>0</v>
      </c>
      <c r="J41" s="93">
        <v>0</v>
      </c>
      <c r="K41" s="93">
        <v>0</v>
      </c>
      <c r="L41" s="93">
        <v>0</v>
      </c>
      <c r="M41" s="93">
        <v>0</v>
      </c>
      <c r="N41" s="93">
        <v>0</v>
      </c>
      <c r="O41" s="93">
        <v>0</v>
      </c>
      <c r="P41" s="93">
        <v>0</v>
      </c>
      <c r="Q41" s="93">
        <v>0</v>
      </c>
    </row>
    <row r="42" spans="1:17" s="93" customFormat="1" x14ac:dyDescent="0.25">
      <c r="A42" s="45" t="s">
        <v>274</v>
      </c>
      <c r="B42" s="93">
        <v>9062.8785000000007</v>
      </c>
      <c r="C42" s="93">
        <v>0</v>
      </c>
      <c r="D42" s="93">
        <v>0</v>
      </c>
      <c r="E42" s="93">
        <v>9062.8785000000007</v>
      </c>
      <c r="F42" s="93">
        <v>0</v>
      </c>
      <c r="G42" s="93">
        <v>9062.8785000000007</v>
      </c>
      <c r="H42" s="93">
        <v>0</v>
      </c>
      <c r="I42" s="93">
        <v>0</v>
      </c>
      <c r="J42" s="93">
        <v>0</v>
      </c>
      <c r="K42" s="93">
        <v>0</v>
      </c>
      <c r="L42" s="93">
        <v>0</v>
      </c>
      <c r="M42" s="93">
        <v>0</v>
      </c>
      <c r="N42" s="93">
        <v>0</v>
      </c>
      <c r="O42" s="93">
        <v>0</v>
      </c>
      <c r="P42" s="93">
        <v>0</v>
      </c>
      <c r="Q42" s="93">
        <v>0</v>
      </c>
    </row>
    <row r="43" spans="1:17" s="93" customFormat="1" x14ac:dyDescent="0.25">
      <c r="A43" s="45" t="s">
        <v>275</v>
      </c>
      <c r="B43" s="93">
        <v>27410.992699999999</v>
      </c>
      <c r="C43" s="93">
        <v>0</v>
      </c>
      <c r="D43" s="93">
        <v>0</v>
      </c>
      <c r="E43" s="93">
        <v>27410.992699999999</v>
      </c>
      <c r="F43" s="93">
        <v>0</v>
      </c>
      <c r="G43" s="93">
        <v>27410.992699999999</v>
      </c>
      <c r="H43" s="93">
        <v>0</v>
      </c>
      <c r="I43" s="93">
        <v>0</v>
      </c>
      <c r="J43" s="93">
        <v>0</v>
      </c>
      <c r="K43" s="93">
        <v>0</v>
      </c>
      <c r="L43" s="93">
        <v>0</v>
      </c>
      <c r="M43" s="93">
        <v>0</v>
      </c>
      <c r="N43" s="93">
        <v>0</v>
      </c>
      <c r="O43" s="93">
        <v>0</v>
      </c>
      <c r="P43" s="93">
        <v>0</v>
      </c>
      <c r="Q43" s="93">
        <v>0</v>
      </c>
    </row>
    <row r="44" spans="1:17" s="93" customFormat="1" x14ac:dyDescent="0.25">
      <c r="A44" s="45" t="s">
        <v>276</v>
      </c>
      <c r="B44" s="93">
        <v>14059.536400000001</v>
      </c>
      <c r="C44" s="93">
        <v>0</v>
      </c>
      <c r="D44" s="93">
        <v>0</v>
      </c>
      <c r="E44" s="93">
        <v>14059.536400000001</v>
      </c>
      <c r="F44" s="93">
        <v>0</v>
      </c>
      <c r="G44" s="93">
        <v>14059.536400000001</v>
      </c>
      <c r="H44" s="93">
        <v>0</v>
      </c>
      <c r="I44" s="93">
        <v>0</v>
      </c>
      <c r="J44" s="93">
        <v>0</v>
      </c>
      <c r="K44" s="93">
        <v>0</v>
      </c>
      <c r="L44" s="93">
        <v>0</v>
      </c>
      <c r="M44" s="93">
        <v>0</v>
      </c>
      <c r="N44" s="93">
        <v>0</v>
      </c>
      <c r="O44" s="93">
        <v>0</v>
      </c>
      <c r="P44" s="93">
        <v>0</v>
      </c>
      <c r="Q44" s="93">
        <v>0</v>
      </c>
    </row>
    <row r="45" spans="1:17" s="93" customFormat="1" x14ac:dyDescent="0.25">
      <c r="A45" s="45" t="s">
        <v>277</v>
      </c>
      <c r="B45" s="93">
        <v>28758.805399999997</v>
      </c>
      <c r="C45" s="93">
        <v>0</v>
      </c>
      <c r="D45" s="93">
        <v>0</v>
      </c>
      <c r="E45" s="93">
        <v>28758.805399999997</v>
      </c>
      <c r="F45" s="93">
        <v>0</v>
      </c>
      <c r="G45" s="93">
        <v>28758.805399999997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0</v>
      </c>
      <c r="P45" s="93">
        <v>0</v>
      </c>
      <c r="Q45" s="93">
        <v>0</v>
      </c>
    </row>
    <row r="46" spans="1:17" s="93" customFormat="1" x14ac:dyDescent="0.25">
      <c r="A46" s="45" t="s">
        <v>278</v>
      </c>
      <c r="B46" s="93">
        <v>50274.598399999995</v>
      </c>
      <c r="C46" s="93">
        <v>0</v>
      </c>
      <c r="D46" s="93">
        <v>0</v>
      </c>
      <c r="E46" s="93">
        <v>50274.598399999995</v>
      </c>
      <c r="F46" s="93">
        <v>0</v>
      </c>
      <c r="G46" s="93">
        <v>50274.598399999995</v>
      </c>
      <c r="H46" s="93">
        <v>0</v>
      </c>
      <c r="I46" s="93">
        <v>0</v>
      </c>
      <c r="J46" s="93">
        <v>0</v>
      </c>
      <c r="K46" s="93">
        <v>0</v>
      </c>
      <c r="L46" s="93">
        <v>0</v>
      </c>
      <c r="M46" s="93">
        <v>0</v>
      </c>
      <c r="N46" s="93">
        <v>0</v>
      </c>
      <c r="O46" s="93">
        <v>0</v>
      </c>
      <c r="P46" s="93">
        <v>0</v>
      </c>
      <c r="Q46" s="93">
        <v>0</v>
      </c>
    </row>
    <row r="47" spans="1:17" s="93" customFormat="1" x14ac:dyDescent="0.25">
      <c r="A47" s="45" t="s">
        <v>279</v>
      </c>
      <c r="B47" s="93">
        <v>29438.635200000001</v>
      </c>
      <c r="C47" s="93">
        <v>0</v>
      </c>
      <c r="D47" s="93">
        <v>0</v>
      </c>
      <c r="E47" s="93">
        <v>29438.635200000001</v>
      </c>
      <c r="F47" s="93">
        <v>0</v>
      </c>
      <c r="G47" s="93">
        <v>29438.635200000001</v>
      </c>
      <c r="H47" s="93">
        <v>0</v>
      </c>
      <c r="I47" s="93">
        <v>0</v>
      </c>
      <c r="J47" s="93">
        <v>0</v>
      </c>
      <c r="K47" s="93">
        <v>0</v>
      </c>
      <c r="L47" s="93">
        <v>0</v>
      </c>
      <c r="M47" s="93">
        <v>0</v>
      </c>
      <c r="N47" s="93">
        <v>0</v>
      </c>
      <c r="O47" s="93">
        <v>0</v>
      </c>
      <c r="P47" s="93">
        <v>0</v>
      </c>
      <c r="Q47" s="93">
        <v>0</v>
      </c>
    </row>
    <row r="48" spans="1:17" s="93" customFormat="1" x14ac:dyDescent="0.25">
      <c r="A48" s="45" t="s">
        <v>280</v>
      </c>
      <c r="B48" s="93">
        <v>14259.1111</v>
      </c>
      <c r="C48" s="93">
        <v>0</v>
      </c>
      <c r="D48" s="93">
        <v>0</v>
      </c>
      <c r="E48" s="93">
        <v>14259.1111</v>
      </c>
      <c r="F48" s="93">
        <v>0</v>
      </c>
      <c r="G48" s="93">
        <v>14259.1111</v>
      </c>
      <c r="H48" s="93">
        <v>0</v>
      </c>
      <c r="I48" s="93">
        <v>0</v>
      </c>
      <c r="J48" s="93">
        <v>0</v>
      </c>
      <c r="K48" s="93">
        <v>0</v>
      </c>
      <c r="L48" s="93">
        <v>0</v>
      </c>
      <c r="M48" s="93">
        <v>0</v>
      </c>
      <c r="N48" s="93">
        <v>0</v>
      </c>
      <c r="O48" s="93">
        <v>0</v>
      </c>
      <c r="P48" s="93">
        <v>0</v>
      </c>
      <c r="Q48" s="93">
        <v>0</v>
      </c>
    </row>
    <row r="49" spans="1:17" s="38" customFormat="1" x14ac:dyDescent="0.25">
      <c r="A49" s="24" t="s">
        <v>281</v>
      </c>
      <c r="B49" s="46">
        <f>+G49+Q49</f>
        <v>0</v>
      </c>
      <c r="C49" s="46">
        <f t="shared" ref="C49:O49" si="8">SUM(C50)</f>
        <v>0</v>
      </c>
      <c r="D49" s="46">
        <f t="shared" si="8"/>
        <v>0</v>
      </c>
      <c r="E49" s="46">
        <f t="shared" si="8"/>
        <v>0</v>
      </c>
      <c r="F49" s="46">
        <f t="shared" si="8"/>
        <v>0</v>
      </c>
      <c r="G49" s="46">
        <f t="shared" ref="G49" si="9">SUM(C49:F49)</f>
        <v>0</v>
      </c>
      <c r="H49" s="46">
        <f t="shared" si="8"/>
        <v>0</v>
      </c>
      <c r="I49" s="46">
        <f t="shared" si="8"/>
        <v>0</v>
      </c>
      <c r="J49" s="46">
        <f t="shared" si="8"/>
        <v>0</v>
      </c>
      <c r="K49" s="46">
        <f t="shared" si="8"/>
        <v>0</v>
      </c>
      <c r="L49" s="46">
        <f t="shared" si="8"/>
        <v>0</v>
      </c>
      <c r="M49" s="46">
        <f t="shared" si="8"/>
        <v>0</v>
      </c>
      <c r="N49" s="46">
        <f t="shared" si="8"/>
        <v>0</v>
      </c>
      <c r="O49" s="46">
        <f t="shared" si="8"/>
        <v>0</v>
      </c>
      <c r="P49" s="46">
        <f>SUM(P50)</f>
        <v>0</v>
      </c>
      <c r="Q49" s="46">
        <f>SUM(Q50)</f>
        <v>0</v>
      </c>
    </row>
    <row r="50" spans="1:17" x14ac:dyDescent="0.25">
      <c r="A50" s="37" t="s">
        <v>282</v>
      </c>
      <c r="B50" s="93">
        <v>0</v>
      </c>
      <c r="C50" s="93">
        <v>0</v>
      </c>
      <c r="D50" s="93">
        <v>0</v>
      </c>
      <c r="E50" s="93">
        <v>0</v>
      </c>
      <c r="F50" s="93">
        <v>0</v>
      </c>
      <c r="G50" s="93">
        <v>0</v>
      </c>
      <c r="H50" s="93">
        <v>0</v>
      </c>
      <c r="I50" s="93">
        <v>0</v>
      </c>
      <c r="J50" s="93">
        <v>0</v>
      </c>
      <c r="K50" s="93">
        <v>0</v>
      </c>
      <c r="L50" s="93">
        <v>0</v>
      </c>
      <c r="M50" s="93">
        <v>0</v>
      </c>
      <c r="N50" s="93">
        <v>0</v>
      </c>
      <c r="O50" s="93">
        <v>0</v>
      </c>
      <c r="P50" s="93">
        <v>0</v>
      </c>
      <c r="Q50" s="93">
        <v>0</v>
      </c>
    </row>
    <row r="51" spans="1:17" s="38" customFormat="1" x14ac:dyDescent="0.25">
      <c r="A51" s="24" t="s">
        <v>283</v>
      </c>
      <c r="B51" s="24">
        <f t="shared" ref="B51" si="10">+G51+Q51</f>
        <v>550447.0194033325</v>
      </c>
      <c r="C51" s="46">
        <f>SUM(C52:C53)</f>
        <v>529613.68606999994</v>
      </c>
      <c r="D51" s="46">
        <f>SUM(D52:D53)</f>
        <v>0</v>
      </c>
      <c r="E51" s="46">
        <f>SUM(E52:E53)</f>
        <v>20833.333333332557</v>
      </c>
      <c r="F51" s="46">
        <f>SUM(F52:F53)</f>
        <v>0</v>
      </c>
      <c r="G51" s="46">
        <f t="shared" ref="G51" si="11">SUM(C51:F51)</f>
        <v>550447.0194033325</v>
      </c>
      <c r="H51" s="46">
        <f t="shared" ref="H51:P51" si="12">SUM(H52:H53)</f>
        <v>0</v>
      </c>
      <c r="I51" s="46">
        <f t="shared" si="12"/>
        <v>0</v>
      </c>
      <c r="J51" s="46">
        <f t="shared" si="12"/>
        <v>0</v>
      </c>
      <c r="K51" s="46">
        <f t="shared" si="12"/>
        <v>0</v>
      </c>
      <c r="L51" s="46">
        <f t="shared" si="12"/>
        <v>0</v>
      </c>
      <c r="M51" s="46">
        <f t="shared" si="12"/>
        <v>0</v>
      </c>
      <c r="N51" s="46">
        <f t="shared" si="12"/>
        <v>0</v>
      </c>
      <c r="O51" s="46">
        <f t="shared" si="12"/>
        <v>0</v>
      </c>
      <c r="P51" s="46">
        <f t="shared" si="12"/>
        <v>0</v>
      </c>
      <c r="Q51" s="46">
        <f t="shared" ref="Q51" si="13">SUM(H51:P51)</f>
        <v>0</v>
      </c>
    </row>
    <row r="52" spans="1:17" ht="30" x14ac:dyDescent="0.25">
      <c r="A52" s="93" t="s">
        <v>284</v>
      </c>
      <c r="B52" s="93">
        <v>529613.68606999994</v>
      </c>
      <c r="C52" s="94">
        <v>529613.68606999994</v>
      </c>
      <c r="D52" s="94">
        <v>0</v>
      </c>
      <c r="E52" s="94">
        <v>0</v>
      </c>
      <c r="F52" s="94">
        <v>0</v>
      </c>
      <c r="G52" s="94">
        <v>529613.68606999994</v>
      </c>
      <c r="H52" s="94">
        <v>0</v>
      </c>
      <c r="I52" s="94">
        <v>0</v>
      </c>
      <c r="J52" s="94">
        <v>0</v>
      </c>
      <c r="K52" s="94">
        <v>0</v>
      </c>
      <c r="L52" s="94">
        <v>0</v>
      </c>
      <c r="M52" s="94">
        <v>0</v>
      </c>
      <c r="N52" s="94">
        <v>0</v>
      </c>
      <c r="O52" s="94">
        <v>0</v>
      </c>
      <c r="P52" s="94">
        <v>0</v>
      </c>
      <c r="Q52" s="94">
        <v>0</v>
      </c>
    </row>
    <row r="53" spans="1:17" x14ac:dyDescent="0.25">
      <c r="A53" s="93" t="s">
        <v>285</v>
      </c>
      <c r="B53" s="93">
        <v>20833.333333332557</v>
      </c>
      <c r="C53" s="94">
        <v>0</v>
      </c>
      <c r="D53" s="94">
        <v>0</v>
      </c>
      <c r="E53" s="93">
        <v>20833.333333332557</v>
      </c>
      <c r="F53" s="94">
        <v>0</v>
      </c>
      <c r="G53" s="94">
        <v>20833.333333332557</v>
      </c>
      <c r="H53" s="94">
        <v>0</v>
      </c>
      <c r="I53" s="94">
        <v>0</v>
      </c>
      <c r="J53" s="94">
        <v>0</v>
      </c>
      <c r="K53" s="94">
        <v>0</v>
      </c>
      <c r="L53" s="94">
        <v>0</v>
      </c>
      <c r="M53" s="94">
        <v>0</v>
      </c>
      <c r="N53" s="94">
        <v>0</v>
      </c>
      <c r="O53" s="94">
        <v>0</v>
      </c>
      <c r="P53" s="94">
        <v>0</v>
      </c>
      <c r="Q53" s="94">
        <v>0</v>
      </c>
    </row>
    <row r="54" spans="1:17" s="38" customFormat="1" x14ac:dyDescent="0.25">
      <c r="A54" s="24" t="s">
        <v>286</v>
      </c>
      <c r="B54" s="24">
        <f t="shared" ref="B54" si="14">+G54+Q54</f>
        <v>509165</v>
      </c>
      <c r="C54" s="24">
        <f>SUM(C55)</f>
        <v>509165</v>
      </c>
      <c r="D54" s="24">
        <f t="shared" ref="D54:P54" si="15">SUM(D55)</f>
        <v>0</v>
      </c>
      <c r="E54" s="24">
        <f t="shared" si="15"/>
        <v>0</v>
      </c>
      <c r="F54" s="24">
        <f t="shared" si="15"/>
        <v>0</v>
      </c>
      <c r="G54" s="24">
        <f t="shared" ref="G54" si="16">SUM(C54:F54)</f>
        <v>509165</v>
      </c>
      <c r="H54" s="24">
        <f t="shared" si="15"/>
        <v>0</v>
      </c>
      <c r="I54" s="24">
        <f t="shared" si="15"/>
        <v>0</v>
      </c>
      <c r="J54" s="24">
        <f t="shared" si="15"/>
        <v>0</v>
      </c>
      <c r="K54" s="24">
        <f t="shared" si="15"/>
        <v>0</v>
      </c>
      <c r="L54" s="24">
        <f t="shared" si="15"/>
        <v>0</v>
      </c>
      <c r="M54" s="24">
        <f t="shared" si="15"/>
        <v>0</v>
      </c>
      <c r="N54" s="24">
        <f t="shared" si="15"/>
        <v>0</v>
      </c>
      <c r="O54" s="24">
        <f t="shared" si="15"/>
        <v>0</v>
      </c>
      <c r="P54" s="24">
        <f t="shared" si="15"/>
        <v>0</v>
      </c>
      <c r="Q54" s="46">
        <f t="shared" ref="Q54" si="17">SUM(H54:P54)</f>
        <v>0</v>
      </c>
    </row>
    <row r="55" spans="1:17" ht="30" x14ac:dyDescent="0.25">
      <c r="A55" s="93" t="s">
        <v>287</v>
      </c>
      <c r="B55" s="93">
        <v>509165</v>
      </c>
      <c r="C55" s="93">
        <v>509165</v>
      </c>
      <c r="D55" s="93">
        <v>0</v>
      </c>
      <c r="E55" s="93">
        <v>0</v>
      </c>
      <c r="F55" s="93">
        <v>0</v>
      </c>
      <c r="G55" s="94">
        <v>509165</v>
      </c>
      <c r="H55" s="95">
        <v>0</v>
      </c>
      <c r="I55" s="2">
        <v>0</v>
      </c>
      <c r="J55" s="95">
        <v>0</v>
      </c>
      <c r="K55" s="95">
        <v>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96">
        <v>0</v>
      </c>
    </row>
    <row r="56" spans="1:17" s="38" customFormat="1" x14ac:dyDescent="0.25">
      <c r="A56" s="24" t="s">
        <v>288</v>
      </c>
      <c r="B56" s="46">
        <f>+G56+Q56</f>
        <v>18170650.670543797</v>
      </c>
      <c r="C56" s="46">
        <f>+C57+C61+C64</f>
        <v>3576224.1117938003</v>
      </c>
      <c r="D56" s="46">
        <f>+D57+D61+D64</f>
        <v>3711244.9474599999</v>
      </c>
      <c r="E56" s="46">
        <f>+E57+E61+E64</f>
        <v>9574677.7663499992</v>
      </c>
      <c r="F56" s="46">
        <f>+F57+F61+F64</f>
        <v>1308503.84494</v>
      </c>
      <c r="G56" s="46">
        <f>SUM(C56:F56)</f>
        <v>18170650.670543797</v>
      </c>
      <c r="H56" s="46">
        <f t="shared" ref="H56:P56" si="18">+H57+H61+H64</f>
        <v>0</v>
      </c>
      <c r="I56" s="46">
        <f t="shared" si="18"/>
        <v>0</v>
      </c>
      <c r="J56" s="46">
        <f t="shared" si="18"/>
        <v>0</v>
      </c>
      <c r="K56" s="46">
        <f t="shared" si="18"/>
        <v>0</v>
      </c>
      <c r="L56" s="46">
        <f t="shared" si="18"/>
        <v>0</v>
      </c>
      <c r="M56" s="46">
        <f t="shared" si="18"/>
        <v>0</v>
      </c>
      <c r="N56" s="46">
        <f t="shared" si="18"/>
        <v>0</v>
      </c>
      <c r="O56" s="46">
        <f t="shared" si="18"/>
        <v>0</v>
      </c>
      <c r="P56" s="46">
        <f t="shared" si="18"/>
        <v>0</v>
      </c>
      <c r="Q56" s="46">
        <f t="shared" ref="Q56:Q57" si="19">SUM(H56:P56)</f>
        <v>0</v>
      </c>
    </row>
    <row r="57" spans="1:17" s="38" customFormat="1" x14ac:dyDescent="0.25">
      <c r="A57" s="24" t="s">
        <v>289</v>
      </c>
      <c r="B57" s="46">
        <f>+G57+Q57</f>
        <v>14261738.885539999</v>
      </c>
      <c r="C57" s="46">
        <f>SUM(C58:C60)</f>
        <v>548378.16998000001</v>
      </c>
      <c r="D57" s="46">
        <f>SUM(D58:D60)</f>
        <v>3711244.9474599999</v>
      </c>
      <c r="E57" s="46">
        <f>SUM(E58:E60)</f>
        <v>8693611.9231599998</v>
      </c>
      <c r="F57" s="46">
        <f>SUM(F58:F60)</f>
        <v>1308503.84494</v>
      </c>
      <c r="G57" s="46">
        <f>SUM(C57:F57)</f>
        <v>14261738.885539999</v>
      </c>
      <c r="H57" s="46">
        <f t="shared" ref="H57:P57" si="20">SUM(H58:H60)</f>
        <v>0</v>
      </c>
      <c r="I57" s="46">
        <f t="shared" si="20"/>
        <v>0</v>
      </c>
      <c r="J57" s="46">
        <f t="shared" si="20"/>
        <v>0</v>
      </c>
      <c r="K57" s="46">
        <f t="shared" si="20"/>
        <v>0</v>
      </c>
      <c r="L57" s="46">
        <f t="shared" si="20"/>
        <v>0</v>
      </c>
      <c r="M57" s="46">
        <f t="shared" si="20"/>
        <v>0</v>
      </c>
      <c r="N57" s="46">
        <f t="shared" si="20"/>
        <v>0</v>
      </c>
      <c r="O57" s="46">
        <f t="shared" si="20"/>
        <v>0</v>
      </c>
      <c r="P57" s="46">
        <f t="shared" si="20"/>
        <v>0</v>
      </c>
      <c r="Q57" s="46">
        <f t="shared" si="19"/>
        <v>0</v>
      </c>
    </row>
    <row r="58" spans="1:17" x14ac:dyDescent="0.25">
      <c r="A58" s="93" t="s">
        <v>290</v>
      </c>
      <c r="B58" s="93">
        <v>14190379.648649998</v>
      </c>
      <c r="C58" s="93">
        <v>477018.93309000001</v>
      </c>
      <c r="D58" s="93">
        <v>3711244.9474599999</v>
      </c>
      <c r="E58" s="93">
        <v>8693611.9231599998</v>
      </c>
      <c r="F58" s="93">
        <v>1308503.84494</v>
      </c>
      <c r="G58" s="93">
        <v>14190379.648649998</v>
      </c>
      <c r="H58" s="95">
        <v>0</v>
      </c>
      <c r="I58" s="2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2">
        <v>0</v>
      </c>
    </row>
    <row r="59" spans="1:17" s="93" customFormat="1" x14ac:dyDescent="0.25">
      <c r="A59" s="93" t="s">
        <v>291</v>
      </c>
      <c r="B59" s="93">
        <v>71359.23689</v>
      </c>
      <c r="C59" s="97">
        <v>71359.23689</v>
      </c>
      <c r="D59" s="97">
        <v>0</v>
      </c>
      <c r="E59" s="97">
        <v>0</v>
      </c>
      <c r="F59" s="97">
        <v>0</v>
      </c>
      <c r="G59" s="93">
        <v>71359.23689</v>
      </c>
      <c r="H59" s="95">
        <v>0</v>
      </c>
      <c r="I59" s="2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93">
        <v>0</v>
      </c>
    </row>
    <row r="60" spans="1:17" x14ac:dyDescent="0.25">
      <c r="A60" s="93" t="s">
        <v>292</v>
      </c>
      <c r="B60" s="2">
        <v>0</v>
      </c>
      <c r="C60" s="97">
        <v>0</v>
      </c>
      <c r="D60" s="97">
        <v>0</v>
      </c>
      <c r="E60" s="97">
        <v>0</v>
      </c>
      <c r="F60" s="97">
        <v>0</v>
      </c>
      <c r="G60" s="93">
        <v>0</v>
      </c>
      <c r="H60" s="95">
        <v>0</v>
      </c>
      <c r="I60" s="2">
        <v>0</v>
      </c>
      <c r="J60" s="95">
        <v>0</v>
      </c>
      <c r="K60" s="95">
        <v>0</v>
      </c>
      <c r="L60" s="95">
        <v>0</v>
      </c>
      <c r="M60" s="95">
        <v>0</v>
      </c>
      <c r="N60" s="95">
        <v>0</v>
      </c>
      <c r="O60" s="95">
        <v>0</v>
      </c>
      <c r="P60" s="95">
        <v>0</v>
      </c>
      <c r="Q60" s="2">
        <v>0</v>
      </c>
    </row>
    <row r="61" spans="1:17" s="38" customFormat="1" x14ac:dyDescent="0.25">
      <c r="A61" s="24" t="s">
        <v>293</v>
      </c>
      <c r="B61" s="46">
        <f>+G61+Q61</f>
        <v>2015937.1617838</v>
      </c>
      <c r="C61" s="46">
        <f>SUM(C62:C63)</f>
        <v>1515937.1617838</v>
      </c>
      <c r="D61" s="46">
        <f>SUM(D62:D63)</f>
        <v>0</v>
      </c>
      <c r="E61" s="46">
        <f>SUM(E62:E63)</f>
        <v>500000</v>
      </c>
      <c r="F61" s="46">
        <f>SUM(F62:F63)</f>
        <v>0</v>
      </c>
      <c r="G61" s="46">
        <f>SUM(C61:F61)</f>
        <v>2015937.1617838</v>
      </c>
      <c r="H61" s="46">
        <f t="shared" ref="H61:P61" si="21">SUM(H62:H63)</f>
        <v>0</v>
      </c>
      <c r="I61" s="46">
        <f t="shared" si="21"/>
        <v>0</v>
      </c>
      <c r="J61" s="46">
        <f t="shared" si="21"/>
        <v>0</v>
      </c>
      <c r="K61" s="46">
        <f t="shared" si="21"/>
        <v>0</v>
      </c>
      <c r="L61" s="46">
        <f t="shared" si="21"/>
        <v>0</v>
      </c>
      <c r="M61" s="46">
        <f t="shared" si="21"/>
        <v>0</v>
      </c>
      <c r="N61" s="46">
        <f t="shared" si="21"/>
        <v>0</v>
      </c>
      <c r="O61" s="46">
        <f t="shared" si="21"/>
        <v>0</v>
      </c>
      <c r="P61" s="46">
        <f t="shared" si="21"/>
        <v>0</v>
      </c>
      <c r="Q61" s="46">
        <f t="shared" ref="Q61" si="22">SUM(H61:P61)</f>
        <v>0</v>
      </c>
    </row>
    <row r="62" spans="1:17" s="93" customFormat="1" x14ac:dyDescent="0.25">
      <c r="A62" s="93" t="s">
        <v>294</v>
      </c>
      <c r="B62" s="93">
        <v>1515937.1617838</v>
      </c>
      <c r="C62" s="97">
        <v>1515937.1617838</v>
      </c>
      <c r="D62" s="97">
        <v>0</v>
      </c>
      <c r="E62" s="95">
        <v>0</v>
      </c>
      <c r="F62" s="95">
        <v>0</v>
      </c>
      <c r="G62" s="93">
        <v>1515937.1617838</v>
      </c>
      <c r="H62" s="95">
        <v>0</v>
      </c>
      <c r="I62" s="2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93">
        <v>0</v>
      </c>
    </row>
    <row r="63" spans="1:17" s="93" customFormat="1" x14ac:dyDescent="0.25">
      <c r="A63" s="45" t="s">
        <v>295</v>
      </c>
      <c r="B63" s="93">
        <v>500000</v>
      </c>
      <c r="C63" s="97">
        <v>0</v>
      </c>
      <c r="D63" s="97">
        <v>0</v>
      </c>
      <c r="E63" s="95">
        <v>500000</v>
      </c>
      <c r="F63" s="95">
        <v>0</v>
      </c>
      <c r="G63" s="93">
        <v>500000</v>
      </c>
      <c r="H63" s="95">
        <v>0</v>
      </c>
      <c r="I63" s="2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93">
        <v>0</v>
      </c>
    </row>
    <row r="64" spans="1:17" s="38" customFormat="1" x14ac:dyDescent="0.25">
      <c r="A64" s="24" t="s">
        <v>296</v>
      </c>
      <c r="B64" s="46">
        <f>+G64+Q64</f>
        <v>1892974.62322</v>
      </c>
      <c r="C64" s="46">
        <f>SUM(C65:C66)</f>
        <v>1511908.78003</v>
      </c>
      <c r="D64" s="46">
        <f>SUM(D65:D66)</f>
        <v>0</v>
      </c>
      <c r="E64" s="46">
        <f>SUM(E65:E66)</f>
        <v>381065.84318999993</v>
      </c>
      <c r="F64" s="46">
        <f>SUM(F65:F66)</f>
        <v>0</v>
      </c>
      <c r="G64" s="46">
        <f t="shared" ref="G64" si="23">SUM(C64:F64)</f>
        <v>1892974.62322</v>
      </c>
      <c r="H64" s="46">
        <f t="shared" ref="H64:P64" si="24">SUM(H65:H66)</f>
        <v>0</v>
      </c>
      <c r="I64" s="46">
        <f t="shared" si="24"/>
        <v>0</v>
      </c>
      <c r="J64" s="46">
        <f t="shared" si="24"/>
        <v>0</v>
      </c>
      <c r="K64" s="46">
        <f t="shared" si="24"/>
        <v>0</v>
      </c>
      <c r="L64" s="46">
        <f t="shared" si="24"/>
        <v>0</v>
      </c>
      <c r="M64" s="46">
        <f t="shared" si="24"/>
        <v>0</v>
      </c>
      <c r="N64" s="46">
        <f t="shared" si="24"/>
        <v>0</v>
      </c>
      <c r="O64" s="46">
        <f t="shared" si="24"/>
        <v>0</v>
      </c>
      <c r="P64" s="46">
        <f t="shared" si="24"/>
        <v>0</v>
      </c>
      <c r="Q64" s="46">
        <f t="shared" ref="Q64" si="25">SUM(H64:P64)</f>
        <v>0</v>
      </c>
    </row>
    <row r="65" spans="1:17" s="93" customFormat="1" ht="45" x14ac:dyDescent="0.25">
      <c r="A65" s="93" t="s">
        <v>297</v>
      </c>
      <c r="B65" s="93">
        <v>1511908.78003</v>
      </c>
      <c r="C65" s="97">
        <v>1511908.78003</v>
      </c>
      <c r="D65" s="97">
        <v>0</v>
      </c>
      <c r="E65" s="97">
        <v>0</v>
      </c>
      <c r="F65" s="97">
        <v>0</v>
      </c>
      <c r="G65" s="93">
        <v>1511908.78003</v>
      </c>
      <c r="H65" s="97">
        <v>0</v>
      </c>
      <c r="I65" s="93">
        <v>0</v>
      </c>
      <c r="J65" s="97">
        <v>0</v>
      </c>
      <c r="K65" s="97">
        <v>0</v>
      </c>
      <c r="L65" s="97">
        <v>0</v>
      </c>
      <c r="M65" s="97">
        <v>0</v>
      </c>
      <c r="N65" s="97">
        <v>0</v>
      </c>
      <c r="O65" s="97">
        <v>0</v>
      </c>
      <c r="P65" s="97">
        <v>0</v>
      </c>
      <c r="Q65" s="93">
        <v>0</v>
      </c>
    </row>
    <row r="66" spans="1:17" s="93" customFormat="1" x14ac:dyDescent="0.25">
      <c r="A66" s="93" t="s">
        <v>298</v>
      </c>
      <c r="B66" s="93">
        <v>381065.84318999993</v>
      </c>
      <c r="C66" s="97">
        <v>0</v>
      </c>
      <c r="D66" s="97">
        <v>0</v>
      </c>
      <c r="E66" s="97">
        <v>381065.84318999993</v>
      </c>
      <c r="F66" s="97">
        <v>0</v>
      </c>
      <c r="G66" s="93">
        <v>381065.84318999993</v>
      </c>
      <c r="H66" s="95">
        <v>0</v>
      </c>
      <c r="I66" s="2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93">
        <v>0</v>
      </c>
    </row>
    <row r="67" spans="1:17" x14ac:dyDescent="0.25">
      <c r="A67" s="120" t="s">
        <v>176</v>
      </c>
      <c r="B67" s="120">
        <f>+B56+B7</f>
        <v>63423644.261749126</v>
      </c>
      <c r="C67" s="120">
        <f>+C7+C56</f>
        <v>8803917.5190958008</v>
      </c>
      <c r="D67" s="120">
        <f>+D7+D56</f>
        <v>5977081.5926939994</v>
      </c>
      <c r="E67" s="120">
        <f>+E7+E56</f>
        <v>30223216.48389633</v>
      </c>
      <c r="F67" s="120">
        <f>+F7+F56</f>
        <v>1749983.2567159999</v>
      </c>
      <c r="G67" s="120">
        <f>SUM(C67:F67)</f>
        <v>46754198.852402128</v>
      </c>
      <c r="H67" s="120">
        <f t="shared" ref="H67:P67" si="26">+H7+H56</f>
        <v>29089.075015000002</v>
      </c>
      <c r="I67" s="120">
        <f t="shared" si="26"/>
        <v>6219589.4145</v>
      </c>
      <c r="J67" s="120">
        <f t="shared" si="26"/>
        <v>142773.47519699999</v>
      </c>
      <c r="K67" s="120">
        <f t="shared" si="26"/>
        <v>1113.54162</v>
      </c>
      <c r="L67" s="120">
        <f t="shared" si="26"/>
        <v>0</v>
      </c>
      <c r="M67" s="120">
        <f t="shared" si="26"/>
        <v>0</v>
      </c>
      <c r="N67" s="120">
        <f t="shared" si="26"/>
        <v>1855368.10509</v>
      </c>
      <c r="O67" s="120">
        <f t="shared" si="26"/>
        <v>7956266.2250460014</v>
      </c>
      <c r="P67" s="120">
        <f t="shared" si="26"/>
        <v>465245.57287900004</v>
      </c>
      <c r="Q67" s="120">
        <f t="shared" ref="Q67" si="27">SUM(H67:P67)</f>
        <v>16669445.409347001</v>
      </c>
    </row>
    <row r="68" spans="1:17" x14ac:dyDescent="0.25">
      <c r="B68" s="98"/>
    </row>
    <row r="70" spans="1:17" x14ac:dyDescent="0.25">
      <c r="A70" s="99" t="s">
        <v>177</v>
      </c>
    </row>
    <row r="71" spans="1:17" s="5" customFormat="1" x14ac:dyDescent="0.25">
      <c r="A71" s="36" t="s">
        <v>299</v>
      </c>
      <c r="I71" s="2"/>
    </row>
    <row r="72" spans="1:17" s="5" customFormat="1" x14ac:dyDescent="0.25">
      <c r="A72" s="36" t="s">
        <v>300</v>
      </c>
      <c r="I72" s="2"/>
    </row>
    <row r="73" spans="1:17" s="5" customFormat="1" x14ac:dyDescent="0.25">
      <c r="A73" s="17" t="s">
        <v>301</v>
      </c>
      <c r="I73" s="2"/>
    </row>
    <row r="74" spans="1:17" s="65" customFormat="1" x14ac:dyDescent="0.25">
      <c r="A74" s="109"/>
      <c r="I74" s="2"/>
    </row>
    <row r="153" spans="9:9" x14ac:dyDescent="0.25">
      <c r="I153" s="2">
        <v>104795</v>
      </c>
    </row>
    <row r="163" spans="9:9" x14ac:dyDescent="0.25">
      <c r="I163" s="2">
        <v>299274.41099999996</v>
      </c>
    </row>
  </sheetData>
  <mergeCells count="7">
    <mergeCell ref="A1:Q1"/>
    <mergeCell ref="A2:Q2"/>
    <mergeCell ref="A3:Q3"/>
    <mergeCell ref="A5:A6"/>
    <mergeCell ref="B5:B6"/>
    <mergeCell ref="C5:G5"/>
    <mergeCell ref="H5:Q5"/>
  </mergeCells>
  <conditionalFormatting sqref="B4">
    <cfRule type="cellIs" dxfId="4" priority="3" operator="lessThan">
      <formula>0</formula>
    </cfRule>
    <cfRule type="cellIs" dxfId="3" priority="4" operator="greaterThan">
      <formula>0</formula>
    </cfRule>
  </conditionalFormatting>
  <conditionalFormatting sqref="B68">
    <cfRule type="cellIs" dxfId="2" priority="1" operator="lessThan">
      <formula>0</formula>
    </cfRule>
    <cfRule type="cellIs" dxfId="1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showGridLines="0" zoomScale="85" zoomScaleNormal="85" workbookViewId="0">
      <selection activeCell="E13" sqref="E13"/>
    </sheetView>
  </sheetViews>
  <sheetFormatPr baseColWidth="10" defaultColWidth="11.42578125" defaultRowHeight="15" x14ac:dyDescent="0.25"/>
  <cols>
    <col min="1" max="1" width="51.42578125" style="34" bestFit="1" customWidth="1"/>
    <col min="2" max="5" width="19.140625" style="34" customWidth="1"/>
    <col min="6" max="7" width="11.42578125" style="34"/>
    <col min="8" max="8" width="17" style="34" bestFit="1" customWidth="1"/>
    <col min="9" max="9" width="14.7109375" style="34" bestFit="1" customWidth="1"/>
    <col min="10" max="15" width="11.42578125" style="34"/>
    <col min="16" max="17" width="17" style="34" bestFit="1" customWidth="1"/>
    <col min="18" max="16384" width="11.42578125" style="34"/>
  </cols>
  <sheetData>
    <row r="1" spans="1:8" ht="27" customHeight="1" x14ac:dyDescent="0.25">
      <c r="A1" s="128" t="s">
        <v>207</v>
      </c>
      <c r="B1" s="129"/>
      <c r="C1" s="129"/>
      <c r="D1" s="129"/>
      <c r="E1" s="129"/>
    </row>
    <row r="2" spans="1:8" x14ac:dyDescent="0.25">
      <c r="A2" s="129" t="s">
        <v>20</v>
      </c>
      <c r="B2" s="129"/>
      <c r="C2" s="129"/>
      <c r="D2" s="129"/>
      <c r="E2" s="129"/>
    </row>
    <row r="3" spans="1:8" x14ac:dyDescent="0.25">
      <c r="A3" s="129" t="s">
        <v>21</v>
      </c>
      <c r="B3" s="129"/>
      <c r="C3" s="129"/>
      <c r="D3" s="129"/>
      <c r="E3" s="129"/>
    </row>
    <row r="4" spans="1:8" x14ac:dyDescent="0.25">
      <c r="A4" s="84"/>
      <c r="B4" s="84"/>
      <c r="C4" s="84"/>
      <c r="D4" s="84"/>
      <c r="E4" s="84"/>
    </row>
    <row r="5" spans="1:8" ht="45" x14ac:dyDescent="0.25">
      <c r="A5" s="26" t="s">
        <v>208</v>
      </c>
      <c r="B5" s="27" t="s">
        <v>209</v>
      </c>
      <c r="C5" s="27" t="s">
        <v>210</v>
      </c>
      <c r="D5" s="27" t="s">
        <v>211</v>
      </c>
      <c r="E5" s="27" t="s">
        <v>212</v>
      </c>
    </row>
    <row r="6" spans="1:8" ht="20.100000000000001" customHeight="1" x14ac:dyDescent="0.25">
      <c r="A6" s="92" t="s">
        <v>213</v>
      </c>
      <c r="B6" s="5">
        <v>90967.323070000013</v>
      </c>
      <c r="C6" s="5">
        <v>0</v>
      </c>
      <c r="D6" s="5">
        <v>90967.323070000013</v>
      </c>
      <c r="E6" s="5">
        <v>90967.323070000013</v>
      </c>
      <c r="F6" s="5"/>
    </row>
    <row r="7" spans="1:8" ht="20.100000000000001" customHeight="1" x14ac:dyDescent="0.25">
      <c r="A7" s="92" t="s">
        <v>214</v>
      </c>
      <c r="B7" s="5">
        <v>24783.074790000013</v>
      </c>
      <c r="C7" s="5">
        <v>0</v>
      </c>
      <c r="D7" s="5">
        <v>0</v>
      </c>
      <c r="E7" s="5">
        <v>24783.074790000013</v>
      </c>
      <c r="F7" s="5"/>
    </row>
    <row r="8" spans="1:8" ht="20.100000000000001" customHeight="1" x14ac:dyDescent="0.25">
      <c r="A8" s="92" t="s">
        <v>215</v>
      </c>
      <c r="B8" s="5">
        <v>411730.12677000009</v>
      </c>
      <c r="C8" s="5">
        <v>0</v>
      </c>
      <c r="D8" s="5">
        <v>0</v>
      </c>
      <c r="E8" s="5">
        <v>411730.12677000009</v>
      </c>
      <c r="F8" s="5"/>
    </row>
    <row r="9" spans="1:8" ht="20.100000000000001" customHeight="1" x14ac:dyDescent="0.25">
      <c r="A9" s="92" t="s">
        <v>42</v>
      </c>
      <c r="B9" s="5">
        <v>432273.8236099999</v>
      </c>
      <c r="C9" s="5">
        <v>0</v>
      </c>
      <c r="D9" s="5">
        <v>0</v>
      </c>
      <c r="E9" s="5">
        <v>432273.8236099999</v>
      </c>
      <c r="F9" s="5"/>
    </row>
    <row r="10" spans="1:8" ht="20.100000000000001" customHeight="1" x14ac:dyDescent="0.25">
      <c r="A10" s="92" t="s">
        <v>26</v>
      </c>
      <c r="B10" s="5">
        <v>155332.56727000006</v>
      </c>
      <c r="C10" s="5">
        <v>0</v>
      </c>
      <c r="D10" s="5">
        <v>0</v>
      </c>
      <c r="E10" s="5">
        <v>0</v>
      </c>
      <c r="F10" s="5"/>
    </row>
    <row r="11" spans="1:8" ht="20.100000000000001" customHeight="1" x14ac:dyDescent="0.25">
      <c r="A11" s="92" t="s">
        <v>216</v>
      </c>
      <c r="B11" s="5">
        <v>396797.33649999998</v>
      </c>
      <c r="C11" s="5">
        <v>396797.33649999998</v>
      </c>
      <c r="D11" s="5">
        <v>396797.33649999998</v>
      </c>
      <c r="E11" s="5">
        <v>396797.33649999998</v>
      </c>
      <c r="F11" s="5"/>
    </row>
    <row r="12" spans="1:8" ht="20.100000000000001" customHeight="1" x14ac:dyDescent="0.25">
      <c r="A12" s="92" t="s">
        <v>217</v>
      </c>
      <c r="B12" s="5">
        <v>24.528020000000019</v>
      </c>
      <c r="C12" s="5">
        <v>0</v>
      </c>
      <c r="D12" s="5">
        <v>0</v>
      </c>
      <c r="E12" s="5">
        <v>24.528020000000019</v>
      </c>
      <c r="F12" s="5"/>
      <c r="H12" s="5"/>
    </row>
    <row r="13" spans="1:8" ht="20.100000000000001" customHeight="1" x14ac:dyDescent="0.25">
      <c r="A13" s="41" t="s">
        <v>176</v>
      </c>
      <c r="B13" s="42">
        <f>SUM(B6:B12)</f>
        <v>1511908.78003</v>
      </c>
      <c r="C13" s="42">
        <f>SUM(C6:C12)</f>
        <v>396797.33649999998</v>
      </c>
      <c r="D13" s="42">
        <f>SUM(D6:D12)</f>
        <v>487764.65957000002</v>
      </c>
      <c r="E13" s="42">
        <f>SUM(E6:E12)</f>
        <v>1356576.21276</v>
      </c>
      <c r="F13" s="5"/>
    </row>
    <row r="15" spans="1:8" x14ac:dyDescent="0.25">
      <c r="A15" s="44" t="s">
        <v>177</v>
      </c>
    </row>
    <row r="16" spans="1:8" x14ac:dyDescent="0.25">
      <c r="A16" s="17" t="s">
        <v>218</v>
      </c>
    </row>
    <row r="17" spans="1:1" x14ac:dyDescent="0.25">
      <c r="A17" s="10" t="s">
        <v>219</v>
      </c>
    </row>
    <row r="18" spans="1:1" x14ac:dyDescent="0.25">
      <c r="A18" s="10" t="s">
        <v>220</v>
      </c>
    </row>
    <row r="19" spans="1:1" x14ac:dyDescent="0.25">
      <c r="A19" s="10" t="s">
        <v>221</v>
      </c>
    </row>
    <row r="20" spans="1:1" x14ac:dyDescent="0.25">
      <c r="A20" s="10" t="s">
        <v>222</v>
      </c>
    </row>
    <row r="143" spans="8:8" x14ac:dyDescent="0.25">
      <c r="H143" s="34">
        <v>104795</v>
      </c>
    </row>
    <row r="153" spans="8:8" x14ac:dyDescent="0.25">
      <c r="H153" s="34">
        <v>299274.41099999996</v>
      </c>
    </row>
  </sheetData>
  <mergeCells count="3">
    <mergeCell ref="A1:E1"/>
    <mergeCell ref="A2:E2"/>
    <mergeCell ref="A3:E3"/>
  </mergeCells>
  <conditionalFormatting sqref="F6:F1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85" zoomScaleNormal="85" workbookViewId="0">
      <selection activeCell="H9" sqref="H9"/>
    </sheetView>
  </sheetViews>
  <sheetFormatPr baseColWidth="10" defaultRowHeight="15" x14ac:dyDescent="0.25"/>
  <cols>
    <col min="1" max="1" width="23.7109375" style="5" customWidth="1"/>
    <col min="2" max="2" width="14.140625" style="5" customWidth="1"/>
    <col min="3" max="3" width="18.28515625" style="5" customWidth="1"/>
    <col min="4" max="4" width="21.5703125" style="5" customWidth="1"/>
    <col min="5" max="5" width="18.140625" style="5" customWidth="1"/>
    <col min="6" max="7" width="20.7109375" style="5" customWidth="1"/>
    <col min="8" max="8" width="17.42578125" style="5" customWidth="1"/>
    <col min="9" max="258" width="11.42578125" style="5"/>
    <col min="259" max="259" width="24.140625" style="5" customWidth="1"/>
    <col min="260" max="260" width="14.140625" style="5" customWidth="1"/>
    <col min="261" max="261" width="22.7109375" style="5" customWidth="1"/>
    <col min="262" max="263" width="18.140625" style="5" customWidth="1"/>
    <col min="264" max="264" width="20.5703125" style="5" customWidth="1"/>
    <col min="265" max="514" width="11.42578125" style="5"/>
    <col min="515" max="515" width="24.140625" style="5" customWidth="1"/>
    <col min="516" max="516" width="14.140625" style="5" customWidth="1"/>
    <col min="517" max="517" width="22.7109375" style="5" customWidth="1"/>
    <col min="518" max="519" width="18.140625" style="5" customWidth="1"/>
    <col min="520" max="520" width="20.5703125" style="5" customWidth="1"/>
    <col min="521" max="770" width="11.42578125" style="5"/>
    <col min="771" max="771" width="24.140625" style="5" customWidth="1"/>
    <col min="772" max="772" width="14.140625" style="5" customWidth="1"/>
    <col min="773" max="773" width="22.7109375" style="5" customWidth="1"/>
    <col min="774" max="775" width="18.140625" style="5" customWidth="1"/>
    <col min="776" max="776" width="20.5703125" style="5" customWidth="1"/>
    <col min="777" max="1026" width="11.42578125" style="5"/>
    <col min="1027" max="1027" width="24.140625" style="5" customWidth="1"/>
    <col min="1028" max="1028" width="14.140625" style="5" customWidth="1"/>
    <col min="1029" max="1029" width="22.7109375" style="5" customWidth="1"/>
    <col min="1030" max="1031" width="18.140625" style="5" customWidth="1"/>
    <col min="1032" max="1032" width="20.5703125" style="5" customWidth="1"/>
    <col min="1033" max="1282" width="11.42578125" style="5"/>
    <col min="1283" max="1283" width="24.140625" style="5" customWidth="1"/>
    <col min="1284" max="1284" width="14.140625" style="5" customWidth="1"/>
    <col min="1285" max="1285" width="22.7109375" style="5" customWidth="1"/>
    <col min="1286" max="1287" width="18.140625" style="5" customWidth="1"/>
    <col min="1288" max="1288" width="20.5703125" style="5" customWidth="1"/>
    <col min="1289" max="1538" width="11.42578125" style="5"/>
    <col min="1539" max="1539" width="24.140625" style="5" customWidth="1"/>
    <col min="1540" max="1540" width="14.140625" style="5" customWidth="1"/>
    <col min="1541" max="1541" width="22.7109375" style="5" customWidth="1"/>
    <col min="1542" max="1543" width="18.140625" style="5" customWidth="1"/>
    <col min="1544" max="1544" width="20.5703125" style="5" customWidth="1"/>
    <col min="1545" max="1794" width="11.42578125" style="5"/>
    <col min="1795" max="1795" width="24.140625" style="5" customWidth="1"/>
    <col min="1796" max="1796" width="14.140625" style="5" customWidth="1"/>
    <col min="1797" max="1797" width="22.7109375" style="5" customWidth="1"/>
    <col min="1798" max="1799" width="18.140625" style="5" customWidth="1"/>
    <col min="1800" max="1800" width="20.5703125" style="5" customWidth="1"/>
    <col min="1801" max="2050" width="11.42578125" style="5"/>
    <col min="2051" max="2051" width="24.140625" style="5" customWidth="1"/>
    <col min="2052" max="2052" width="14.140625" style="5" customWidth="1"/>
    <col min="2053" max="2053" width="22.7109375" style="5" customWidth="1"/>
    <col min="2054" max="2055" width="18.140625" style="5" customWidth="1"/>
    <col min="2056" max="2056" width="20.5703125" style="5" customWidth="1"/>
    <col min="2057" max="2306" width="11.42578125" style="5"/>
    <col min="2307" max="2307" width="24.140625" style="5" customWidth="1"/>
    <col min="2308" max="2308" width="14.140625" style="5" customWidth="1"/>
    <col min="2309" max="2309" width="22.7109375" style="5" customWidth="1"/>
    <col min="2310" max="2311" width="18.140625" style="5" customWidth="1"/>
    <col min="2312" max="2312" width="20.5703125" style="5" customWidth="1"/>
    <col min="2313" max="2562" width="11.42578125" style="5"/>
    <col min="2563" max="2563" width="24.140625" style="5" customWidth="1"/>
    <col min="2564" max="2564" width="14.140625" style="5" customWidth="1"/>
    <col min="2565" max="2565" width="22.7109375" style="5" customWidth="1"/>
    <col min="2566" max="2567" width="18.140625" style="5" customWidth="1"/>
    <col min="2568" max="2568" width="20.5703125" style="5" customWidth="1"/>
    <col min="2569" max="2818" width="11.42578125" style="5"/>
    <col min="2819" max="2819" width="24.140625" style="5" customWidth="1"/>
    <col min="2820" max="2820" width="14.140625" style="5" customWidth="1"/>
    <col min="2821" max="2821" width="22.7109375" style="5" customWidth="1"/>
    <col min="2822" max="2823" width="18.140625" style="5" customWidth="1"/>
    <col min="2824" max="2824" width="20.5703125" style="5" customWidth="1"/>
    <col min="2825" max="3074" width="11.42578125" style="5"/>
    <col min="3075" max="3075" width="24.140625" style="5" customWidth="1"/>
    <col min="3076" max="3076" width="14.140625" style="5" customWidth="1"/>
    <col min="3077" max="3077" width="22.7109375" style="5" customWidth="1"/>
    <col min="3078" max="3079" width="18.140625" style="5" customWidth="1"/>
    <col min="3080" max="3080" width="20.5703125" style="5" customWidth="1"/>
    <col min="3081" max="3330" width="11.42578125" style="5"/>
    <col min="3331" max="3331" width="24.140625" style="5" customWidth="1"/>
    <col min="3332" max="3332" width="14.140625" style="5" customWidth="1"/>
    <col min="3333" max="3333" width="22.7109375" style="5" customWidth="1"/>
    <col min="3334" max="3335" width="18.140625" style="5" customWidth="1"/>
    <col min="3336" max="3336" width="20.5703125" style="5" customWidth="1"/>
    <col min="3337" max="3586" width="11.42578125" style="5"/>
    <col min="3587" max="3587" width="24.140625" style="5" customWidth="1"/>
    <col min="3588" max="3588" width="14.140625" style="5" customWidth="1"/>
    <col min="3589" max="3589" width="22.7109375" style="5" customWidth="1"/>
    <col min="3590" max="3591" width="18.140625" style="5" customWidth="1"/>
    <col min="3592" max="3592" width="20.5703125" style="5" customWidth="1"/>
    <col min="3593" max="3842" width="11.42578125" style="5"/>
    <col min="3843" max="3843" width="24.140625" style="5" customWidth="1"/>
    <col min="3844" max="3844" width="14.140625" style="5" customWidth="1"/>
    <col min="3845" max="3845" width="22.7109375" style="5" customWidth="1"/>
    <col min="3846" max="3847" width="18.140625" style="5" customWidth="1"/>
    <col min="3848" max="3848" width="20.5703125" style="5" customWidth="1"/>
    <col min="3849" max="4098" width="11.42578125" style="5"/>
    <col min="4099" max="4099" width="24.140625" style="5" customWidth="1"/>
    <col min="4100" max="4100" width="14.140625" style="5" customWidth="1"/>
    <col min="4101" max="4101" width="22.7109375" style="5" customWidth="1"/>
    <col min="4102" max="4103" width="18.140625" style="5" customWidth="1"/>
    <col min="4104" max="4104" width="20.5703125" style="5" customWidth="1"/>
    <col min="4105" max="4354" width="11.42578125" style="5"/>
    <col min="4355" max="4355" width="24.140625" style="5" customWidth="1"/>
    <col min="4356" max="4356" width="14.140625" style="5" customWidth="1"/>
    <col min="4357" max="4357" width="22.7109375" style="5" customWidth="1"/>
    <col min="4358" max="4359" width="18.140625" style="5" customWidth="1"/>
    <col min="4360" max="4360" width="20.5703125" style="5" customWidth="1"/>
    <col min="4361" max="4610" width="11.42578125" style="5"/>
    <col min="4611" max="4611" width="24.140625" style="5" customWidth="1"/>
    <col min="4612" max="4612" width="14.140625" style="5" customWidth="1"/>
    <col min="4613" max="4613" width="22.7109375" style="5" customWidth="1"/>
    <col min="4614" max="4615" width="18.140625" style="5" customWidth="1"/>
    <col min="4616" max="4616" width="20.5703125" style="5" customWidth="1"/>
    <col min="4617" max="4866" width="11.42578125" style="5"/>
    <col min="4867" max="4867" width="24.140625" style="5" customWidth="1"/>
    <col min="4868" max="4868" width="14.140625" style="5" customWidth="1"/>
    <col min="4869" max="4869" width="22.7109375" style="5" customWidth="1"/>
    <col min="4870" max="4871" width="18.140625" style="5" customWidth="1"/>
    <col min="4872" max="4872" width="20.5703125" style="5" customWidth="1"/>
    <col min="4873" max="5122" width="11.42578125" style="5"/>
    <col min="5123" max="5123" width="24.140625" style="5" customWidth="1"/>
    <col min="5124" max="5124" width="14.140625" style="5" customWidth="1"/>
    <col min="5125" max="5125" width="22.7109375" style="5" customWidth="1"/>
    <col min="5126" max="5127" width="18.140625" style="5" customWidth="1"/>
    <col min="5128" max="5128" width="20.5703125" style="5" customWidth="1"/>
    <col min="5129" max="5378" width="11.42578125" style="5"/>
    <col min="5379" max="5379" width="24.140625" style="5" customWidth="1"/>
    <col min="5380" max="5380" width="14.140625" style="5" customWidth="1"/>
    <col min="5381" max="5381" width="22.7109375" style="5" customWidth="1"/>
    <col min="5382" max="5383" width="18.140625" style="5" customWidth="1"/>
    <col min="5384" max="5384" width="20.5703125" style="5" customWidth="1"/>
    <col min="5385" max="5634" width="11.42578125" style="5"/>
    <col min="5635" max="5635" width="24.140625" style="5" customWidth="1"/>
    <col min="5636" max="5636" width="14.140625" style="5" customWidth="1"/>
    <col min="5637" max="5637" width="22.7109375" style="5" customWidth="1"/>
    <col min="5638" max="5639" width="18.140625" style="5" customWidth="1"/>
    <col min="5640" max="5640" width="20.5703125" style="5" customWidth="1"/>
    <col min="5641" max="5890" width="11.42578125" style="5"/>
    <col min="5891" max="5891" width="24.140625" style="5" customWidth="1"/>
    <col min="5892" max="5892" width="14.140625" style="5" customWidth="1"/>
    <col min="5893" max="5893" width="22.7109375" style="5" customWidth="1"/>
    <col min="5894" max="5895" width="18.140625" style="5" customWidth="1"/>
    <col min="5896" max="5896" width="20.5703125" style="5" customWidth="1"/>
    <col min="5897" max="6146" width="11.42578125" style="5"/>
    <col min="6147" max="6147" width="24.140625" style="5" customWidth="1"/>
    <col min="6148" max="6148" width="14.140625" style="5" customWidth="1"/>
    <col min="6149" max="6149" width="22.7109375" style="5" customWidth="1"/>
    <col min="6150" max="6151" width="18.140625" style="5" customWidth="1"/>
    <col min="6152" max="6152" width="20.5703125" style="5" customWidth="1"/>
    <col min="6153" max="6402" width="11.42578125" style="5"/>
    <col min="6403" max="6403" width="24.140625" style="5" customWidth="1"/>
    <col min="6404" max="6404" width="14.140625" style="5" customWidth="1"/>
    <col min="6405" max="6405" width="22.7109375" style="5" customWidth="1"/>
    <col min="6406" max="6407" width="18.140625" style="5" customWidth="1"/>
    <col min="6408" max="6408" width="20.5703125" style="5" customWidth="1"/>
    <col min="6409" max="6658" width="11.42578125" style="5"/>
    <col min="6659" max="6659" width="24.140625" style="5" customWidth="1"/>
    <col min="6660" max="6660" width="14.140625" style="5" customWidth="1"/>
    <col min="6661" max="6661" width="22.7109375" style="5" customWidth="1"/>
    <col min="6662" max="6663" width="18.140625" style="5" customWidth="1"/>
    <col min="6664" max="6664" width="20.5703125" style="5" customWidth="1"/>
    <col min="6665" max="6914" width="11.42578125" style="5"/>
    <col min="6915" max="6915" width="24.140625" style="5" customWidth="1"/>
    <col min="6916" max="6916" width="14.140625" style="5" customWidth="1"/>
    <col min="6917" max="6917" width="22.7109375" style="5" customWidth="1"/>
    <col min="6918" max="6919" width="18.140625" style="5" customWidth="1"/>
    <col min="6920" max="6920" width="20.5703125" style="5" customWidth="1"/>
    <col min="6921" max="7170" width="11.42578125" style="5"/>
    <col min="7171" max="7171" width="24.140625" style="5" customWidth="1"/>
    <col min="7172" max="7172" width="14.140625" style="5" customWidth="1"/>
    <col min="7173" max="7173" width="22.7109375" style="5" customWidth="1"/>
    <col min="7174" max="7175" width="18.140625" style="5" customWidth="1"/>
    <col min="7176" max="7176" width="20.5703125" style="5" customWidth="1"/>
    <col min="7177" max="7426" width="11.42578125" style="5"/>
    <col min="7427" max="7427" width="24.140625" style="5" customWidth="1"/>
    <col min="7428" max="7428" width="14.140625" style="5" customWidth="1"/>
    <col min="7429" max="7429" width="22.7109375" style="5" customWidth="1"/>
    <col min="7430" max="7431" width="18.140625" style="5" customWidth="1"/>
    <col min="7432" max="7432" width="20.5703125" style="5" customWidth="1"/>
    <col min="7433" max="7682" width="11.42578125" style="5"/>
    <col min="7683" max="7683" width="24.140625" style="5" customWidth="1"/>
    <col min="7684" max="7684" width="14.140625" style="5" customWidth="1"/>
    <col min="7685" max="7685" width="22.7109375" style="5" customWidth="1"/>
    <col min="7686" max="7687" width="18.140625" style="5" customWidth="1"/>
    <col min="7688" max="7688" width="20.5703125" style="5" customWidth="1"/>
    <col min="7689" max="7938" width="11.42578125" style="5"/>
    <col min="7939" max="7939" width="24.140625" style="5" customWidth="1"/>
    <col min="7940" max="7940" width="14.140625" style="5" customWidth="1"/>
    <col min="7941" max="7941" width="22.7109375" style="5" customWidth="1"/>
    <col min="7942" max="7943" width="18.140625" style="5" customWidth="1"/>
    <col min="7944" max="7944" width="20.5703125" style="5" customWidth="1"/>
    <col min="7945" max="8194" width="11.42578125" style="5"/>
    <col min="8195" max="8195" width="24.140625" style="5" customWidth="1"/>
    <col min="8196" max="8196" width="14.140625" style="5" customWidth="1"/>
    <col min="8197" max="8197" width="22.7109375" style="5" customWidth="1"/>
    <col min="8198" max="8199" width="18.140625" style="5" customWidth="1"/>
    <col min="8200" max="8200" width="20.5703125" style="5" customWidth="1"/>
    <col min="8201" max="8450" width="11.42578125" style="5"/>
    <col min="8451" max="8451" width="24.140625" style="5" customWidth="1"/>
    <col min="8452" max="8452" width="14.140625" style="5" customWidth="1"/>
    <col min="8453" max="8453" width="22.7109375" style="5" customWidth="1"/>
    <col min="8454" max="8455" width="18.140625" style="5" customWidth="1"/>
    <col min="8456" max="8456" width="20.5703125" style="5" customWidth="1"/>
    <col min="8457" max="8706" width="11.42578125" style="5"/>
    <col min="8707" max="8707" width="24.140625" style="5" customWidth="1"/>
    <col min="8708" max="8708" width="14.140625" style="5" customWidth="1"/>
    <col min="8709" max="8709" width="22.7109375" style="5" customWidth="1"/>
    <col min="8710" max="8711" width="18.140625" style="5" customWidth="1"/>
    <col min="8712" max="8712" width="20.5703125" style="5" customWidth="1"/>
    <col min="8713" max="8962" width="11.42578125" style="5"/>
    <col min="8963" max="8963" width="24.140625" style="5" customWidth="1"/>
    <col min="8964" max="8964" width="14.140625" style="5" customWidth="1"/>
    <col min="8965" max="8965" width="22.7109375" style="5" customWidth="1"/>
    <col min="8966" max="8967" width="18.140625" style="5" customWidth="1"/>
    <col min="8968" max="8968" width="20.5703125" style="5" customWidth="1"/>
    <col min="8969" max="9218" width="11.42578125" style="5"/>
    <col min="9219" max="9219" width="24.140625" style="5" customWidth="1"/>
    <col min="9220" max="9220" width="14.140625" style="5" customWidth="1"/>
    <col min="9221" max="9221" width="22.7109375" style="5" customWidth="1"/>
    <col min="9222" max="9223" width="18.140625" style="5" customWidth="1"/>
    <col min="9224" max="9224" width="20.5703125" style="5" customWidth="1"/>
    <col min="9225" max="9474" width="11.42578125" style="5"/>
    <col min="9475" max="9475" width="24.140625" style="5" customWidth="1"/>
    <col min="9476" max="9476" width="14.140625" style="5" customWidth="1"/>
    <col min="9477" max="9477" width="22.7109375" style="5" customWidth="1"/>
    <col min="9478" max="9479" width="18.140625" style="5" customWidth="1"/>
    <col min="9480" max="9480" width="20.5703125" style="5" customWidth="1"/>
    <col min="9481" max="9730" width="11.42578125" style="5"/>
    <col min="9731" max="9731" width="24.140625" style="5" customWidth="1"/>
    <col min="9732" max="9732" width="14.140625" style="5" customWidth="1"/>
    <col min="9733" max="9733" width="22.7109375" style="5" customWidth="1"/>
    <col min="9734" max="9735" width="18.140625" style="5" customWidth="1"/>
    <col min="9736" max="9736" width="20.5703125" style="5" customWidth="1"/>
    <col min="9737" max="9986" width="11.42578125" style="5"/>
    <col min="9987" max="9987" width="24.140625" style="5" customWidth="1"/>
    <col min="9988" max="9988" width="14.140625" style="5" customWidth="1"/>
    <col min="9989" max="9989" width="22.7109375" style="5" customWidth="1"/>
    <col min="9990" max="9991" width="18.140625" style="5" customWidth="1"/>
    <col min="9992" max="9992" width="20.5703125" style="5" customWidth="1"/>
    <col min="9993" max="10242" width="11.42578125" style="5"/>
    <col min="10243" max="10243" width="24.140625" style="5" customWidth="1"/>
    <col min="10244" max="10244" width="14.140625" style="5" customWidth="1"/>
    <col min="10245" max="10245" width="22.7109375" style="5" customWidth="1"/>
    <col min="10246" max="10247" width="18.140625" style="5" customWidth="1"/>
    <col min="10248" max="10248" width="20.5703125" style="5" customWidth="1"/>
    <col min="10249" max="10498" width="11.42578125" style="5"/>
    <col min="10499" max="10499" width="24.140625" style="5" customWidth="1"/>
    <col min="10500" max="10500" width="14.140625" style="5" customWidth="1"/>
    <col min="10501" max="10501" width="22.7109375" style="5" customWidth="1"/>
    <col min="10502" max="10503" width="18.140625" style="5" customWidth="1"/>
    <col min="10504" max="10504" width="20.5703125" style="5" customWidth="1"/>
    <col min="10505" max="10754" width="11.42578125" style="5"/>
    <col min="10755" max="10755" width="24.140625" style="5" customWidth="1"/>
    <col min="10756" max="10756" width="14.140625" style="5" customWidth="1"/>
    <col min="10757" max="10757" width="22.7109375" style="5" customWidth="1"/>
    <col min="10758" max="10759" width="18.140625" style="5" customWidth="1"/>
    <col min="10760" max="10760" width="20.5703125" style="5" customWidth="1"/>
    <col min="10761" max="11010" width="11.42578125" style="5"/>
    <col min="11011" max="11011" width="24.140625" style="5" customWidth="1"/>
    <col min="11012" max="11012" width="14.140625" style="5" customWidth="1"/>
    <col min="11013" max="11013" width="22.7109375" style="5" customWidth="1"/>
    <col min="11014" max="11015" width="18.140625" style="5" customWidth="1"/>
    <col min="11016" max="11016" width="20.5703125" style="5" customWidth="1"/>
    <col min="11017" max="11266" width="11.42578125" style="5"/>
    <col min="11267" max="11267" width="24.140625" style="5" customWidth="1"/>
    <col min="11268" max="11268" width="14.140625" style="5" customWidth="1"/>
    <col min="11269" max="11269" width="22.7109375" style="5" customWidth="1"/>
    <col min="11270" max="11271" width="18.140625" style="5" customWidth="1"/>
    <col min="11272" max="11272" width="20.5703125" style="5" customWidth="1"/>
    <col min="11273" max="11522" width="11.42578125" style="5"/>
    <col min="11523" max="11523" width="24.140625" style="5" customWidth="1"/>
    <col min="11524" max="11524" width="14.140625" style="5" customWidth="1"/>
    <col min="11525" max="11525" width="22.7109375" style="5" customWidth="1"/>
    <col min="11526" max="11527" width="18.140625" style="5" customWidth="1"/>
    <col min="11528" max="11528" width="20.5703125" style="5" customWidth="1"/>
    <col min="11529" max="11778" width="11.42578125" style="5"/>
    <col min="11779" max="11779" width="24.140625" style="5" customWidth="1"/>
    <col min="11780" max="11780" width="14.140625" style="5" customWidth="1"/>
    <col min="11781" max="11781" width="22.7109375" style="5" customWidth="1"/>
    <col min="11782" max="11783" width="18.140625" style="5" customWidth="1"/>
    <col min="11784" max="11784" width="20.5703125" style="5" customWidth="1"/>
    <col min="11785" max="12034" width="11.42578125" style="5"/>
    <col min="12035" max="12035" width="24.140625" style="5" customWidth="1"/>
    <col min="12036" max="12036" width="14.140625" style="5" customWidth="1"/>
    <col min="12037" max="12037" width="22.7109375" style="5" customWidth="1"/>
    <col min="12038" max="12039" width="18.140625" style="5" customWidth="1"/>
    <col min="12040" max="12040" width="20.5703125" style="5" customWidth="1"/>
    <col min="12041" max="12290" width="11.42578125" style="5"/>
    <col min="12291" max="12291" width="24.140625" style="5" customWidth="1"/>
    <col min="12292" max="12292" width="14.140625" style="5" customWidth="1"/>
    <col min="12293" max="12293" width="22.7109375" style="5" customWidth="1"/>
    <col min="12294" max="12295" width="18.140625" style="5" customWidth="1"/>
    <col min="12296" max="12296" width="20.5703125" style="5" customWidth="1"/>
    <col min="12297" max="12546" width="11.42578125" style="5"/>
    <col min="12547" max="12547" width="24.140625" style="5" customWidth="1"/>
    <col min="12548" max="12548" width="14.140625" style="5" customWidth="1"/>
    <col min="12549" max="12549" width="22.7109375" style="5" customWidth="1"/>
    <col min="12550" max="12551" width="18.140625" style="5" customWidth="1"/>
    <col min="12552" max="12552" width="20.5703125" style="5" customWidth="1"/>
    <col min="12553" max="12802" width="11.42578125" style="5"/>
    <col min="12803" max="12803" width="24.140625" style="5" customWidth="1"/>
    <col min="12804" max="12804" width="14.140625" style="5" customWidth="1"/>
    <col min="12805" max="12805" width="22.7109375" style="5" customWidth="1"/>
    <col min="12806" max="12807" width="18.140625" style="5" customWidth="1"/>
    <col min="12808" max="12808" width="20.5703125" style="5" customWidth="1"/>
    <col min="12809" max="13058" width="11.42578125" style="5"/>
    <col min="13059" max="13059" width="24.140625" style="5" customWidth="1"/>
    <col min="13060" max="13060" width="14.140625" style="5" customWidth="1"/>
    <col min="13061" max="13061" width="22.7109375" style="5" customWidth="1"/>
    <col min="13062" max="13063" width="18.140625" style="5" customWidth="1"/>
    <col min="13064" max="13064" width="20.5703125" style="5" customWidth="1"/>
    <col min="13065" max="13314" width="11.42578125" style="5"/>
    <col min="13315" max="13315" width="24.140625" style="5" customWidth="1"/>
    <col min="13316" max="13316" width="14.140625" style="5" customWidth="1"/>
    <col min="13317" max="13317" width="22.7109375" style="5" customWidth="1"/>
    <col min="13318" max="13319" width="18.140625" style="5" customWidth="1"/>
    <col min="13320" max="13320" width="20.5703125" style="5" customWidth="1"/>
    <col min="13321" max="13570" width="11.42578125" style="5"/>
    <col min="13571" max="13571" width="24.140625" style="5" customWidth="1"/>
    <col min="13572" max="13572" width="14.140625" style="5" customWidth="1"/>
    <col min="13573" max="13573" width="22.7109375" style="5" customWidth="1"/>
    <col min="13574" max="13575" width="18.140625" style="5" customWidth="1"/>
    <col min="13576" max="13576" width="20.5703125" style="5" customWidth="1"/>
    <col min="13577" max="13826" width="11.42578125" style="5"/>
    <col min="13827" max="13827" width="24.140625" style="5" customWidth="1"/>
    <col min="13828" max="13828" width="14.140625" style="5" customWidth="1"/>
    <col min="13829" max="13829" width="22.7109375" style="5" customWidth="1"/>
    <col min="13830" max="13831" width="18.140625" style="5" customWidth="1"/>
    <col min="13832" max="13832" width="20.5703125" style="5" customWidth="1"/>
    <col min="13833" max="14082" width="11.42578125" style="5"/>
    <col min="14083" max="14083" width="24.140625" style="5" customWidth="1"/>
    <col min="14084" max="14084" width="14.140625" style="5" customWidth="1"/>
    <col min="14085" max="14085" width="22.7109375" style="5" customWidth="1"/>
    <col min="14086" max="14087" width="18.140625" style="5" customWidth="1"/>
    <col min="14088" max="14088" width="20.5703125" style="5" customWidth="1"/>
    <col min="14089" max="14338" width="11.42578125" style="5"/>
    <col min="14339" max="14339" width="24.140625" style="5" customWidth="1"/>
    <col min="14340" max="14340" width="14.140625" style="5" customWidth="1"/>
    <col min="14341" max="14341" width="22.7109375" style="5" customWidth="1"/>
    <col min="14342" max="14343" width="18.140625" style="5" customWidth="1"/>
    <col min="14344" max="14344" width="20.5703125" style="5" customWidth="1"/>
    <col min="14345" max="14594" width="11.42578125" style="5"/>
    <col min="14595" max="14595" width="24.140625" style="5" customWidth="1"/>
    <col min="14596" max="14596" width="14.140625" style="5" customWidth="1"/>
    <col min="14597" max="14597" width="22.7109375" style="5" customWidth="1"/>
    <col min="14598" max="14599" width="18.140625" style="5" customWidth="1"/>
    <col min="14600" max="14600" width="20.5703125" style="5" customWidth="1"/>
    <col min="14601" max="14850" width="11.42578125" style="5"/>
    <col min="14851" max="14851" width="24.140625" style="5" customWidth="1"/>
    <col min="14852" max="14852" width="14.140625" style="5" customWidth="1"/>
    <col min="14853" max="14853" width="22.7109375" style="5" customWidth="1"/>
    <col min="14854" max="14855" width="18.140625" style="5" customWidth="1"/>
    <col min="14856" max="14856" width="20.5703125" style="5" customWidth="1"/>
    <col min="14857" max="15106" width="11.42578125" style="5"/>
    <col min="15107" max="15107" width="24.140625" style="5" customWidth="1"/>
    <col min="15108" max="15108" width="14.140625" style="5" customWidth="1"/>
    <col min="15109" max="15109" width="22.7109375" style="5" customWidth="1"/>
    <col min="15110" max="15111" width="18.140625" style="5" customWidth="1"/>
    <col min="15112" max="15112" width="20.5703125" style="5" customWidth="1"/>
    <col min="15113" max="15362" width="11.42578125" style="5"/>
    <col min="15363" max="15363" width="24.140625" style="5" customWidth="1"/>
    <col min="15364" max="15364" width="14.140625" style="5" customWidth="1"/>
    <col min="15365" max="15365" width="22.7109375" style="5" customWidth="1"/>
    <col min="15366" max="15367" width="18.140625" style="5" customWidth="1"/>
    <col min="15368" max="15368" width="20.5703125" style="5" customWidth="1"/>
    <col min="15369" max="15618" width="11.42578125" style="5"/>
    <col min="15619" max="15619" width="24.140625" style="5" customWidth="1"/>
    <col min="15620" max="15620" width="14.140625" style="5" customWidth="1"/>
    <col min="15621" max="15621" width="22.7109375" style="5" customWidth="1"/>
    <col min="15622" max="15623" width="18.140625" style="5" customWidth="1"/>
    <col min="15624" max="15624" width="20.5703125" style="5" customWidth="1"/>
    <col min="15625" max="15874" width="11.42578125" style="5"/>
    <col min="15875" max="15875" width="24.140625" style="5" customWidth="1"/>
    <col min="15876" max="15876" width="14.140625" style="5" customWidth="1"/>
    <col min="15877" max="15877" width="22.7109375" style="5" customWidth="1"/>
    <col min="15878" max="15879" width="18.140625" style="5" customWidth="1"/>
    <col min="15880" max="15880" width="20.5703125" style="5" customWidth="1"/>
    <col min="15881" max="16130" width="11.42578125" style="5"/>
    <col min="16131" max="16131" width="24.140625" style="5" customWidth="1"/>
    <col min="16132" max="16132" width="14.140625" style="5" customWidth="1"/>
    <col min="16133" max="16133" width="22.7109375" style="5" customWidth="1"/>
    <col min="16134" max="16135" width="18.140625" style="5" customWidth="1"/>
    <col min="16136" max="16136" width="20.5703125" style="5" customWidth="1"/>
    <col min="16137" max="16384" width="11.42578125" style="5"/>
  </cols>
  <sheetData>
    <row r="1" spans="1:8" ht="29.25" customHeight="1" x14ac:dyDescent="0.25">
      <c r="A1" s="128" t="s">
        <v>139</v>
      </c>
      <c r="B1" s="128"/>
      <c r="C1" s="128"/>
      <c r="D1" s="128"/>
      <c r="E1" s="128"/>
      <c r="F1" s="128"/>
      <c r="G1" s="128"/>
      <c r="H1" s="128"/>
    </row>
    <row r="2" spans="1:8" x14ac:dyDescent="0.25">
      <c r="A2" s="128" t="s">
        <v>20</v>
      </c>
      <c r="B2" s="128"/>
      <c r="C2" s="128"/>
      <c r="D2" s="128"/>
      <c r="E2" s="128"/>
      <c r="F2" s="128"/>
      <c r="G2" s="128"/>
      <c r="H2" s="128"/>
    </row>
    <row r="3" spans="1:8" x14ac:dyDescent="0.25">
      <c r="A3" s="128" t="s">
        <v>21</v>
      </c>
      <c r="B3" s="128"/>
      <c r="C3" s="128"/>
      <c r="D3" s="128"/>
      <c r="E3" s="128"/>
      <c r="F3" s="128"/>
      <c r="G3" s="128"/>
      <c r="H3" s="128"/>
    </row>
    <row r="4" spans="1:8" x14ac:dyDescent="0.25">
      <c r="A4" s="128"/>
      <c r="B4" s="128"/>
      <c r="C4" s="128"/>
      <c r="D4" s="128"/>
      <c r="E4" s="128"/>
      <c r="F4" s="128"/>
      <c r="G4" s="128"/>
      <c r="H4" s="128"/>
    </row>
    <row r="5" spans="1:8" ht="45" customHeight="1" x14ac:dyDescent="0.25">
      <c r="A5" s="85" t="s">
        <v>193</v>
      </c>
      <c r="B5" s="85" t="s">
        <v>194</v>
      </c>
      <c r="C5" s="85" t="s">
        <v>195</v>
      </c>
      <c r="D5" s="85" t="s">
        <v>196</v>
      </c>
      <c r="E5" s="85" t="s">
        <v>197</v>
      </c>
      <c r="F5" s="85" t="s">
        <v>198</v>
      </c>
      <c r="G5" s="85" t="s">
        <v>158</v>
      </c>
      <c r="H5" s="85" t="s">
        <v>199</v>
      </c>
    </row>
    <row r="6" spans="1:8" ht="20.100000000000001" customHeight="1" x14ac:dyDescent="0.25">
      <c r="A6" s="80" t="s">
        <v>143</v>
      </c>
      <c r="B6" s="57" t="s">
        <v>200</v>
      </c>
      <c r="C6" s="57">
        <v>2500000</v>
      </c>
      <c r="D6" s="57">
        <v>0</v>
      </c>
      <c r="E6" s="57">
        <v>0</v>
      </c>
      <c r="F6" s="57">
        <v>0</v>
      </c>
      <c r="G6" s="57">
        <v>0</v>
      </c>
      <c r="H6" s="33">
        <v>0</v>
      </c>
    </row>
    <row r="7" spans="1:8" ht="20.100000000000001" customHeight="1" x14ac:dyDescent="0.25">
      <c r="A7" s="80" t="s">
        <v>144</v>
      </c>
      <c r="B7" s="81" t="s">
        <v>200</v>
      </c>
      <c r="C7" s="57">
        <v>600000</v>
      </c>
      <c r="D7" s="57">
        <v>24999.999999999302</v>
      </c>
      <c r="E7" s="57">
        <v>0</v>
      </c>
      <c r="F7" s="57">
        <v>4166.6666666667443</v>
      </c>
      <c r="G7" s="57">
        <v>273.77493999998842</v>
      </c>
      <c r="H7" s="33">
        <v>20833.333333332557</v>
      </c>
    </row>
    <row r="8" spans="1:8" ht="20.100000000000001" customHeight="1" x14ac:dyDescent="0.25">
      <c r="A8" s="80" t="s">
        <v>201</v>
      </c>
      <c r="B8" s="57" t="s">
        <v>202</v>
      </c>
      <c r="C8" s="57">
        <v>300000</v>
      </c>
      <c r="D8" s="57">
        <v>0</v>
      </c>
      <c r="E8" s="57">
        <v>0</v>
      </c>
      <c r="F8" s="57">
        <v>0</v>
      </c>
      <c r="G8" s="57">
        <v>0</v>
      </c>
      <c r="H8" s="33">
        <v>0</v>
      </c>
    </row>
    <row r="9" spans="1:8" ht="20.100000000000001" customHeight="1" x14ac:dyDescent="0.25">
      <c r="A9" s="130" t="s">
        <v>203</v>
      </c>
      <c r="B9" s="130">
        <v>0</v>
      </c>
      <c r="C9" s="85">
        <f>SUM(C6:C8)</f>
        <v>3400000</v>
      </c>
      <c r="D9" s="35">
        <f>SUM(D6:D8)</f>
        <v>24999.999999999302</v>
      </c>
      <c r="E9" s="35">
        <f t="shared" ref="E9:H9" si="0">SUM(E6:E8)</f>
        <v>0</v>
      </c>
      <c r="F9" s="35">
        <f t="shared" si="0"/>
        <v>4166.6666666667443</v>
      </c>
      <c r="G9" s="35">
        <f t="shared" si="0"/>
        <v>273.77493999998842</v>
      </c>
      <c r="H9" s="35">
        <f t="shared" si="0"/>
        <v>20833.333333332557</v>
      </c>
    </row>
    <row r="11" spans="1:8" x14ac:dyDescent="0.25">
      <c r="A11" s="44" t="s">
        <v>177</v>
      </c>
      <c r="B11" s="10"/>
    </row>
    <row r="12" spans="1:8" x14ac:dyDescent="0.25">
      <c r="A12" s="10" t="s">
        <v>204</v>
      </c>
    </row>
    <row r="13" spans="1:8" x14ac:dyDescent="0.25">
      <c r="A13" s="10" t="s">
        <v>205</v>
      </c>
    </row>
    <row r="14" spans="1:8" x14ac:dyDescent="0.25">
      <c r="A14" s="5" t="s">
        <v>206</v>
      </c>
    </row>
  </sheetData>
  <mergeCells count="5">
    <mergeCell ref="A1:H1"/>
    <mergeCell ref="A2:H2"/>
    <mergeCell ref="A3:H3"/>
    <mergeCell ref="A4:H4"/>
    <mergeCell ref="A9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6"/>
  <sheetViews>
    <sheetView showGridLines="0" zoomScale="85" zoomScaleNormal="85" workbookViewId="0">
      <selection activeCell="B10" sqref="B10"/>
    </sheetView>
  </sheetViews>
  <sheetFormatPr baseColWidth="10" defaultRowHeight="15" x14ac:dyDescent="0.25"/>
  <cols>
    <col min="1" max="1" width="71.85546875" style="4" bestFit="1" customWidth="1"/>
    <col min="2" max="2" width="21.140625" style="25" customWidth="1"/>
    <col min="3" max="3" width="11.42578125" style="4"/>
    <col min="4" max="4" width="14.7109375" style="4" bestFit="1" customWidth="1"/>
    <col min="5" max="5" width="11.42578125" style="4"/>
    <col min="6" max="6" width="27.28515625" style="4" customWidth="1"/>
    <col min="7" max="7" width="48.85546875" style="4" customWidth="1"/>
    <col min="8" max="8" width="11" style="4" bestFit="1" customWidth="1"/>
    <col min="9" max="9" width="17" style="4" bestFit="1" customWidth="1"/>
    <col min="10" max="16" width="11.42578125" style="4"/>
    <col min="17" max="18" width="17" style="4" bestFit="1" customWidth="1"/>
    <col min="19" max="256" width="11.42578125" style="4"/>
    <col min="257" max="257" width="59.28515625" style="4" customWidth="1"/>
    <col min="258" max="258" width="21.140625" style="4" customWidth="1"/>
    <col min="259" max="262" width="11.42578125" style="4"/>
    <col min="263" max="263" width="48.85546875" style="4" customWidth="1"/>
    <col min="264" max="264" width="11" style="4" bestFit="1" customWidth="1"/>
    <col min="265" max="512" width="11.42578125" style="4"/>
    <col min="513" max="513" width="59.28515625" style="4" customWidth="1"/>
    <col min="514" max="514" width="21.140625" style="4" customWidth="1"/>
    <col min="515" max="518" width="11.42578125" style="4"/>
    <col min="519" max="519" width="48.85546875" style="4" customWidth="1"/>
    <col min="520" max="520" width="11" style="4" bestFit="1" customWidth="1"/>
    <col min="521" max="768" width="11.42578125" style="4"/>
    <col min="769" max="769" width="59.28515625" style="4" customWidth="1"/>
    <col min="770" max="770" width="21.140625" style="4" customWidth="1"/>
    <col min="771" max="774" width="11.42578125" style="4"/>
    <col min="775" max="775" width="48.85546875" style="4" customWidth="1"/>
    <col min="776" max="776" width="11" style="4" bestFit="1" customWidth="1"/>
    <col min="777" max="1024" width="11.42578125" style="4"/>
    <col min="1025" max="1025" width="59.28515625" style="4" customWidth="1"/>
    <col min="1026" max="1026" width="21.140625" style="4" customWidth="1"/>
    <col min="1027" max="1030" width="11.42578125" style="4"/>
    <col min="1031" max="1031" width="48.85546875" style="4" customWidth="1"/>
    <col min="1032" max="1032" width="11" style="4" bestFit="1" customWidth="1"/>
    <col min="1033" max="1280" width="11.42578125" style="4"/>
    <col min="1281" max="1281" width="59.28515625" style="4" customWidth="1"/>
    <col min="1282" max="1282" width="21.140625" style="4" customWidth="1"/>
    <col min="1283" max="1286" width="11.42578125" style="4"/>
    <col min="1287" max="1287" width="48.85546875" style="4" customWidth="1"/>
    <col min="1288" max="1288" width="11" style="4" bestFit="1" customWidth="1"/>
    <col min="1289" max="1536" width="11.42578125" style="4"/>
    <col min="1537" max="1537" width="59.28515625" style="4" customWidth="1"/>
    <col min="1538" max="1538" width="21.140625" style="4" customWidth="1"/>
    <col min="1539" max="1542" width="11.42578125" style="4"/>
    <col min="1543" max="1543" width="48.85546875" style="4" customWidth="1"/>
    <col min="1544" max="1544" width="11" style="4" bestFit="1" customWidth="1"/>
    <col min="1545" max="1792" width="11.42578125" style="4"/>
    <col min="1793" max="1793" width="59.28515625" style="4" customWidth="1"/>
    <col min="1794" max="1794" width="21.140625" style="4" customWidth="1"/>
    <col min="1795" max="1798" width="11.42578125" style="4"/>
    <col min="1799" max="1799" width="48.85546875" style="4" customWidth="1"/>
    <col min="1800" max="1800" width="11" style="4" bestFit="1" customWidth="1"/>
    <col min="1801" max="2048" width="11.42578125" style="4"/>
    <col min="2049" max="2049" width="59.28515625" style="4" customWidth="1"/>
    <col min="2050" max="2050" width="21.140625" style="4" customWidth="1"/>
    <col min="2051" max="2054" width="11.42578125" style="4"/>
    <col min="2055" max="2055" width="48.85546875" style="4" customWidth="1"/>
    <col min="2056" max="2056" width="11" style="4" bestFit="1" customWidth="1"/>
    <col min="2057" max="2304" width="11.42578125" style="4"/>
    <col min="2305" max="2305" width="59.28515625" style="4" customWidth="1"/>
    <col min="2306" max="2306" width="21.140625" style="4" customWidth="1"/>
    <col min="2307" max="2310" width="11.42578125" style="4"/>
    <col min="2311" max="2311" width="48.85546875" style="4" customWidth="1"/>
    <col min="2312" max="2312" width="11" style="4" bestFit="1" customWidth="1"/>
    <col min="2313" max="2560" width="11.42578125" style="4"/>
    <col min="2561" max="2561" width="59.28515625" style="4" customWidth="1"/>
    <col min="2562" max="2562" width="21.140625" style="4" customWidth="1"/>
    <col min="2563" max="2566" width="11.42578125" style="4"/>
    <col min="2567" max="2567" width="48.85546875" style="4" customWidth="1"/>
    <col min="2568" max="2568" width="11" style="4" bestFit="1" customWidth="1"/>
    <col min="2569" max="2816" width="11.42578125" style="4"/>
    <col min="2817" max="2817" width="59.28515625" style="4" customWidth="1"/>
    <col min="2818" max="2818" width="21.140625" style="4" customWidth="1"/>
    <col min="2819" max="2822" width="11.42578125" style="4"/>
    <col min="2823" max="2823" width="48.85546875" style="4" customWidth="1"/>
    <col min="2824" max="2824" width="11" style="4" bestFit="1" customWidth="1"/>
    <col min="2825" max="3072" width="11.42578125" style="4"/>
    <col min="3073" max="3073" width="59.28515625" style="4" customWidth="1"/>
    <col min="3074" max="3074" width="21.140625" style="4" customWidth="1"/>
    <col min="3075" max="3078" width="11.42578125" style="4"/>
    <col min="3079" max="3079" width="48.85546875" style="4" customWidth="1"/>
    <col min="3080" max="3080" width="11" style="4" bestFit="1" customWidth="1"/>
    <col min="3081" max="3328" width="11.42578125" style="4"/>
    <col min="3329" max="3329" width="59.28515625" style="4" customWidth="1"/>
    <col min="3330" max="3330" width="21.140625" style="4" customWidth="1"/>
    <col min="3331" max="3334" width="11.42578125" style="4"/>
    <col min="3335" max="3335" width="48.85546875" style="4" customWidth="1"/>
    <col min="3336" max="3336" width="11" style="4" bestFit="1" customWidth="1"/>
    <col min="3337" max="3584" width="11.42578125" style="4"/>
    <col min="3585" max="3585" width="59.28515625" style="4" customWidth="1"/>
    <col min="3586" max="3586" width="21.140625" style="4" customWidth="1"/>
    <col min="3587" max="3590" width="11.42578125" style="4"/>
    <col min="3591" max="3591" width="48.85546875" style="4" customWidth="1"/>
    <col min="3592" max="3592" width="11" style="4" bestFit="1" customWidth="1"/>
    <col min="3593" max="3840" width="11.42578125" style="4"/>
    <col min="3841" max="3841" width="59.28515625" style="4" customWidth="1"/>
    <col min="3842" max="3842" width="21.140625" style="4" customWidth="1"/>
    <col min="3843" max="3846" width="11.42578125" style="4"/>
    <col min="3847" max="3847" width="48.85546875" style="4" customWidth="1"/>
    <col min="3848" max="3848" width="11" style="4" bestFit="1" customWidth="1"/>
    <col min="3849" max="4096" width="11.42578125" style="4"/>
    <col min="4097" max="4097" width="59.28515625" style="4" customWidth="1"/>
    <col min="4098" max="4098" width="21.140625" style="4" customWidth="1"/>
    <col min="4099" max="4102" width="11.42578125" style="4"/>
    <col min="4103" max="4103" width="48.85546875" style="4" customWidth="1"/>
    <col min="4104" max="4104" width="11" style="4" bestFit="1" customWidth="1"/>
    <col min="4105" max="4352" width="11.42578125" style="4"/>
    <col min="4353" max="4353" width="59.28515625" style="4" customWidth="1"/>
    <col min="4354" max="4354" width="21.140625" style="4" customWidth="1"/>
    <col min="4355" max="4358" width="11.42578125" style="4"/>
    <col min="4359" max="4359" width="48.85546875" style="4" customWidth="1"/>
    <col min="4360" max="4360" width="11" style="4" bestFit="1" customWidth="1"/>
    <col min="4361" max="4608" width="11.42578125" style="4"/>
    <col min="4609" max="4609" width="59.28515625" style="4" customWidth="1"/>
    <col min="4610" max="4610" width="21.140625" style="4" customWidth="1"/>
    <col min="4611" max="4614" width="11.42578125" style="4"/>
    <col min="4615" max="4615" width="48.85546875" style="4" customWidth="1"/>
    <col min="4616" max="4616" width="11" style="4" bestFit="1" customWidth="1"/>
    <col min="4617" max="4864" width="11.42578125" style="4"/>
    <col min="4865" max="4865" width="59.28515625" style="4" customWidth="1"/>
    <col min="4866" max="4866" width="21.140625" style="4" customWidth="1"/>
    <col min="4867" max="4870" width="11.42578125" style="4"/>
    <col min="4871" max="4871" width="48.85546875" style="4" customWidth="1"/>
    <col min="4872" max="4872" width="11" style="4" bestFit="1" customWidth="1"/>
    <col min="4873" max="5120" width="11.42578125" style="4"/>
    <col min="5121" max="5121" width="59.28515625" style="4" customWidth="1"/>
    <col min="5122" max="5122" width="21.140625" style="4" customWidth="1"/>
    <col min="5123" max="5126" width="11.42578125" style="4"/>
    <col min="5127" max="5127" width="48.85546875" style="4" customWidth="1"/>
    <col min="5128" max="5128" width="11" style="4" bestFit="1" customWidth="1"/>
    <col min="5129" max="5376" width="11.42578125" style="4"/>
    <col min="5377" max="5377" width="59.28515625" style="4" customWidth="1"/>
    <col min="5378" max="5378" width="21.140625" style="4" customWidth="1"/>
    <col min="5379" max="5382" width="11.42578125" style="4"/>
    <col min="5383" max="5383" width="48.85546875" style="4" customWidth="1"/>
    <col min="5384" max="5384" width="11" style="4" bestFit="1" customWidth="1"/>
    <col min="5385" max="5632" width="11.42578125" style="4"/>
    <col min="5633" max="5633" width="59.28515625" style="4" customWidth="1"/>
    <col min="5634" max="5634" width="21.140625" style="4" customWidth="1"/>
    <col min="5635" max="5638" width="11.42578125" style="4"/>
    <col min="5639" max="5639" width="48.85546875" style="4" customWidth="1"/>
    <col min="5640" max="5640" width="11" style="4" bestFit="1" customWidth="1"/>
    <col min="5641" max="5888" width="11.42578125" style="4"/>
    <col min="5889" max="5889" width="59.28515625" style="4" customWidth="1"/>
    <col min="5890" max="5890" width="21.140625" style="4" customWidth="1"/>
    <col min="5891" max="5894" width="11.42578125" style="4"/>
    <col min="5895" max="5895" width="48.85546875" style="4" customWidth="1"/>
    <col min="5896" max="5896" width="11" style="4" bestFit="1" customWidth="1"/>
    <col min="5897" max="6144" width="11.42578125" style="4"/>
    <col min="6145" max="6145" width="59.28515625" style="4" customWidth="1"/>
    <col min="6146" max="6146" width="21.140625" style="4" customWidth="1"/>
    <col min="6147" max="6150" width="11.42578125" style="4"/>
    <col min="6151" max="6151" width="48.85546875" style="4" customWidth="1"/>
    <col min="6152" max="6152" width="11" style="4" bestFit="1" customWidth="1"/>
    <col min="6153" max="6400" width="11.42578125" style="4"/>
    <col min="6401" max="6401" width="59.28515625" style="4" customWidth="1"/>
    <col min="6402" max="6402" width="21.140625" style="4" customWidth="1"/>
    <col min="6403" max="6406" width="11.42578125" style="4"/>
    <col min="6407" max="6407" width="48.85546875" style="4" customWidth="1"/>
    <col min="6408" max="6408" width="11" style="4" bestFit="1" customWidth="1"/>
    <col min="6409" max="6656" width="11.42578125" style="4"/>
    <col min="6657" max="6657" width="59.28515625" style="4" customWidth="1"/>
    <col min="6658" max="6658" width="21.140625" style="4" customWidth="1"/>
    <col min="6659" max="6662" width="11.42578125" style="4"/>
    <col min="6663" max="6663" width="48.85546875" style="4" customWidth="1"/>
    <col min="6664" max="6664" width="11" style="4" bestFit="1" customWidth="1"/>
    <col min="6665" max="6912" width="11.42578125" style="4"/>
    <col min="6913" max="6913" width="59.28515625" style="4" customWidth="1"/>
    <col min="6914" max="6914" width="21.140625" style="4" customWidth="1"/>
    <col min="6915" max="6918" width="11.42578125" style="4"/>
    <col min="6919" max="6919" width="48.85546875" style="4" customWidth="1"/>
    <col min="6920" max="6920" width="11" style="4" bestFit="1" customWidth="1"/>
    <col min="6921" max="7168" width="11.42578125" style="4"/>
    <col min="7169" max="7169" width="59.28515625" style="4" customWidth="1"/>
    <col min="7170" max="7170" width="21.140625" style="4" customWidth="1"/>
    <col min="7171" max="7174" width="11.42578125" style="4"/>
    <col min="7175" max="7175" width="48.85546875" style="4" customWidth="1"/>
    <col min="7176" max="7176" width="11" style="4" bestFit="1" customWidth="1"/>
    <col min="7177" max="7424" width="11.42578125" style="4"/>
    <col min="7425" max="7425" width="59.28515625" style="4" customWidth="1"/>
    <col min="7426" max="7426" width="21.140625" style="4" customWidth="1"/>
    <col min="7427" max="7430" width="11.42578125" style="4"/>
    <col min="7431" max="7431" width="48.85546875" style="4" customWidth="1"/>
    <col min="7432" max="7432" width="11" style="4" bestFit="1" customWidth="1"/>
    <col min="7433" max="7680" width="11.42578125" style="4"/>
    <col min="7681" max="7681" width="59.28515625" style="4" customWidth="1"/>
    <col min="7682" max="7682" width="21.140625" style="4" customWidth="1"/>
    <col min="7683" max="7686" width="11.42578125" style="4"/>
    <col min="7687" max="7687" width="48.85546875" style="4" customWidth="1"/>
    <col min="7688" max="7688" width="11" style="4" bestFit="1" customWidth="1"/>
    <col min="7689" max="7936" width="11.42578125" style="4"/>
    <col min="7937" max="7937" width="59.28515625" style="4" customWidth="1"/>
    <col min="7938" max="7938" width="21.140625" style="4" customWidth="1"/>
    <col min="7939" max="7942" width="11.42578125" style="4"/>
    <col min="7943" max="7943" width="48.85546875" style="4" customWidth="1"/>
    <col min="7944" max="7944" width="11" style="4" bestFit="1" customWidth="1"/>
    <col min="7945" max="8192" width="11.42578125" style="4"/>
    <col min="8193" max="8193" width="59.28515625" style="4" customWidth="1"/>
    <col min="8194" max="8194" width="21.140625" style="4" customWidth="1"/>
    <col min="8195" max="8198" width="11.42578125" style="4"/>
    <col min="8199" max="8199" width="48.85546875" style="4" customWidth="1"/>
    <col min="8200" max="8200" width="11" style="4" bestFit="1" customWidth="1"/>
    <col min="8201" max="8448" width="11.42578125" style="4"/>
    <col min="8449" max="8449" width="59.28515625" style="4" customWidth="1"/>
    <col min="8450" max="8450" width="21.140625" style="4" customWidth="1"/>
    <col min="8451" max="8454" width="11.42578125" style="4"/>
    <col min="8455" max="8455" width="48.85546875" style="4" customWidth="1"/>
    <col min="8456" max="8456" width="11" style="4" bestFit="1" customWidth="1"/>
    <col min="8457" max="8704" width="11.42578125" style="4"/>
    <col min="8705" max="8705" width="59.28515625" style="4" customWidth="1"/>
    <col min="8706" max="8706" width="21.140625" style="4" customWidth="1"/>
    <col min="8707" max="8710" width="11.42578125" style="4"/>
    <col min="8711" max="8711" width="48.85546875" style="4" customWidth="1"/>
    <col min="8712" max="8712" width="11" style="4" bestFit="1" customWidth="1"/>
    <col min="8713" max="8960" width="11.42578125" style="4"/>
    <col min="8961" max="8961" width="59.28515625" style="4" customWidth="1"/>
    <col min="8962" max="8962" width="21.140625" style="4" customWidth="1"/>
    <col min="8963" max="8966" width="11.42578125" style="4"/>
    <col min="8967" max="8967" width="48.85546875" style="4" customWidth="1"/>
    <col min="8968" max="8968" width="11" style="4" bestFit="1" customWidth="1"/>
    <col min="8969" max="9216" width="11.42578125" style="4"/>
    <col min="9217" max="9217" width="59.28515625" style="4" customWidth="1"/>
    <col min="9218" max="9218" width="21.140625" style="4" customWidth="1"/>
    <col min="9219" max="9222" width="11.42578125" style="4"/>
    <col min="9223" max="9223" width="48.85546875" style="4" customWidth="1"/>
    <col min="9224" max="9224" width="11" style="4" bestFit="1" customWidth="1"/>
    <col min="9225" max="9472" width="11.42578125" style="4"/>
    <col min="9473" max="9473" width="59.28515625" style="4" customWidth="1"/>
    <col min="9474" max="9474" width="21.140625" style="4" customWidth="1"/>
    <col min="9475" max="9478" width="11.42578125" style="4"/>
    <col min="9479" max="9479" width="48.85546875" style="4" customWidth="1"/>
    <col min="9480" max="9480" width="11" style="4" bestFit="1" customWidth="1"/>
    <col min="9481" max="9728" width="11.42578125" style="4"/>
    <col min="9729" max="9729" width="59.28515625" style="4" customWidth="1"/>
    <col min="9730" max="9730" width="21.140625" style="4" customWidth="1"/>
    <col min="9731" max="9734" width="11.42578125" style="4"/>
    <col min="9735" max="9735" width="48.85546875" style="4" customWidth="1"/>
    <col min="9736" max="9736" width="11" style="4" bestFit="1" customWidth="1"/>
    <col min="9737" max="9984" width="11.42578125" style="4"/>
    <col min="9985" max="9985" width="59.28515625" style="4" customWidth="1"/>
    <col min="9986" max="9986" width="21.140625" style="4" customWidth="1"/>
    <col min="9987" max="9990" width="11.42578125" style="4"/>
    <col min="9991" max="9991" width="48.85546875" style="4" customWidth="1"/>
    <col min="9992" max="9992" width="11" style="4" bestFit="1" customWidth="1"/>
    <col min="9993" max="10240" width="11.42578125" style="4"/>
    <col min="10241" max="10241" width="59.28515625" style="4" customWidth="1"/>
    <col min="10242" max="10242" width="21.140625" style="4" customWidth="1"/>
    <col min="10243" max="10246" width="11.42578125" style="4"/>
    <col min="10247" max="10247" width="48.85546875" style="4" customWidth="1"/>
    <col min="10248" max="10248" width="11" style="4" bestFit="1" customWidth="1"/>
    <col min="10249" max="10496" width="11.42578125" style="4"/>
    <col min="10497" max="10497" width="59.28515625" style="4" customWidth="1"/>
    <col min="10498" max="10498" width="21.140625" style="4" customWidth="1"/>
    <col min="10499" max="10502" width="11.42578125" style="4"/>
    <col min="10503" max="10503" width="48.85546875" style="4" customWidth="1"/>
    <col min="10504" max="10504" width="11" style="4" bestFit="1" customWidth="1"/>
    <col min="10505" max="10752" width="11.42578125" style="4"/>
    <col min="10753" max="10753" width="59.28515625" style="4" customWidth="1"/>
    <col min="10754" max="10754" width="21.140625" style="4" customWidth="1"/>
    <col min="10755" max="10758" width="11.42578125" style="4"/>
    <col min="10759" max="10759" width="48.85546875" style="4" customWidth="1"/>
    <col min="10760" max="10760" width="11" style="4" bestFit="1" customWidth="1"/>
    <col min="10761" max="11008" width="11.42578125" style="4"/>
    <col min="11009" max="11009" width="59.28515625" style="4" customWidth="1"/>
    <col min="11010" max="11010" width="21.140625" style="4" customWidth="1"/>
    <col min="11011" max="11014" width="11.42578125" style="4"/>
    <col min="11015" max="11015" width="48.85546875" style="4" customWidth="1"/>
    <col min="11016" max="11016" width="11" style="4" bestFit="1" customWidth="1"/>
    <col min="11017" max="11264" width="11.42578125" style="4"/>
    <col min="11265" max="11265" width="59.28515625" style="4" customWidth="1"/>
    <col min="11266" max="11266" width="21.140625" style="4" customWidth="1"/>
    <col min="11267" max="11270" width="11.42578125" style="4"/>
    <col min="11271" max="11271" width="48.85546875" style="4" customWidth="1"/>
    <col min="11272" max="11272" width="11" style="4" bestFit="1" customWidth="1"/>
    <col min="11273" max="11520" width="11.42578125" style="4"/>
    <col min="11521" max="11521" width="59.28515625" style="4" customWidth="1"/>
    <col min="11522" max="11522" width="21.140625" style="4" customWidth="1"/>
    <col min="11523" max="11526" width="11.42578125" style="4"/>
    <col min="11527" max="11527" width="48.85546875" style="4" customWidth="1"/>
    <col min="11528" max="11528" width="11" style="4" bestFit="1" customWidth="1"/>
    <col min="11529" max="11776" width="11.42578125" style="4"/>
    <col min="11777" max="11777" width="59.28515625" style="4" customWidth="1"/>
    <col min="11778" max="11778" width="21.140625" style="4" customWidth="1"/>
    <col min="11779" max="11782" width="11.42578125" style="4"/>
    <col min="11783" max="11783" width="48.85546875" style="4" customWidth="1"/>
    <col min="11784" max="11784" width="11" style="4" bestFit="1" customWidth="1"/>
    <col min="11785" max="12032" width="11.42578125" style="4"/>
    <col min="12033" max="12033" width="59.28515625" style="4" customWidth="1"/>
    <col min="12034" max="12034" width="21.140625" style="4" customWidth="1"/>
    <col min="12035" max="12038" width="11.42578125" style="4"/>
    <col min="12039" max="12039" width="48.85546875" style="4" customWidth="1"/>
    <col min="12040" max="12040" width="11" style="4" bestFit="1" customWidth="1"/>
    <col min="12041" max="12288" width="11.42578125" style="4"/>
    <col min="12289" max="12289" width="59.28515625" style="4" customWidth="1"/>
    <col min="12290" max="12290" width="21.140625" style="4" customWidth="1"/>
    <col min="12291" max="12294" width="11.42578125" style="4"/>
    <col min="12295" max="12295" width="48.85546875" style="4" customWidth="1"/>
    <col min="12296" max="12296" width="11" style="4" bestFit="1" customWidth="1"/>
    <col min="12297" max="12544" width="11.42578125" style="4"/>
    <col min="12545" max="12545" width="59.28515625" style="4" customWidth="1"/>
    <col min="12546" max="12546" width="21.140625" style="4" customWidth="1"/>
    <col min="12547" max="12550" width="11.42578125" style="4"/>
    <col min="12551" max="12551" width="48.85546875" style="4" customWidth="1"/>
    <col min="12552" max="12552" width="11" style="4" bestFit="1" customWidth="1"/>
    <col min="12553" max="12800" width="11.42578125" style="4"/>
    <col min="12801" max="12801" width="59.28515625" style="4" customWidth="1"/>
    <col min="12802" max="12802" width="21.140625" style="4" customWidth="1"/>
    <col min="12803" max="12806" width="11.42578125" style="4"/>
    <col min="12807" max="12807" width="48.85546875" style="4" customWidth="1"/>
    <col min="12808" max="12808" width="11" style="4" bestFit="1" customWidth="1"/>
    <col min="12809" max="13056" width="11.42578125" style="4"/>
    <col min="13057" max="13057" width="59.28515625" style="4" customWidth="1"/>
    <col min="13058" max="13058" width="21.140625" style="4" customWidth="1"/>
    <col min="13059" max="13062" width="11.42578125" style="4"/>
    <col min="13063" max="13063" width="48.85546875" style="4" customWidth="1"/>
    <col min="13064" max="13064" width="11" style="4" bestFit="1" customWidth="1"/>
    <col min="13065" max="13312" width="11.42578125" style="4"/>
    <col min="13313" max="13313" width="59.28515625" style="4" customWidth="1"/>
    <col min="13314" max="13314" width="21.140625" style="4" customWidth="1"/>
    <col min="13315" max="13318" width="11.42578125" style="4"/>
    <col min="13319" max="13319" width="48.85546875" style="4" customWidth="1"/>
    <col min="13320" max="13320" width="11" style="4" bestFit="1" customWidth="1"/>
    <col min="13321" max="13568" width="11.42578125" style="4"/>
    <col min="13569" max="13569" width="59.28515625" style="4" customWidth="1"/>
    <col min="13570" max="13570" width="21.140625" style="4" customWidth="1"/>
    <col min="13571" max="13574" width="11.42578125" style="4"/>
    <col min="13575" max="13575" width="48.85546875" style="4" customWidth="1"/>
    <col min="13576" max="13576" width="11" style="4" bestFit="1" customWidth="1"/>
    <col min="13577" max="13824" width="11.42578125" style="4"/>
    <col min="13825" max="13825" width="59.28515625" style="4" customWidth="1"/>
    <col min="13826" max="13826" width="21.140625" style="4" customWidth="1"/>
    <col min="13827" max="13830" width="11.42578125" style="4"/>
    <col min="13831" max="13831" width="48.85546875" style="4" customWidth="1"/>
    <col min="13832" max="13832" width="11" style="4" bestFit="1" customWidth="1"/>
    <col min="13833" max="14080" width="11.42578125" style="4"/>
    <col min="14081" max="14081" width="59.28515625" style="4" customWidth="1"/>
    <col min="14082" max="14082" width="21.140625" style="4" customWidth="1"/>
    <col min="14083" max="14086" width="11.42578125" style="4"/>
    <col min="14087" max="14087" width="48.85546875" style="4" customWidth="1"/>
    <col min="14088" max="14088" width="11" style="4" bestFit="1" customWidth="1"/>
    <col min="14089" max="14336" width="11.42578125" style="4"/>
    <col min="14337" max="14337" width="59.28515625" style="4" customWidth="1"/>
    <col min="14338" max="14338" width="21.140625" style="4" customWidth="1"/>
    <col min="14339" max="14342" width="11.42578125" style="4"/>
    <col min="14343" max="14343" width="48.85546875" style="4" customWidth="1"/>
    <col min="14344" max="14344" width="11" style="4" bestFit="1" customWidth="1"/>
    <col min="14345" max="14592" width="11.42578125" style="4"/>
    <col min="14593" max="14593" width="59.28515625" style="4" customWidth="1"/>
    <col min="14594" max="14594" width="21.140625" style="4" customWidth="1"/>
    <col min="14595" max="14598" width="11.42578125" style="4"/>
    <col min="14599" max="14599" width="48.85546875" style="4" customWidth="1"/>
    <col min="14600" max="14600" width="11" style="4" bestFit="1" customWidth="1"/>
    <col min="14601" max="14848" width="11.42578125" style="4"/>
    <col min="14849" max="14849" width="59.28515625" style="4" customWidth="1"/>
    <col min="14850" max="14850" width="21.140625" style="4" customWidth="1"/>
    <col min="14851" max="14854" width="11.42578125" style="4"/>
    <col min="14855" max="14855" width="48.85546875" style="4" customWidth="1"/>
    <col min="14856" max="14856" width="11" style="4" bestFit="1" customWidth="1"/>
    <col min="14857" max="15104" width="11.42578125" style="4"/>
    <col min="15105" max="15105" width="59.28515625" style="4" customWidth="1"/>
    <col min="15106" max="15106" width="21.140625" style="4" customWidth="1"/>
    <col min="15107" max="15110" width="11.42578125" style="4"/>
    <col min="15111" max="15111" width="48.85546875" style="4" customWidth="1"/>
    <col min="15112" max="15112" width="11" style="4" bestFit="1" customWidth="1"/>
    <col min="15113" max="15360" width="11.42578125" style="4"/>
    <col min="15361" max="15361" width="59.28515625" style="4" customWidth="1"/>
    <col min="15362" max="15362" width="21.140625" style="4" customWidth="1"/>
    <col min="15363" max="15366" width="11.42578125" style="4"/>
    <col min="15367" max="15367" width="48.85546875" style="4" customWidth="1"/>
    <col min="15368" max="15368" width="11" style="4" bestFit="1" customWidth="1"/>
    <col min="15369" max="15616" width="11.42578125" style="4"/>
    <col min="15617" max="15617" width="59.28515625" style="4" customWidth="1"/>
    <col min="15618" max="15618" width="21.140625" style="4" customWidth="1"/>
    <col min="15619" max="15622" width="11.42578125" style="4"/>
    <col min="15623" max="15623" width="48.85546875" style="4" customWidth="1"/>
    <col min="15624" max="15624" width="11" style="4" bestFit="1" customWidth="1"/>
    <col min="15625" max="15872" width="11.42578125" style="4"/>
    <col min="15873" max="15873" width="59.28515625" style="4" customWidth="1"/>
    <col min="15874" max="15874" width="21.140625" style="4" customWidth="1"/>
    <col min="15875" max="15878" width="11.42578125" style="4"/>
    <col min="15879" max="15879" width="48.85546875" style="4" customWidth="1"/>
    <col min="15880" max="15880" width="11" style="4" bestFit="1" customWidth="1"/>
    <col min="15881" max="16128" width="11.42578125" style="4"/>
    <col min="16129" max="16129" width="59.28515625" style="4" customWidth="1"/>
    <col min="16130" max="16130" width="21.140625" style="4" customWidth="1"/>
    <col min="16131" max="16134" width="11.42578125" style="4"/>
    <col min="16135" max="16135" width="48.85546875" style="4" customWidth="1"/>
    <col min="16136" max="16136" width="11" style="4" bestFit="1" customWidth="1"/>
    <col min="16137" max="16384" width="11.42578125" style="4"/>
  </cols>
  <sheetData>
    <row r="1" spans="1:2" ht="28.5" customHeight="1" x14ac:dyDescent="0.25">
      <c r="A1" s="131" t="s">
        <v>182</v>
      </c>
      <c r="B1" s="132"/>
    </row>
    <row r="2" spans="1:2" x14ac:dyDescent="0.25">
      <c r="A2" s="132" t="s">
        <v>167</v>
      </c>
      <c r="B2" s="132"/>
    </row>
    <row r="3" spans="1:2" x14ac:dyDescent="0.25">
      <c r="A3" s="132" t="s">
        <v>183</v>
      </c>
      <c r="B3" s="132"/>
    </row>
    <row r="5" spans="1:2" ht="20.100000000000001" customHeight="1" x14ac:dyDescent="0.25">
      <c r="A5" s="83" t="s">
        <v>168</v>
      </c>
      <c r="B5" s="83" t="s">
        <v>169</v>
      </c>
    </row>
    <row r="6" spans="1:2" ht="20.100000000000001" customHeight="1" x14ac:dyDescent="0.25">
      <c r="A6" s="30" t="s">
        <v>184</v>
      </c>
      <c r="B6" s="25">
        <v>2936099.40668</v>
      </c>
    </row>
    <row r="7" spans="1:2" ht="20.100000000000001" customHeight="1" x14ac:dyDescent="0.25">
      <c r="A7" s="30" t="s">
        <v>185</v>
      </c>
      <c r="B7" s="25">
        <v>563919.55362000025</v>
      </c>
    </row>
    <row r="8" spans="1:2" ht="20.100000000000001" customHeight="1" x14ac:dyDescent="0.25">
      <c r="A8" s="30" t="s">
        <v>186</v>
      </c>
      <c r="B8" s="25">
        <v>1254769.0494000001</v>
      </c>
    </row>
    <row r="9" spans="1:2" ht="20.100000000000001" customHeight="1" x14ac:dyDescent="0.25">
      <c r="A9" s="30" t="s">
        <v>187</v>
      </c>
      <c r="B9" s="25">
        <v>1895796.7337999998</v>
      </c>
    </row>
    <row r="10" spans="1:2" ht="20.100000000000001" customHeight="1" x14ac:dyDescent="0.25">
      <c r="A10" s="48" t="s">
        <v>176</v>
      </c>
      <c r="B10" s="31">
        <f>SUM(B6:B9)</f>
        <v>6650584.7434999999</v>
      </c>
    </row>
    <row r="11" spans="1:2" x14ac:dyDescent="0.25">
      <c r="B11" s="4"/>
    </row>
    <row r="12" spans="1:2" x14ac:dyDescent="0.25">
      <c r="A12" s="44" t="s">
        <v>177</v>
      </c>
    </row>
    <row r="13" spans="1:2" x14ac:dyDescent="0.25">
      <c r="A13" s="8" t="s">
        <v>188</v>
      </c>
    </row>
    <row r="14" spans="1:2" x14ac:dyDescent="0.25">
      <c r="A14" s="49" t="s">
        <v>189</v>
      </c>
    </row>
    <row r="15" spans="1:2" x14ac:dyDescent="0.25">
      <c r="A15" s="4" t="s">
        <v>190</v>
      </c>
    </row>
    <row r="16" spans="1:2" x14ac:dyDescent="0.25">
      <c r="A16" s="4" t="s">
        <v>191</v>
      </c>
    </row>
    <row r="17" spans="1:1" x14ac:dyDescent="0.25">
      <c r="A17" s="4" t="s">
        <v>192</v>
      </c>
    </row>
    <row r="18" spans="1:1" x14ac:dyDescent="0.25">
      <c r="A18" s="4" t="s">
        <v>15</v>
      </c>
    </row>
    <row r="61" spans="9:18" x14ac:dyDescent="0.25">
      <c r="I61" s="4">
        <v>68048</v>
      </c>
      <c r="Q61" s="4">
        <v>36747</v>
      </c>
      <c r="R61" s="4">
        <v>104795</v>
      </c>
    </row>
    <row r="71" spans="9:18" x14ac:dyDescent="0.25">
      <c r="I71" s="4">
        <v>149634.41099999999</v>
      </c>
      <c r="Q71" s="4">
        <v>149640</v>
      </c>
      <c r="R71" s="4">
        <v>299274.41099999996</v>
      </c>
    </row>
    <row r="176" spans="9:9" x14ac:dyDescent="0.25">
      <c r="I176" s="4">
        <v>104795</v>
      </c>
    </row>
    <row r="186" spans="9:9" x14ac:dyDescent="0.25">
      <c r="I186" s="4">
        <v>299274.41099999996</v>
      </c>
    </row>
  </sheetData>
  <mergeCells count="3">
    <mergeCell ref="A1:B1"/>
    <mergeCell ref="A2:B2"/>
    <mergeCell ref="A3:B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SALDOS Y MOVIMIENTOS EX 2020</vt:lpstr>
      <vt:lpstr>SALDOS Y MOVIMIENTOS IN 2020</vt:lpstr>
      <vt:lpstr>RELACION DEUDA PIB MENSUAL</vt:lpstr>
      <vt:lpstr>SALDO POR PAIS</vt:lpstr>
      <vt:lpstr>SALDO POR MONEDA</vt:lpstr>
      <vt:lpstr>SALDO POR TASAS DE INTERES</vt:lpstr>
      <vt:lpstr>OBLICACIONES NO PAGADAS</vt:lpstr>
      <vt:lpstr>VENTAS ANTICIPADAS</vt:lpstr>
      <vt:lpstr>OTRAS OBLIGACIONES</vt:lpstr>
      <vt:lpstr>PASIVOS CONTINGENTES</vt:lpstr>
      <vt:lpstr>'OTRAS OBLIGACIONES'!Área_de_impresión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esumba</dc:creator>
  <cp:lastModifiedBy>GABY</cp:lastModifiedBy>
  <cp:lastPrinted>2019-09-19T21:29:26Z</cp:lastPrinted>
  <dcterms:created xsi:type="dcterms:W3CDTF">2012-03-20T13:11:26Z</dcterms:created>
  <dcterms:modified xsi:type="dcterms:W3CDTF">2021-05-21T01:07:08Z</dcterms:modified>
</cp:coreProperties>
</file>