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FINANCIAMIENTO PÚBLICO\ESTADISTICAS-2020\DEUDA PÚBLICA\FEBRERO 2020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2020'!$A$5:$P$125</definedName>
    <definedName name="_xlnm._FilterDatabase" localSheetId="1" hidden="1">'SALDOS Y MOVIMIENTOS IN 2020'!$A$4:$P$28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52" i="89"/>
  <c r="O52" i="89"/>
  <c r="N52" i="89"/>
  <c r="M52" i="89"/>
  <c r="L52" i="89"/>
  <c r="K52" i="89"/>
  <c r="J52" i="89"/>
  <c r="I52" i="89"/>
  <c r="H52" i="89"/>
  <c r="Q52" i="89" s="1"/>
  <c r="G52" i="89"/>
  <c r="F52" i="89"/>
  <c r="E52" i="89"/>
  <c r="D52" i="89"/>
  <c r="C52" i="89"/>
  <c r="B52" i="89"/>
  <c r="P49" i="89"/>
  <c r="O49" i="89"/>
  <c r="O42" i="89" s="1"/>
  <c r="N49" i="89"/>
  <c r="N42" i="89" s="1"/>
  <c r="M49" i="89"/>
  <c r="L49" i="89"/>
  <c r="K49" i="89"/>
  <c r="K42" i="89" s="1"/>
  <c r="J49" i="89"/>
  <c r="J42" i="89" s="1"/>
  <c r="I49" i="89"/>
  <c r="H49" i="89"/>
  <c r="Q49" i="89" s="1"/>
  <c r="F49" i="89"/>
  <c r="F42" i="89" s="1"/>
  <c r="E49" i="89"/>
  <c r="D49" i="89"/>
  <c r="C49" i="89"/>
  <c r="G49" i="89" s="1"/>
  <c r="B49" i="89" s="1"/>
  <c r="P47" i="89"/>
  <c r="O47" i="89"/>
  <c r="N47" i="89"/>
  <c r="M47" i="89"/>
  <c r="L47" i="89"/>
  <c r="K47" i="89"/>
  <c r="J47" i="89"/>
  <c r="I47" i="89"/>
  <c r="H47" i="89"/>
  <c r="Q47" i="89" s="1"/>
  <c r="G47" i="89"/>
  <c r="B47" i="89" s="1"/>
  <c r="F47" i="89"/>
  <c r="E47" i="89"/>
  <c r="D47" i="89"/>
  <c r="C47" i="89"/>
  <c r="P43" i="89"/>
  <c r="O43" i="89"/>
  <c r="N43" i="89"/>
  <c r="M43" i="89"/>
  <c r="L43" i="89"/>
  <c r="K43" i="89"/>
  <c r="J43" i="89"/>
  <c r="I43" i="89"/>
  <c r="H43" i="89"/>
  <c r="Q43" i="89" s="1"/>
  <c r="F43" i="89"/>
  <c r="E43" i="89"/>
  <c r="D43" i="89"/>
  <c r="C43" i="89"/>
  <c r="G43" i="89" s="1"/>
  <c r="B43" i="89" s="1"/>
  <c r="P42" i="89"/>
  <c r="M42" i="89"/>
  <c r="L42" i="89"/>
  <c r="I42" i="89"/>
  <c r="H42" i="89"/>
  <c r="E42" i="89"/>
  <c r="P40" i="89"/>
  <c r="O40" i="89"/>
  <c r="N40" i="89"/>
  <c r="M40" i="89"/>
  <c r="L40" i="89"/>
  <c r="K40" i="89"/>
  <c r="J40" i="89"/>
  <c r="I40" i="89"/>
  <c r="H40" i="89"/>
  <c r="Q40" i="89" s="1"/>
  <c r="F40" i="89"/>
  <c r="E40" i="89"/>
  <c r="D40" i="89"/>
  <c r="C40" i="89"/>
  <c r="G40" i="89" s="1"/>
  <c r="B40" i="89" s="1"/>
  <c r="P37" i="89"/>
  <c r="O37" i="89"/>
  <c r="N37" i="89"/>
  <c r="M37" i="89"/>
  <c r="L37" i="89"/>
  <c r="K37" i="89"/>
  <c r="K7" i="89" s="1"/>
  <c r="J37" i="89"/>
  <c r="I37" i="89"/>
  <c r="H37" i="89"/>
  <c r="Q37" i="89" s="1"/>
  <c r="F37" i="89"/>
  <c r="E37" i="89"/>
  <c r="D37" i="89"/>
  <c r="C37" i="89"/>
  <c r="G37" i="89" s="1"/>
  <c r="B37" i="89" s="1"/>
  <c r="Q35" i="89"/>
  <c r="P35" i="89"/>
  <c r="O35" i="89"/>
  <c r="N35" i="89"/>
  <c r="M35" i="89"/>
  <c r="L35" i="89"/>
  <c r="K35" i="89"/>
  <c r="J35" i="89"/>
  <c r="I35" i="89"/>
  <c r="H35" i="89"/>
  <c r="F35" i="89"/>
  <c r="E35" i="89"/>
  <c r="D35" i="89"/>
  <c r="C35" i="89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M7" i="89" s="1"/>
  <c r="L14" i="89"/>
  <c r="K14" i="89"/>
  <c r="J14" i="89"/>
  <c r="I14" i="89"/>
  <c r="I7" i="89" s="1"/>
  <c r="H14" i="89"/>
  <c r="F14" i="89"/>
  <c r="E14" i="89"/>
  <c r="E7" i="89" s="1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B22" i="114"/>
  <c r="B23" i="114" s="1"/>
  <c r="C23" i="114" s="1"/>
  <c r="B18" i="114"/>
  <c r="D31" i="85"/>
  <c r="C31" i="85"/>
  <c r="C32" i="85" s="1"/>
  <c r="B31" i="85"/>
  <c r="B32" i="85" s="1"/>
  <c r="D25" i="85"/>
  <c r="C25" i="85"/>
  <c r="B25" i="85"/>
  <c r="F15" i="81"/>
  <c r="G15" i="81" s="1"/>
  <c r="F14" i="81"/>
  <c r="G14" i="81" s="1"/>
  <c r="G7" i="81"/>
  <c r="F7" i="81"/>
  <c r="F6" i="81"/>
  <c r="G6" i="81" s="1"/>
  <c r="C42" i="89" l="1"/>
  <c r="D42" i="89"/>
  <c r="Q42" i="89"/>
  <c r="H7" i="89"/>
  <c r="P7" i="89"/>
  <c r="L7" i="89"/>
  <c r="C7" i="89"/>
  <c r="Q7" i="89"/>
  <c r="O7" i="89"/>
  <c r="D7" i="89"/>
  <c r="F7" i="89"/>
  <c r="G35" i="89"/>
  <c r="B35" i="89" s="1"/>
  <c r="J7" i="89"/>
  <c r="N7" i="89"/>
  <c r="B8" i="89"/>
  <c r="C22" i="114"/>
  <c r="C18" i="114"/>
  <c r="D32" i="85"/>
  <c r="E32" i="85" s="1"/>
  <c r="E25" i="85"/>
  <c r="N296" i="77"/>
  <c r="G42" i="89" l="1"/>
  <c r="B42" i="89" s="1"/>
  <c r="G7" i="89"/>
  <c r="B7" i="89" s="1"/>
  <c r="E31" i="85"/>
  <c r="L296" i="77"/>
  <c r="K296" i="77"/>
  <c r="J296" i="77"/>
  <c r="I296" i="77"/>
  <c r="M296" i="77"/>
  <c r="L32" i="105" l="1"/>
  <c r="K32" i="105"/>
  <c r="M32" i="105"/>
  <c r="N32" i="105"/>
</calcChain>
</file>

<file path=xl/sharedStrings.xml><?xml version="1.0" encoding="utf-8"?>
<sst xmlns="http://schemas.openxmlformats.org/spreadsheetml/2006/main" count="1504" uniqueCount="317">
  <si>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</si>
  <si>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</si>
  <si>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</si>
  <si>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</si>
  <si>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</si>
  <si>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</si>
  <si>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</si>
  <si>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</si>
  <si>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</si>
  <si>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</si>
  <si>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</si>
  <si>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 xml:space="preserve">INDICADOR RELACIÓN DE LA DEUDA PÚBLICA CONSOLIDADA DEL SECTOR PÚBLICO TOTAL CON EL PIB 2019 </t>
  </si>
  <si>
    <t>Nota 1: Deuda pública consolidada a nivel del Sector Público Total.</t>
  </si>
  <si>
    <t>Nota 3: El indicador Deuda /PIB estimado por el FMI bajo su metodología y definiciones para el año 2018 asciende a 45,8%.</t>
  </si>
  <si>
    <t>Nota 4: Las cifras presentadas son de carácter preliminar sujetas a actualización.</t>
  </si>
  <si>
    <t>Nota 2: La relación 2020 se establece con un PIB de USD 109.667,5 millones, según última previsión de cifras del BCE.</t>
  </si>
  <si>
    <t>FEBRERO</t>
  </si>
  <si>
    <t>INDICADOR RELACIÓN DE LA DEUDA PÚBLICA AGREGADA DEL SECTOR PÚBLICO TOTAL CON EL PIB 2020</t>
  </si>
  <si>
    <t>BASE DE DATOS DE SALDOS Y MOVIMIENTOS DE LA DEUDA EXTERNA</t>
  </si>
  <si>
    <t>PERIODO FEB 2020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</si>
  <si>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</si>
  <si>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</si>
  <si>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</si>
  <si>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</si>
  <si>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</si>
  <si>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</si>
  <si>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</si>
  <si>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</si>
  <si>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</si>
  <si>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DESEMBOLSOS</t>
  </si>
  <si>
    <t>AMORTIZACIONES</t>
  </si>
  <si>
    <t>INTERÉS Y COMISIONES</t>
  </si>
  <si>
    <t>CONDONACIONES</t>
  </si>
  <si>
    <t>AJUSTES CAMBIARIOS</t>
  </si>
  <si>
    <t>SALDO DEL MES</t>
  </si>
  <si>
    <t>PROVEEDORES</t>
  </si>
  <si>
    <t xml:space="preserve">PROVEEDORES </t>
  </si>
  <si>
    <t xml:space="preserve">GOBIERNO CENTRAL </t>
  </si>
  <si>
    <t>EP PETROECUADOR</t>
  </si>
  <si>
    <t>MUN. QUITO</t>
  </si>
  <si>
    <t>IESS</t>
  </si>
  <si>
    <t>TAME</t>
  </si>
  <si>
    <t>BANCOS</t>
  </si>
  <si>
    <t xml:space="preserve">BANCOS </t>
  </si>
  <si>
    <t>ARMADA</t>
  </si>
  <si>
    <t>CFN</t>
  </si>
  <si>
    <t>CON. PROV. PICHINCHA</t>
  </si>
  <si>
    <t xml:space="preserve">MUN. MACHALA </t>
  </si>
  <si>
    <t>EMAPA-G</t>
  </si>
  <si>
    <t>GOBIERNOS</t>
  </si>
  <si>
    <t xml:space="preserve">GOBIERNOS </t>
  </si>
  <si>
    <t>CON. PROV. MANABÍ</t>
  </si>
  <si>
    <t>BNF</t>
  </si>
  <si>
    <t>CELEC EP</t>
  </si>
  <si>
    <t>EE QUITO</t>
  </si>
  <si>
    <t>BANCO CENTRAL</t>
  </si>
  <si>
    <t>MUN. LOJA</t>
  </si>
  <si>
    <t>MUN. BABAHOYO</t>
  </si>
  <si>
    <t>HIDROTOAPI</t>
  </si>
  <si>
    <t>MUN. SANTO DOMINGO</t>
  </si>
  <si>
    <t>MUN. GUAYAQUIL</t>
  </si>
  <si>
    <t>EMAAP-Q</t>
  </si>
  <si>
    <t>CON. PROV. TUNGURAHUA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</si>
  <si>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</si>
  <si>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</si>
  <si>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</si>
  <si>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</si>
  <si>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</si>
  <si>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</si>
  <si>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</si>
  <si>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</si>
  <si>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</si>
  <si>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</si>
  <si>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BEV</t>
  </si>
  <si>
    <t>ETAPA-CUENCA</t>
  </si>
  <si>
    <t>INIAP</t>
  </si>
  <si>
    <t>ESPOL</t>
  </si>
  <si>
    <t>MUN. CUENCA</t>
  </si>
  <si>
    <t>CON. PROV. CHIMBORAZO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</si>
  <si>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</si>
  <si>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</si>
  <si>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</si>
  <si>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</si>
  <si>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</si>
  <si>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</si>
  <si>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</si>
  <si>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</si>
  <si>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</si>
  <si>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</si>
  <si>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</si>
  <si>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EE MANABI (DEUDA DIRECTA MANDATO 15)</t>
  </si>
  <si>
    <t>EE EL ORO (DEUDA DIRECTA MANDATO 15)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</si>
  <si>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</si>
  <si>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</si>
  <si>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</si>
  <si>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</si>
  <si>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</si>
  <si>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</si>
  <si>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</si>
  <si>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</si>
  <si>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</si>
  <si>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</si>
  <si>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CLUB DE PARIS VIII</t>
  </si>
  <si>
    <t>BONOS SOBERANOS 2016-2022</t>
  </si>
  <si>
    <t>BONOS SOBERANOS 2016-2026</t>
  </si>
  <si>
    <t>BONOS PETROAMAZONAS</t>
  </si>
  <si>
    <t>PETROAMAZONAS</t>
  </si>
  <si>
    <t>BONOS SOBERANOS 2017-2023</t>
  </si>
  <si>
    <t>BONOS SOBERANOS 2017-2027jun</t>
  </si>
  <si>
    <t>BONOS SOBERANOS 2017-2027oct</t>
  </si>
  <si>
    <t>PETROAMAZONAS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</si>
  <si>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</si>
  <si>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</si>
  <si>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</si>
  <si>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</si>
  <si>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</si>
  <si>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PASIVOS POR DERECHOS CONTRACTUALES INTANGIBLES</t>
  </si>
  <si>
    <t xml:space="preserve">PASIVOS POR DERECHOS CONTRACTUALES INTANGIBLES 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</si>
  <si>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</si>
  <si>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</si>
  <si>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</si>
  <si>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</si>
  <si>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</si>
  <si>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</si>
  <si>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</si>
  <si>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</si>
  <si>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</si>
  <si>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Deg's emisión especial 2009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</si>
  <si>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</si>
  <si>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</si>
  <si>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</si>
  <si>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</si>
  <si>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</si>
  <si>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</si>
  <si>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</si>
  <si>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</si>
  <si>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</si>
  <si>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</si>
  <si>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</si>
  <si>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</si>
  <si>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</si>
  <si>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</si>
  <si>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</si>
  <si>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</si>
  <si>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PASIVOS CONTINGENTES</t>
  </si>
  <si>
    <t>PERIODO CON CORTE FEBRERO 2020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</si>
  <si>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</si>
  <si>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</si>
  <si>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</si>
  <si>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</si>
  <si>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</si>
  <si>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</si>
  <si>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 REPO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</si>
  <si>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</si>
  <si>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</si>
  <si>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</si>
  <si>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</si>
  <si>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</si>
  <si>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</si>
  <si>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</si>
  <si>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</si>
  <si>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</si>
  <si>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</si>
  <si>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</si>
  <si>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</si>
  <si>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 SHE, tiene un saldo  correspondiente al mes de noviembre de 2019,</t>
  </si>
  <si>
    <t xml:space="preserve"> acorde al Oficio Nro. MERNNR-VH-2020-0179-OF  del 28 de febrero del 2019, remitida por el Ministerio de Energía y Recursos Naturales no renovables</t>
  </si>
  <si>
    <t>Nota 3: Pasivos Corrientes PETROAMAZONAS EP, última informacion disponible al mes de febrero 2020.</t>
  </si>
  <si>
    <t>PERIODO FEBRERO 2020</t>
  </si>
  <si>
    <t xml:space="preserve"> CONTRATO </t>
  </si>
  <si>
    <t xml:space="preserve"> PRODUCTO </t>
  </si>
  <si>
    <t xml:space="preserve"> MONTO CONTRATADO PARA EL ANTICIPO </t>
  </si>
  <si>
    <t>SALDO AL 01 DE ENERO 2020</t>
  </si>
  <si>
    <t xml:space="preserve"> DESEMBOLSOS </t>
  </si>
  <si>
    <t xml:space="preserve"> AMORTIZACIONES </t>
  </si>
  <si>
    <t>SALDO  AL 29 DE FEBRERO 2020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</si>
  <si>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</si>
  <si>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</si>
  <si>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</si>
  <si>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</si>
  <si>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</si>
  <si>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</si>
  <si>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29 febrero de 2020 y movimientos corresponden al periodo febrero 2020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</si>
  <si>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</si>
  <si>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</si>
  <si>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</si>
  <si>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</si>
  <si>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</si>
  <si>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</si>
  <si>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</si>
  <si>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</si>
  <si>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</si>
  <si>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</si>
  <si>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</si>
  <si>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</si>
  <si>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</si>
  <si>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</si>
  <si>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</si>
  <si>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</si>
  <si>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</si>
  <si>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</si>
  <si>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29 DE FEBRERO 2020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</si>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</sst>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.00_-;\-* #,##0.00_-;_-* &quot;-&quot;??_-;_-@_-"/>
    <numFmt numFmtId="167" formatCode="_ * #,##0.000_ ;_ * \-#,##0.000_ ;_ * &quot;-&quot;???_ ;_ @_ "/>
    <numFmt numFmtId="168" formatCode="_ [$€-2]\ * #,##0.000000_ ;_ [$€-2]\ * \-#,##0.000000_ ;_ [$€-2]\ * &quot;-&quot;??_ "/>
    <numFmt numFmtId="169" formatCode="_ * #,##0.000000_ ;_ * \-#,##0.000000_ ;_ * &quot;-&quot;??????_ ;_ @_ "/>
    <numFmt numFmtId="170" formatCode="_ [$€-2]\ * #,##0.00000000_ ;_ [$€-2]\ * \-#,##0.00000000_ ;_ [$€-2]\ * &quot;-&quot;??_ "/>
    <numFmt numFmtId="171" formatCode="#,##0.0_);\(#,##0.0\)"/>
    <numFmt numFmtId="172" formatCode="_-* #,##0.00\ _p_t_a_-;\-* #,##0.00\ _p_t_a_-;_-* &quot;-&quot;??\ _p_t_a_-;_-@_-"/>
    <numFmt numFmtId="173" formatCode="_ * #,##0.00_ ;_ * \-#,##0.00_ ;_ * &quot;-&quot;??????_ ;_ @_ "/>
    <numFmt numFmtId="174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8" fontId="0" fillId="0" borderId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43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" fillId="0" borderId="0"/>
    <xf numFmtId="168" fontId="1" fillId="0" borderId="0"/>
    <xf numFmtId="168" fontId="1" fillId="0" borderId="0"/>
    <xf numFmtId="170" fontId="1" fillId="0" borderId="0"/>
    <xf numFmtId="0" fontId="22" fillId="0" borderId="0"/>
    <xf numFmtId="168" fontId="1" fillId="0" borderId="0"/>
    <xf numFmtId="170" fontId="20" fillId="0" borderId="0"/>
    <xf numFmtId="168" fontId="22" fillId="0" borderId="0"/>
    <xf numFmtId="0" fontId="21" fillId="0" borderId="0"/>
    <xf numFmtId="168" fontId="22" fillId="0" borderId="0"/>
    <xf numFmtId="168" fontId="1" fillId="0" borderId="0"/>
    <xf numFmtId="168" fontId="1" fillId="0" borderId="0"/>
    <xf numFmtId="170" fontId="22" fillId="0" borderId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</cellStyleXfs>
  <cellXfs count="131">
    <xf numFmtId="168" fontId="0" fillId="0" borderId="0" xfId="0"/>
    <xf numFmtId="169" fontId="0" fillId="0" borderId="0" xfId="0" applyNumberFormat="1" applyFont="1"/>
    <xf numFmtId="43" fontId="22" fillId="0" borderId="0" xfId="166" applyFont="1" applyAlignment="1">
      <alignment vertical="center" wrapText="1"/>
    </xf>
    <xf numFmtId="43" fontId="23" fillId="24" borderId="0" xfId="166" applyFont="1" applyFill="1" applyAlignment="1">
      <alignment horizontal="center" vertical="center"/>
    </xf>
    <xf numFmtId="168" fontId="0" fillId="0" borderId="0" xfId="0" applyFont="1" applyAlignment="1">
      <alignment vertical="center"/>
    </xf>
    <xf numFmtId="43" fontId="22" fillId="0" borderId="0" xfId="166" applyFont="1" applyAlignment="1">
      <alignment vertical="center"/>
    </xf>
    <xf numFmtId="43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8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3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43" fontId="0" fillId="0" borderId="0" xfId="166" applyFont="1"/>
    <xf numFmtId="169" fontId="0" fillId="0" borderId="0" xfId="0" applyNumberFormat="1" applyFont="1" applyAlignment="1">
      <alignment vertical="center"/>
    </xf>
    <xf numFmtId="43" fontId="28" fillId="0" borderId="0" xfId="166" applyFont="1" applyFill="1" applyAlignment="1">
      <alignment vertical="center"/>
    </xf>
    <xf numFmtId="43" fontId="30" fillId="24" borderId="0" xfId="166" applyFont="1" applyFill="1" applyAlignment="1">
      <alignment horizontal="left" vertical="center"/>
    </xf>
    <xf numFmtId="43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43" fontId="30" fillId="25" borderId="0" xfId="166" applyFont="1" applyFill="1" applyAlignment="1">
      <alignment horizontal="left" vertical="center"/>
    </xf>
    <xf numFmtId="43" fontId="29" fillId="0" borderId="0" xfId="166" applyFont="1" applyAlignment="1">
      <alignment vertical="center"/>
    </xf>
    <xf numFmtId="168" fontId="25" fillId="0" borderId="0" xfId="0" applyFont="1" applyAlignment="1">
      <alignment vertical="center"/>
    </xf>
    <xf numFmtId="43" fontId="23" fillId="24" borderId="0" xfId="166" applyFont="1" applyFill="1" applyAlignment="1">
      <alignment horizontal="left" vertical="center"/>
    </xf>
    <xf numFmtId="43" fontId="0" fillId="0" borderId="0" xfId="166" applyFont="1" applyAlignment="1">
      <alignment vertical="center"/>
    </xf>
    <xf numFmtId="168" fontId="23" fillId="25" borderId="0" xfId="0" applyFont="1" applyFill="1" applyAlignment="1">
      <alignment horizontal="center" vertical="center" wrapText="1"/>
    </xf>
    <xf numFmtId="43" fontId="23" fillId="25" borderId="0" xfId="166" applyFont="1" applyFill="1" applyAlignment="1">
      <alignment horizontal="center" vertical="center" wrapText="1"/>
    </xf>
    <xf numFmtId="43" fontId="25" fillId="0" borderId="0" xfId="166" applyFont="1"/>
    <xf numFmtId="43" fontId="30" fillId="24" borderId="0" xfId="166" applyNumberFormat="1" applyFont="1" applyFill="1" applyAlignment="1">
      <alignment horizontal="center" vertical="center" wrapText="1"/>
    </xf>
    <xf numFmtId="168" fontId="31" fillId="0" borderId="0" xfId="0" applyFont="1" applyAlignment="1">
      <alignment horizontal="left" vertical="center" wrapText="1"/>
    </xf>
    <xf numFmtId="43" fontId="30" fillId="25" borderId="0" xfId="166" applyFont="1" applyFill="1" applyAlignment="1">
      <alignment horizontal="right" vertical="center" wrapText="1"/>
    </xf>
    <xf numFmtId="168" fontId="31" fillId="0" borderId="0" xfId="0" applyFont="1" applyAlignment="1">
      <alignment horizontal="left" vertical="center" wrapText="1" readingOrder="1"/>
    </xf>
    <xf numFmtId="43" fontId="31" fillId="0" borderId="0" xfId="166" applyFont="1" applyAlignment="1">
      <alignment horizontal="right" vertical="center" wrapText="1" readingOrder="1"/>
    </xf>
    <xf numFmtId="168" fontId="22" fillId="0" borderId="0" xfId="0" applyFont="1" applyAlignment="1">
      <alignment vertical="center"/>
    </xf>
    <xf numFmtId="43" fontId="30" fillId="25" borderId="0" xfId="166" applyFont="1" applyFill="1" applyAlignment="1">
      <alignment horizontal="right" vertical="center" wrapText="1" readingOrder="1"/>
    </xf>
    <xf numFmtId="43" fontId="0" fillId="0" borderId="0" xfId="166" applyFont="1" applyFill="1" applyAlignment="1">
      <alignment vertical="center"/>
    </xf>
    <xf numFmtId="43" fontId="0" fillId="0" borderId="0" xfId="166" applyFont="1" applyAlignment="1">
      <alignment vertical="center" wrapText="1"/>
    </xf>
    <xf numFmtId="43" fontId="24" fillId="0" borderId="0" xfId="166" applyFont="1" applyAlignment="1">
      <alignment horizontal="left" vertical="center" wrapText="1"/>
    </xf>
    <xf numFmtId="169" fontId="24" fillId="0" borderId="0" xfId="0" applyNumberFormat="1" applyFont="1"/>
    <xf numFmtId="43" fontId="24" fillId="0" borderId="0" xfId="166" applyFont="1" applyFill="1" applyBorder="1" applyAlignment="1">
      <alignment horizontal="center" vertical="center" wrapText="1"/>
    </xf>
    <xf numFmtId="43" fontId="23" fillId="25" borderId="0" xfId="166" applyFont="1" applyFill="1" applyAlignment="1">
      <alignment horizontal="left" vertical="center"/>
    </xf>
    <xf numFmtId="43" fontId="23" fillId="25" borderId="0" xfId="166" applyFont="1" applyFill="1" applyAlignment="1">
      <alignment vertical="center"/>
    </xf>
    <xf numFmtId="169" fontId="24" fillId="0" borderId="0" xfId="0" applyNumberFormat="1" applyFont="1" applyFill="1" applyAlignment="1">
      <alignment vertical="center"/>
    </xf>
    <xf numFmtId="169" fontId="24" fillId="0" borderId="0" xfId="0" applyNumberFormat="1" applyFont="1" applyFill="1" applyAlignment="1">
      <alignment vertical="center" wrapText="1"/>
    </xf>
    <xf numFmtId="43" fontId="0" fillId="0" borderId="0" xfId="166" applyFont="1" applyFill="1" applyAlignment="1">
      <alignment vertical="center" wrapText="1"/>
    </xf>
    <xf numFmtId="43" fontId="23" fillId="24" borderId="0" xfId="166" applyFont="1" applyFill="1" applyAlignment="1">
      <alignment horizontal="right" vertical="center" wrapText="1"/>
    </xf>
    <xf numFmtId="168" fontId="30" fillId="25" borderId="0" xfId="0" applyFont="1" applyFill="1" applyAlignment="1">
      <alignment horizontal="left" vertical="center" wrapText="1" readingOrder="1"/>
    </xf>
    <xf numFmtId="168" fontId="30" fillId="25" borderId="0" xfId="0" applyFont="1" applyFill="1" applyAlignment="1">
      <alignment horizontal="left" vertical="center" wrapText="1"/>
    </xf>
    <xf numFmtId="168" fontId="0" fillId="0" borderId="0" xfId="0" applyFont="1" applyFill="1" applyAlignment="1">
      <alignment horizontal="left" vertical="center"/>
    </xf>
    <xf numFmtId="169" fontId="23" fillId="24" borderId="0" xfId="0" applyNumberFormat="1" applyFont="1" applyFill="1" applyAlignment="1">
      <alignment vertical="center"/>
    </xf>
    <xf numFmtId="173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43" fontId="28" fillId="0" borderId="0" xfId="166" applyFont="1" applyFill="1" applyAlignment="1">
      <alignment vertical="center" wrapText="1"/>
    </xf>
    <xf numFmtId="43" fontId="31" fillId="0" borderId="0" xfId="166" applyFont="1" applyFill="1" applyAlignment="1">
      <alignment horizontal="right" vertical="center" wrapText="1" readingOrder="1"/>
    </xf>
    <xf numFmtId="168" fontId="30" fillId="25" borderId="0" xfId="0" applyFont="1" applyFill="1" applyAlignment="1">
      <alignment horizontal="center" vertical="center" wrapText="1" readingOrder="1"/>
    </xf>
    <xf numFmtId="43" fontId="30" fillId="25" borderId="0" xfId="166" applyFont="1" applyFill="1" applyAlignment="1">
      <alignment horizontal="left" vertical="center" wrapText="1"/>
    </xf>
    <xf numFmtId="43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43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43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43" fontId="33" fillId="25" borderId="0" xfId="166" applyFont="1" applyFill="1" applyBorder="1" applyAlignment="1">
      <alignment vertical="center"/>
    </xf>
    <xf numFmtId="43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1" fontId="32" fillId="0" borderId="0" xfId="166" applyNumberFormat="1" applyFont="1" applyFill="1" applyBorder="1" applyAlignment="1">
      <alignment horizontal="center" vertical="center" wrapText="1"/>
    </xf>
    <xf numFmtId="171" fontId="34" fillId="0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center" vertical="center"/>
    </xf>
    <xf numFmtId="171" fontId="23" fillId="25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0" fillId="0" borderId="0" xfId="0" applyFont="1" applyFill="1" applyAlignment="1">
      <alignment vertical="center" wrapText="1"/>
    </xf>
    <xf numFmtId="43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4" fontId="22" fillId="0" borderId="0" xfId="166" applyNumberFormat="1" applyFont="1" applyFill="1" applyBorder="1" applyAlignment="1">
      <alignment horizontal="center" vertical="center"/>
    </xf>
    <xf numFmtId="43" fontId="31" fillId="0" borderId="0" xfId="166" applyFont="1" applyAlignment="1">
      <alignment horizontal="left" vertical="center" wrapText="1" readingOrder="1"/>
    </xf>
    <xf numFmtId="43" fontId="31" fillId="0" borderId="0" xfId="166" applyFont="1" applyFill="1" applyAlignment="1">
      <alignment horizontal="center" vertical="center" wrapText="1" readingOrder="1"/>
    </xf>
    <xf numFmtId="43" fontId="28" fillId="0" borderId="0" xfId="166" applyFont="1" applyFill="1" applyAlignment="1">
      <alignment horizontal="right" vertical="center" wrapText="1" readingOrder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8" fontId="0" fillId="0" borderId="0" xfId="0" applyFont="1"/>
    <xf numFmtId="0" fontId="0" fillId="0" borderId="0" xfId="0" applyNumberFormat="1" applyFont="1"/>
    <xf numFmtId="168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3" fontId="0" fillId="0" borderId="0" xfId="0" applyNumberFormat="1" applyFont="1"/>
    <xf numFmtId="168" fontId="22" fillId="0" borderId="0" xfId="0" applyFont="1" applyAlignment="1">
      <alignment horizontal="left" indent="1"/>
    </xf>
    <xf numFmtId="43" fontId="22" fillId="0" borderId="0" xfId="166" applyFont="1" applyFill="1" applyAlignment="1">
      <alignment vertical="center" wrapText="1"/>
    </xf>
    <xf numFmtId="43" fontId="22" fillId="0" borderId="0" xfId="166" applyFont="1" applyFill="1" applyAlignment="1">
      <alignment horizontal="right" vertical="center" wrapText="1"/>
    </xf>
    <xf numFmtId="43" fontId="22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right" vertical="center" wrapText="1"/>
    </xf>
    <xf numFmtId="43" fontId="22" fillId="0" borderId="0" xfId="166" applyFont="1" applyFill="1" applyAlignment="1">
      <alignment horizontal="center" vertical="center" wrapText="1"/>
    </xf>
    <xf numFmtId="43" fontId="35" fillId="0" borderId="0" xfId="166" applyFont="1" applyAlignment="1">
      <alignment vertical="center" wrapText="1"/>
    </xf>
    <xf numFmtId="43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8" fontId="24" fillId="0" borderId="0" xfId="0" applyFont="1" applyAlignment="1">
      <alignment vertical="center"/>
    </xf>
    <xf numFmtId="43" fontId="30" fillId="24" borderId="0" xfId="166" applyFont="1" applyFill="1" applyAlignment="1">
      <alignment horizontal="center" vertical="center" wrapText="1"/>
    </xf>
    <xf numFmtId="43" fontId="27" fillId="0" borderId="0" xfId="0" applyNumberFormat="1" applyFont="1" applyFill="1" applyBorder="1" applyAlignment="1">
      <alignment horizontal="center" vertical="center" wrapText="1"/>
    </xf>
    <xf numFmtId="43" fontId="0" fillId="0" borderId="0" xfId="166" applyNumberFormat="1" applyFont="1"/>
    <xf numFmtId="43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4" fillId="0" borderId="0" xfId="166" applyFont="1" applyAlignment="1">
      <alignment horizontal="center" vertical="center" wrapText="1"/>
    </xf>
    <xf numFmtId="43" fontId="23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left" vertical="center" wrapText="1"/>
    </xf>
    <xf numFmtId="43" fontId="36" fillId="0" borderId="0" xfId="166" applyFont="1" applyAlignment="1">
      <alignment vertical="center"/>
    </xf>
    <xf numFmtId="43" fontId="30" fillId="25" borderId="0" xfId="166" applyFont="1" applyFill="1" applyAlignment="1">
      <alignment horizontal="center" vertical="center" wrapText="1"/>
    </xf>
    <xf numFmtId="43" fontId="22" fillId="0" borderId="0" xfId="166" applyFont="1" applyAlignment="1">
      <alignment horizontal="center" vertical="center"/>
    </xf>
    <xf numFmtId="43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43" fontId="24" fillId="0" borderId="0" xfId="166" applyFont="1" applyFill="1" applyAlignment="1">
      <alignment horizontal="left" vertical="center"/>
    </xf>
    <xf numFmtId="43" fontId="35" fillId="0" borderId="0" xfId="166" applyFont="1" applyAlignment="1">
      <alignment vertical="center"/>
    </xf>
    <xf numFmtId="43" fontId="25" fillId="0" borderId="0" xfId="166" applyFont="1" applyAlignment="1">
      <alignment vertical="center" wrapText="1"/>
    </xf>
    <xf numFmtId="43" fontId="35" fillId="0" borderId="0" xfId="166" applyFont="1"/>
    <xf numFmtId="168" fontId="24" fillId="0" borderId="0" xfId="0" applyFont="1" applyFill="1" applyAlignment="1">
      <alignment horizontal="center" vertical="center"/>
    </xf>
    <xf numFmtId="43" fontId="24" fillId="0" borderId="0" xfId="166" applyFont="1" applyFill="1" applyAlignment="1">
      <alignment horizontal="center" vertical="center"/>
    </xf>
    <xf numFmtId="43" fontId="24" fillId="0" borderId="0" xfId="166" applyFont="1" applyAlignment="1">
      <alignment horizontal="center" vertical="center"/>
    </xf>
    <xf numFmtId="169" fontId="24" fillId="0" borderId="0" xfId="0" applyNumberFormat="1" applyFont="1" applyAlignment="1">
      <alignment horizont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168" fontId="24" fillId="0" borderId="0" xfId="0" applyFont="1" applyAlignment="1">
      <alignment horizontal="center" vertical="center" wrapText="1"/>
    </xf>
    <xf numFmtId="168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showGridLines="0" zoomScale="85" zoomScaleNormal="85" workbookViewId="0">
      <pane xSplit="8" ySplit="5" topLeftCell="K287" activePane="bottomRight" state="frozen"/>
      <selection activeCell="A14" sqref="A14"/>
      <selection pane="topRight" activeCell="A14" sqref="A14"/>
      <selection pane="bottomLeft" activeCell="A14" sqref="A14"/>
      <selection pane="bottomRight" activeCell="A296" sqref="A296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9" width="15.28515625" style="62" bestFit="1" customWidth="1"/>
    <col min="10" max="10" width="17.7109375" style="62" bestFit="1" customWidth="1"/>
    <col min="11" max="11" width="22.140625" style="62" bestFit="1" customWidth="1"/>
    <col min="12" max="12" width="17.42578125" style="62" bestFit="1" customWidth="1"/>
    <col min="13" max="13" width="22.140625" style="62" bestFit="1" customWidth="1"/>
    <col min="14" max="14" width="16.28515625" style="62" bestFit="1" customWidth="1"/>
    <col min="15" max="16384" width="11.42578125" style="62"/>
  </cols>
  <sheetData>
    <row r="1" spans="1:14" s="8" customFormat="1" x14ac:dyDescent="0.25">
      <c r="A1" s="120" t="s">
        <v>18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8" customFormat="1" x14ac:dyDescent="0.25">
      <c r="A2" s="120" t="s">
        <v>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8" customFormat="1" x14ac:dyDescent="0.25">
      <c r="A3" s="120" t="s">
        <v>20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8" customForma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s="60" customFormat="1" ht="25.5" x14ac:dyDescent="0.25">
      <c r="A5" s="60" t="s">
        <v>21</v>
      </c>
      <c r="B5" s="59" t="s">
        <v>22</v>
      </c>
      <c r="C5" s="74" t="s">
        <v>23</v>
      </c>
      <c r="D5" s="74" t="s">
        <v>24</v>
      </c>
      <c r="E5" s="74" t="s">
        <v>25</v>
      </c>
      <c r="F5" s="59" t="s">
        <v>26</v>
      </c>
      <c r="G5" s="59" t="s">
        <v>27</v>
      </c>
      <c r="H5" s="59" t="s">
        <v>28</v>
      </c>
      <c r="I5" s="103" t="s">
        <v>29</v>
      </c>
      <c r="J5" s="103" t="s">
        <v>30</v>
      </c>
      <c r="K5" s="103" t="s">
        <v>31</v>
      </c>
      <c r="L5" s="103" t="s">
        <v>32</v>
      </c>
      <c r="M5" s="103" t="s">
        <v>33</v>
      </c>
      <c r="N5" s="103" t="s">
        <v>34</v>
      </c>
    </row>
    <row r="6" spans="1:14" customFormat="1" x14ac:dyDescent="0.25">
      <c r="A6" s="12">
        <v>2020</v>
      </c>
      <c r="B6" s="8" t="s">
        <v>0</v>
      </c>
      <c r="C6" s="13">
        <v>1</v>
      </c>
      <c r="D6" s="13">
        <v>1</v>
      </c>
      <c r="E6" s="78">
        <v>1</v>
      </c>
      <c r="F6" s="104" t="s">
        <v>35</v>
      </c>
      <c r="G6" s="104" t="s">
        <v>36</v>
      </c>
      <c r="H6" s="104" t="s">
        <v>37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6">
        <v>-2.5000000000000001E-4</v>
      </c>
    </row>
    <row r="7" spans="1:14" customFormat="1" x14ac:dyDescent="0.25">
      <c r="A7" s="12">
        <v>2020</v>
      </c>
      <c r="B7" s="8" t="s">
        <v>0</v>
      </c>
      <c r="C7" s="13">
        <v>1</v>
      </c>
      <c r="D7" s="13">
        <v>1</v>
      </c>
      <c r="E7" s="78">
        <v>0</v>
      </c>
      <c r="F7" s="104" t="s">
        <v>35</v>
      </c>
      <c r="G7" s="104" t="s">
        <v>36</v>
      </c>
      <c r="H7" s="104" t="s">
        <v>38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6">
        <v>-2.9999999999999997E-5</v>
      </c>
    </row>
    <row r="8" spans="1:14" customFormat="1" x14ac:dyDescent="0.25">
      <c r="A8" s="12">
        <v>2020</v>
      </c>
      <c r="B8" s="8" t="s">
        <v>0</v>
      </c>
      <c r="C8" s="13">
        <v>1</v>
      </c>
      <c r="D8" s="13">
        <v>1</v>
      </c>
      <c r="E8" s="78">
        <v>0</v>
      </c>
      <c r="F8" s="104" t="s">
        <v>35</v>
      </c>
      <c r="G8" s="104" t="s">
        <v>36</v>
      </c>
      <c r="H8" s="104" t="s">
        <v>39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6">
        <v>0</v>
      </c>
    </row>
    <row r="9" spans="1:14" customFormat="1" x14ac:dyDescent="0.25">
      <c r="A9" s="12">
        <v>2020</v>
      </c>
      <c r="B9" s="8" t="s">
        <v>0</v>
      </c>
      <c r="C9" s="13">
        <v>1</v>
      </c>
      <c r="D9" s="13">
        <v>1</v>
      </c>
      <c r="E9" s="78">
        <v>0</v>
      </c>
      <c r="F9" s="104" t="s">
        <v>35</v>
      </c>
      <c r="G9" s="104" t="s">
        <v>36</v>
      </c>
      <c r="H9" s="104" t="s">
        <v>40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6">
        <v>2E-3</v>
      </c>
    </row>
    <row r="10" spans="1:14" customFormat="1" x14ac:dyDescent="0.25">
      <c r="A10" s="12">
        <v>2020</v>
      </c>
      <c r="B10" s="8" t="s">
        <v>0</v>
      </c>
      <c r="C10" s="13">
        <v>1</v>
      </c>
      <c r="D10" s="13">
        <v>1</v>
      </c>
      <c r="E10" s="78">
        <v>0</v>
      </c>
      <c r="F10" s="104" t="s">
        <v>35</v>
      </c>
      <c r="G10" s="104" t="s">
        <v>36</v>
      </c>
      <c r="H10" s="104" t="s">
        <v>41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6">
        <v>0</v>
      </c>
    </row>
    <row r="11" spans="1:14" customFormat="1" x14ac:dyDescent="0.25">
      <c r="A11" s="12">
        <v>2020</v>
      </c>
      <c r="B11" s="8" t="s">
        <v>0</v>
      </c>
      <c r="C11" s="13">
        <v>1</v>
      </c>
      <c r="D11" s="13">
        <v>1</v>
      </c>
      <c r="E11" s="78">
        <v>1</v>
      </c>
      <c r="F11" s="104" t="s">
        <v>42</v>
      </c>
      <c r="G11" s="104" t="s">
        <v>43</v>
      </c>
      <c r="H11" s="104" t="s">
        <v>37</v>
      </c>
      <c r="I11" s="15">
        <v>99000</v>
      </c>
      <c r="J11" s="15">
        <v>14944.0296</v>
      </c>
      <c r="K11" s="15">
        <v>22545.740529999999</v>
      </c>
      <c r="L11" s="15">
        <v>0</v>
      </c>
      <c r="M11" s="15">
        <v>30.557739000301808</v>
      </c>
      <c r="N11" s="6">
        <v>2734818.5997370002</v>
      </c>
    </row>
    <row r="12" spans="1:14" customFormat="1" x14ac:dyDescent="0.25">
      <c r="A12" s="12">
        <v>2020</v>
      </c>
      <c r="B12" s="8" t="s">
        <v>0</v>
      </c>
      <c r="C12" s="13">
        <v>1</v>
      </c>
      <c r="D12" s="13">
        <v>1</v>
      </c>
      <c r="E12" s="78">
        <v>1</v>
      </c>
      <c r="F12" s="104" t="s">
        <v>42</v>
      </c>
      <c r="G12" s="104" t="s">
        <v>43</v>
      </c>
      <c r="H12" s="104" t="s">
        <v>44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6">
        <v>1.0000000000000001E-5</v>
      </c>
    </row>
    <row r="13" spans="1:14" customFormat="1" x14ac:dyDescent="0.25">
      <c r="A13" s="12">
        <v>2020</v>
      </c>
      <c r="B13" s="8" t="s">
        <v>0</v>
      </c>
      <c r="C13" s="13">
        <v>1</v>
      </c>
      <c r="D13" s="13">
        <v>0</v>
      </c>
      <c r="E13" s="78">
        <v>0</v>
      </c>
      <c r="F13" s="104" t="s">
        <v>42</v>
      </c>
      <c r="G13" s="104" t="s">
        <v>43</v>
      </c>
      <c r="H13" s="104" t="s">
        <v>45</v>
      </c>
      <c r="I13" s="15">
        <v>0</v>
      </c>
      <c r="J13" s="15">
        <v>0</v>
      </c>
      <c r="K13" s="15">
        <v>0</v>
      </c>
      <c r="L13" s="15">
        <v>0</v>
      </c>
      <c r="M13" s="15">
        <v>-9.999999999999972E-7</v>
      </c>
      <c r="N13" s="6">
        <v>5.7000000000000003E-5</v>
      </c>
    </row>
    <row r="14" spans="1:14" customFormat="1" x14ac:dyDescent="0.25">
      <c r="A14" s="12">
        <v>2020</v>
      </c>
      <c r="B14" s="8" t="s">
        <v>0</v>
      </c>
      <c r="C14" s="13">
        <v>1</v>
      </c>
      <c r="D14" s="13">
        <v>1</v>
      </c>
      <c r="E14" s="78">
        <v>0</v>
      </c>
      <c r="F14" s="104" t="s">
        <v>42</v>
      </c>
      <c r="G14" s="104" t="s">
        <v>43</v>
      </c>
      <c r="H14" s="104" t="s">
        <v>46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6">
        <v>0</v>
      </c>
    </row>
    <row r="15" spans="1:14" customFormat="1" x14ac:dyDescent="0.25">
      <c r="A15" s="12">
        <v>2020</v>
      </c>
      <c r="B15" s="8" t="s">
        <v>0</v>
      </c>
      <c r="C15" s="13">
        <v>1</v>
      </c>
      <c r="D15" s="13">
        <v>1</v>
      </c>
      <c r="E15" s="78">
        <v>0</v>
      </c>
      <c r="F15" s="104" t="s">
        <v>42</v>
      </c>
      <c r="G15" s="104" t="s">
        <v>43</v>
      </c>
      <c r="H15" s="104" t="s">
        <v>47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6">
        <v>0</v>
      </c>
    </row>
    <row r="16" spans="1:14" customFormat="1" x14ac:dyDescent="0.25">
      <c r="A16" s="12">
        <v>2020</v>
      </c>
      <c r="B16" s="8" t="s">
        <v>0</v>
      </c>
      <c r="C16" s="13">
        <v>1</v>
      </c>
      <c r="D16" s="13">
        <v>1</v>
      </c>
      <c r="E16" s="78">
        <v>0</v>
      </c>
      <c r="F16" s="104" t="s">
        <v>42</v>
      </c>
      <c r="G16" s="104" t="s">
        <v>43</v>
      </c>
      <c r="H16" s="104" t="s">
        <v>38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6">
        <v>263000</v>
      </c>
    </row>
    <row r="17" spans="1:14" customFormat="1" x14ac:dyDescent="0.25">
      <c r="A17" s="12">
        <v>2020</v>
      </c>
      <c r="B17" s="8" t="s">
        <v>0</v>
      </c>
      <c r="C17" s="13">
        <v>1</v>
      </c>
      <c r="D17" s="13">
        <v>1</v>
      </c>
      <c r="E17" s="78">
        <v>0</v>
      </c>
      <c r="F17" s="104" t="s">
        <v>42</v>
      </c>
      <c r="G17" s="104" t="s">
        <v>43</v>
      </c>
      <c r="H17" s="104" t="s">
        <v>48</v>
      </c>
      <c r="I17" s="15">
        <v>0</v>
      </c>
      <c r="J17" s="15">
        <v>0</v>
      </c>
      <c r="K17" s="15">
        <v>4.2777700000000003</v>
      </c>
      <c r="L17" s="15">
        <v>0</v>
      </c>
      <c r="M17" s="15">
        <v>0</v>
      </c>
      <c r="N17" s="6">
        <v>58500</v>
      </c>
    </row>
    <row r="18" spans="1:14" customFormat="1" x14ac:dyDescent="0.25">
      <c r="A18" s="12">
        <v>2020</v>
      </c>
      <c r="B18" s="8" t="s">
        <v>0</v>
      </c>
      <c r="C18" s="13">
        <v>1</v>
      </c>
      <c r="D18" s="13">
        <v>1</v>
      </c>
      <c r="E18" s="78">
        <v>0</v>
      </c>
      <c r="F18" s="104" t="s">
        <v>42</v>
      </c>
      <c r="G18" s="104" t="s">
        <v>43</v>
      </c>
      <c r="H18" s="104" t="s">
        <v>40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6">
        <v>83906.569799999997</v>
      </c>
    </row>
    <row r="19" spans="1:14" customFormat="1" x14ac:dyDescent="0.25">
      <c r="A19" s="12">
        <v>2020</v>
      </c>
      <c r="B19" s="8" t="s">
        <v>0</v>
      </c>
      <c r="C19" s="13">
        <v>1</v>
      </c>
      <c r="D19" s="13">
        <v>1</v>
      </c>
      <c r="E19" s="78">
        <v>1</v>
      </c>
      <c r="F19" s="104" t="s">
        <v>49</v>
      </c>
      <c r="G19" s="104" t="s">
        <v>50</v>
      </c>
      <c r="H19" s="104" t="s">
        <v>37</v>
      </c>
      <c r="I19" s="15">
        <v>1079.16841</v>
      </c>
      <c r="J19" s="15">
        <v>86983.458339999997</v>
      </c>
      <c r="K19" s="15">
        <v>32468.478647</v>
      </c>
      <c r="L19" s="15">
        <v>0</v>
      </c>
      <c r="M19" s="15">
        <v>3808.3935430012643</v>
      </c>
      <c r="N19" s="6">
        <v>5919489.9934680006</v>
      </c>
    </row>
    <row r="20" spans="1:14" customFormat="1" x14ac:dyDescent="0.25">
      <c r="A20" s="12">
        <v>2020</v>
      </c>
      <c r="B20" s="8" t="s">
        <v>0</v>
      </c>
      <c r="C20" s="13">
        <v>1</v>
      </c>
      <c r="D20" s="13">
        <v>1</v>
      </c>
      <c r="E20" s="78">
        <v>0</v>
      </c>
      <c r="F20" s="104" t="s">
        <v>49</v>
      </c>
      <c r="G20" s="104" t="s">
        <v>50</v>
      </c>
      <c r="H20" s="104" t="s">
        <v>51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6">
        <v>0</v>
      </c>
    </row>
    <row r="21" spans="1:14" customFormat="1" x14ac:dyDescent="0.25">
      <c r="A21" s="12">
        <v>2020</v>
      </c>
      <c r="B21" s="8" t="s">
        <v>0</v>
      </c>
      <c r="C21" s="13">
        <v>1</v>
      </c>
      <c r="D21" s="13">
        <v>1</v>
      </c>
      <c r="E21" s="78">
        <v>0</v>
      </c>
      <c r="F21" s="104" t="s">
        <v>49</v>
      </c>
      <c r="G21" s="104" t="s">
        <v>50</v>
      </c>
      <c r="H21" s="104" t="s">
        <v>46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6">
        <v>-8.0000000000000004E-4</v>
      </c>
    </row>
    <row r="22" spans="1:14" customFormat="1" x14ac:dyDescent="0.25">
      <c r="A22" s="12">
        <v>2020</v>
      </c>
      <c r="B22" s="8" t="s">
        <v>0</v>
      </c>
      <c r="C22" s="13">
        <v>1</v>
      </c>
      <c r="D22" s="13">
        <v>0</v>
      </c>
      <c r="E22" s="78">
        <v>0</v>
      </c>
      <c r="F22" s="104" t="s">
        <v>49</v>
      </c>
      <c r="G22" s="104" t="s">
        <v>50</v>
      </c>
      <c r="H22" s="104" t="s">
        <v>52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6">
        <v>3.3000000000000003E-5</v>
      </c>
    </row>
    <row r="23" spans="1:14" customFormat="1" x14ac:dyDescent="0.25">
      <c r="A23" s="12">
        <v>2020</v>
      </c>
      <c r="B23" s="8" t="s">
        <v>0</v>
      </c>
      <c r="C23" s="13">
        <v>1</v>
      </c>
      <c r="D23" s="13">
        <v>1</v>
      </c>
      <c r="E23" s="78">
        <v>0</v>
      </c>
      <c r="F23" s="104" t="s">
        <v>49</v>
      </c>
      <c r="G23" s="104" t="s">
        <v>50</v>
      </c>
      <c r="H23" s="104" t="s">
        <v>53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6">
        <v>93965.687631000008</v>
      </c>
    </row>
    <row r="24" spans="1:14" customFormat="1" x14ac:dyDescent="0.25">
      <c r="A24" s="12">
        <v>2020</v>
      </c>
      <c r="B24" s="8" t="s">
        <v>0</v>
      </c>
      <c r="C24" s="13">
        <v>1</v>
      </c>
      <c r="D24" s="13">
        <v>1</v>
      </c>
      <c r="E24" s="78">
        <v>0</v>
      </c>
      <c r="F24" s="104" t="s">
        <v>49</v>
      </c>
      <c r="G24" s="104" t="s">
        <v>50</v>
      </c>
      <c r="H24" s="104" t="s">
        <v>54</v>
      </c>
      <c r="I24" s="15">
        <v>0</v>
      </c>
      <c r="J24" s="15">
        <v>0</v>
      </c>
      <c r="K24" s="15">
        <v>0</v>
      </c>
      <c r="L24" s="15">
        <v>0</v>
      </c>
      <c r="M24" s="15">
        <v>-9.999999999999972E-7</v>
      </c>
      <c r="N24" s="6">
        <v>3.3000000000000003E-5</v>
      </c>
    </row>
    <row r="25" spans="1:14" customFormat="1" x14ac:dyDescent="0.25">
      <c r="A25" s="12">
        <v>2020</v>
      </c>
      <c r="B25" s="8" t="s">
        <v>0</v>
      </c>
      <c r="C25" s="13">
        <v>1</v>
      </c>
      <c r="D25" s="13">
        <v>1</v>
      </c>
      <c r="E25" s="78">
        <v>0</v>
      </c>
      <c r="F25" s="104" t="s">
        <v>49</v>
      </c>
      <c r="G25" s="104" t="s">
        <v>50</v>
      </c>
      <c r="H25" s="104" t="s">
        <v>39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6">
        <v>0</v>
      </c>
    </row>
    <row r="26" spans="1:14" customFormat="1" x14ac:dyDescent="0.25">
      <c r="A26" s="12">
        <v>2020</v>
      </c>
      <c r="B26" s="8" t="s">
        <v>0</v>
      </c>
      <c r="C26" s="13">
        <v>1</v>
      </c>
      <c r="D26" s="13">
        <v>0</v>
      </c>
      <c r="E26" s="78">
        <v>0</v>
      </c>
      <c r="F26" s="104" t="s">
        <v>49</v>
      </c>
      <c r="G26" s="104" t="s">
        <v>50</v>
      </c>
      <c r="H26" s="104" t="s">
        <v>55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6">
        <v>2.1999999999999999E-5</v>
      </c>
    </row>
    <row r="27" spans="1:14" customFormat="1" x14ac:dyDescent="0.25">
      <c r="A27" s="12">
        <v>2020</v>
      </c>
      <c r="B27" s="8" t="s">
        <v>0</v>
      </c>
      <c r="C27" s="13">
        <v>1</v>
      </c>
      <c r="D27" s="13">
        <v>1</v>
      </c>
      <c r="E27" s="78">
        <v>1</v>
      </c>
      <c r="F27" s="104" t="s">
        <v>49</v>
      </c>
      <c r="G27" s="104" t="s">
        <v>50</v>
      </c>
      <c r="H27" s="104" t="s">
        <v>44</v>
      </c>
      <c r="I27" s="15">
        <v>0</v>
      </c>
      <c r="J27" s="15">
        <v>0</v>
      </c>
      <c r="K27" s="15">
        <v>0</v>
      </c>
      <c r="L27" s="15">
        <v>0</v>
      </c>
      <c r="M27" s="15">
        <v>-23.652943999999934</v>
      </c>
      <c r="N27" s="6">
        <v>1807.3296440000001</v>
      </c>
    </row>
    <row r="28" spans="1:14" customFormat="1" x14ac:dyDescent="0.25">
      <c r="A28" s="12">
        <v>2020</v>
      </c>
      <c r="B28" s="8" t="s">
        <v>0</v>
      </c>
      <c r="C28" s="13">
        <v>1</v>
      </c>
      <c r="D28" s="13">
        <v>1</v>
      </c>
      <c r="E28" s="78">
        <v>0</v>
      </c>
      <c r="F28" s="104" t="s">
        <v>49</v>
      </c>
      <c r="G28" s="104" t="s">
        <v>50</v>
      </c>
      <c r="H28" s="104" t="s">
        <v>56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6">
        <v>0</v>
      </c>
    </row>
    <row r="29" spans="1:14" customFormat="1" x14ac:dyDescent="0.25">
      <c r="A29" s="12">
        <v>2020</v>
      </c>
      <c r="B29" s="8" t="s">
        <v>0</v>
      </c>
      <c r="C29" s="13">
        <v>1</v>
      </c>
      <c r="D29" s="13">
        <v>1</v>
      </c>
      <c r="E29" s="78">
        <v>0</v>
      </c>
      <c r="F29" s="104" t="s">
        <v>49</v>
      </c>
      <c r="G29" s="104" t="s">
        <v>50</v>
      </c>
      <c r="H29" s="104" t="s">
        <v>57</v>
      </c>
      <c r="I29" s="15">
        <v>0</v>
      </c>
      <c r="J29" s="15">
        <v>44.427999999999997</v>
      </c>
      <c r="K29" s="15">
        <v>12.252675999999999</v>
      </c>
      <c r="L29" s="15">
        <v>0</v>
      </c>
      <c r="M29" s="15">
        <v>-6.9991850000000682</v>
      </c>
      <c r="N29" s="6">
        <v>498.89727699999997</v>
      </c>
    </row>
    <row r="30" spans="1:14" customFormat="1" x14ac:dyDescent="0.25">
      <c r="A30" s="12">
        <v>2020</v>
      </c>
      <c r="B30" s="8" t="s">
        <v>0</v>
      </c>
      <c r="C30" s="13">
        <v>1</v>
      </c>
      <c r="D30" s="13">
        <v>1</v>
      </c>
      <c r="E30" s="78">
        <v>0</v>
      </c>
      <c r="F30" s="104" t="s">
        <v>49</v>
      </c>
      <c r="G30" s="104" t="s">
        <v>50</v>
      </c>
      <c r="H30" s="104" t="s">
        <v>1</v>
      </c>
      <c r="I30" s="15">
        <v>0</v>
      </c>
      <c r="J30" s="15">
        <v>0</v>
      </c>
      <c r="K30" s="15">
        <v>0</v>
      </c>
      <c r="L30" s="15">
        <v>0</v>
      </c>
      <c r="M30" s="15">
        <v>-198.64822000000277</v>
      </c>
      <c r="N30" s="6">
        <v>135178.77893200002</v>
      </c>
    </row>
    <row r="31" spans="1:14" customFormat="1" x14ac:dyDescent="0.25">
      <c r="A31" s="12">
        <v>2020</v>
      </c>
      <c r="B31" s="8" t="s">
        <v>0</v>
      </c>
      <c r="C31" s="13">
        <v>1</v>
      </c>
      <c r="D31" s="13">
        <v>1</v>
      </c>
      <c r="E31" s="78">
        <v>0</v>
      </c>
      <c r="F31" s="104" t="s">
        <v>49</v>
      </c>
      <c r="G31" s="104" t="s">
        <v>50</v>
      </c>
      <c r="H31" s="104" t="s">
        <v>58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6">
        <v>18362.651850000002</v>
      </c>
    </row>
    <row r="32" spans="1:14" customFormat="1" x14ac:dyDescent="0.25">
      <c r="A32" s="12">
        <v>2020</v>
      </c>
      <c r="B32" s="8" t="s">
        <v>0</v>
      </c>
      <c r="C32" s="13">
        <v>1</v>
      </c>
      <c r="D32" s="13">
        <v>1</v>
      </c>
      <c r="E32" s="78">
        <v>0</v>
      </c>
      <c r="F32" s="104" t="s">
        <v>49</v>
      </c>
      <c r="G32" s="104" t="s">
        <v>50</v>
      </c>
      <c r="H32" s="104" t="s">
        <v>59</v>
      </c>
      <c r="I32" s="15">
        <v>0</v>
      </c>
      <c r="J32" s="15">
        <v>0</v>
      </c>
      <c r="K32" s="15">
        <v>3.0234299999999998</v>
      </c>
      <c r="L32" s="15">
        <v>0</v>
      </c>
      <c r="M32" s="15">
        <v>-2711.7333150000049</v>
      </c>
      <c r="N32" s="6">
        <v>75928.532816999999</v>
      </c>
    </row>
    <row r="33" spans="1:14" customFormat="1" x14ac:dyDescent="0.25">
      <c r="A33" s="12">
        <v>2020</v>
      </c>
      <c r="B33" s="8" t="s">
        <v>0</v>
      </c>
      <c r="C33" s="13">
        <v>1</v>
      </c>
      <c r="D33" s="13">
        <v>1</v>
      </c>
      <c r="E33" s="78">
        <v>0</v>
      </c>
      <c r="F33" s="104" t="s">
        <v>49</v>
      </c>
      <c r="G33" s="104" t="s">
        <v>50</v>
      </c>
      <c r="H33" s="104" t="s">
        <v>60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6">
        <v>72934.513180000009</v>
      </c>
    </row>
    <row r="34" spans="1:14" customFormat="1" x14ac:dyDescent="0.25">
      <c r="A34" s="12">
        <v>2020</v>
      </c>
      <c r="B34" s="8" t="s">
        <v>0</v>
      </c>
      <c r="C34" s="13">
        <v>1</v>
      </c>
      <c r="D34" s="13">
        <v>1</v>
      </c>
      <c r="E34" s="78">
        <v>0</v>
      </c>
      <c r="F34" s="104" t="s">
        <v>49</v>
      </c>
      <c r="G34" s="104" t="s">
        <v>50</v>
      </c>
      <c r="H34" s="104" t="s">
        <v>61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6">
        <v>57169.475592000003</v>
      </c>
    </row>
    <row r="35" spans="1:14" customFormat="1" x14ac:dyDescent="0.25">
      <c r="A35" s="12">
        <v>2020</v>
      </c>
      <c r="B35" s="8" t="s">
        <v>0</v>
      </c>
      <c r="C35" s="13">
        <v>1</v>
      </c>
      <c r="D35" s="13">
        <v>1</v>
      </c>
      <c r="E35" s="78">
        <v>0</v>
      </c>
      <c r="F35" s="104" t="s">
        <v>49</v>
      </c>
      <c r="G35" s="104" t="s">
        <v>50</v>
      </c>
      <c r="H35" s="104" t="s">
        <v>48</v>
      </c>
      <c r="I35" s="15">
        <v>0</v>
      </c>
      <c r="J35" s="15">
        <v>0</v>
      </c>
      <c r="K35" s="15">
        <v>180.83332999999999</v>
      </c>
      <c r="L35" s="15">
        <v>0</v>
      </c>
      <c r="M35" s="15">
        <v>0</v>
      </c>
      <c r="N35" s="6">
        <v>0</v>
      </c>
    </row>
    <row r="36" spans="1:14" customFormat="1" x14ac:dyDescent="0.25">
      <c r="A36" s="12">
        <v>2020</v>
      </c>
      <c r="B36" s="8" t="s">
        <v>0</v>
      </c>
      <c r="C36" s="13">
        <v>1</v>
      </c>
      <c r="D36" s="13">
        <v>1</v>
      </c>
      <c r="E36" s="78">
        <v>0</v>
      </c>
      <c r="F36" s="104" t="s">
        <v>49</v>
      </c>
      <c r="G36" s="104" t="s">
        <v>50</v>
      </c>
      <c r="H36" s="104" t="s">
        <v>62</v>
      </c>
      <c r="I36" s="15">
        <v>0</v>
      </c>
      <c r="J36" s="15">
        <v>0</v>
      </c>
      <c r="K36" s="15">
        <v>0</v>
      </c>
      <c r="L36" s="15">
        <v>0</v>
      </c>
      <c r="M36" s="15">
        <v>-30.449999999999818</v>
      </c>
      <c r="N36" s="6">
        <v>2326.6950000000002</v>
      </c>
    </row>
    <row r="37" spans="1:14" customFormat="1" x14ac:dyDescent="0.25">
      <c r="A37" s="12">
        <v>2020</v>
      </c>
      <c r="B37" s="8" t="s">
        <v>0</v>
      </c>
      <c r="C37" s="13">
        <v>1</v>
      </c>
      <c r="D37" s="13">
        <v>1</v>
      </c>
      <c r="E37" s="78">
        <v>1</v>
      </c>
      <c r="F37" s="104" t="s">
        <v>63</v>
      </c>
      <c r="G37" s="104" t="s">
        <v>64</v>
      </c>
      <c r="H37" s="104" t="s">
        <v>37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6">
        <v>1183.9999499999999</v>
      </c>
    </row>
    <row r="38" spans="1:14" customFormat="1" x14ac:dyDescent="0.25">
      <c r="A38" s="12">
        <v>2020</v>
      </c>
      <c r="B38" s="8" t="s">
        <v>0</v>
      </c>
      <c r="C38" s="13">
        <v>1</v>
      </c>
      <c r="D38" s="13">
        <v>1</v>
      </c>
      <c r="E38" s="78">
        <v>1</v>
      </c>
      <c r="F38" s="104" t="s">
        <v>63</v>
      </c>
      <c r="G38" s="104" t="s">
        <v>65</v>
      </c>
      <c r="H38" s="104" t="s">
        <v>37</v>
      </c>
      <c r="I38" s="15">
        <v>0</v>
      </c>
      <c r="J38" s="15">
        <v>0</v>
      </c>
      <c r="K38" s="15">
        <v>0</v>
      </c>
      <c r="L38" s="15">
        <v>0</v>
      </c>
      <c r="M38" s="15">
        <v>-272.36877399999503</v>
      </c>
      <c r="N38" s="6">
        <v>40461.466364</v>
      </c>
    </row>
    <row r="39" spans="1:14" customFormat="1" x14ac:dyDescent="0.25">
      <c r="A39" s="12">
        <v>2020</v>
      </c>
      <c r="B39" s="8" t="s">
        <v>0</v>
      </c>
      <c r="C39" s="13">
        <v>1</v>
      </c>
      <c r="D39" s="13">
        <v>1</v>
      </c>
      <c r="E39" s="78">
        <v>1</v>
      </c>
      <c r="F39" s="104" t="s">
        <v>63</v>
      </c>
      <c r="G39" s="104" t="s">
        <v>66</v>
      </c>
      <c r="H39" s="104" t="s">
        <v>37</v>
      </c>
      <c r="I39" s="15">
        <v>0</v>
      </c>
      <c r="J39" s="15">
        <v>40977.777780000004</v>
      </c>
      <c r="K39" s="15">
        <v>3845.1882599999999</v>
      </c>
      <c r="L39" s="15">
        <v>0</v>
      </c>
      <c r="M39" s="15">
        <v>0</v>
      </c>
      <c r="N39" s="6">
        <v>245866.66665999999</v>
      </c>
    </row>
    <row r="40" spans="1:14" customFormat="1" x14ac:dyDescent="0.25">
      <c r="A40" s="12">
        <v>2020</v>
      </c>
      <c r="B40" s="8" t="s">
        <v>0</v>
      </c>
      <c r="C40" s="13">
        <v>1</v>
      </c>
      <c r="D40" s="13">
        <v>1</v>
      </c>
      <c r="E40" s="78">
        <v>1</v>
      </c>
      <c r="F40" s="104" t="s">
        <v>63</v>
      </c>
      <c r="G40" s="104" t="s">
        <v>67</v>
      </c>
      <c r="H40" s="104" t="s">
        <v>37</v>
      </c>
      <c r="I40" s="15">
        <v>0</v>
      </c>
      <c r="J40" s="15">
        <v>0</v>
      </c>
      <c r="K40" s="15">
        <v>0</v>
      </c>
      <c r="L40" s="15">
        <v>0</v>
      </c>
      <c r="M40" s="15">
        <v>-7051.2005000000354</v>
      </c>
      <c r="N40" s="6">
        <v>1392991.4674719998</v>
      </c>
    </row>
    <row r="41" spans="1:14" customFormat="1" x14ac:dyDescent="0.25">
      <c r="A41" s="12">
        <v>2020</v>
      </c>
      <c r="B41" s="8" t="s">
        <v>0</v>
      </c>
      <c r="C41" s="13">
        <v>1</v>
      </c>
      <c r="D41" s="13">
        <v>0</v>
      </c>
      <c r="E41" s="78">
        <v>0</v>
      </c>
      <c r="F41" s="104" t="s">
        <v>63</v>
      </c>
      <c r="G41" s="104" t="s">
        <v>67</v>
      </c>
      <c r="H41" s="104" t="s">
        <v>55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6">
        <v>2.8E-5</v>
      </c>
    </row>
    <row r="42" spans="1:14" customFormat="1" x14ac:dyDescent="0.25">
      <c r="A42" s="12">
        <v>2020</v>
      </c>
      <c r="B42" s="8" t="s">
        <v>0</v>
      </c>
      <c r="C42" s="13">
        <v>1</v>
      </c>
      <c r="D42" s="13">
        <v>1</v>
      </c>
      <c r="E42" s="78">
        <v>1</v>
      </c>
      <c r="F42" s="104" t="s">
        <v>68</v>
      </c>
      <c r="G42" s="104" t="s">
        <v>69</v>
      </c>
      <c r="H42" s="104" t="s">
        <v>37</v>
      </c>
      <c r="I42" s="15">
        <v>0</v>
      </c>
      <c r="J42" s="15">
        <v>0</v>
      </c>
      <c r="K42" s="15">
        <v>23.765750000000001</v>
      </c>
      <c r="L42" s="15">
        <v>0</v>
      </c>
      <c r="M42" s="15">
        <v>0</v>
      </c>
      <c r="N42" s="6">
        <v>12343</v>
      </c>
    </row>
    <row r="43" spans="1:14" customFormat="1" x14ac:dyDescent="0.25">
      <c r="A43" s="12">
        <v>2020</v>
      </c>
      <c r="B43" s="8" t="s">
        <v>0</v>
      </c>
      <c r="C43" s="13">
        <v>1</v>
      </c>
      <c r="D43" s="13">
        <v>1</v>
      </c>
      <c r="E43" s="78">
        <v>1</v>
      </c>
      <c r="F43" s="104" t="s">
        <v>68</v>
      </c>
      <c r="G43" s="104" t="s">
        <v>70</v>
      </c>
      <c r="H43" s="104" t="s">
        <v>37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6">
        <v>50183</v>
      </c>
    </row>
    <row r="44" spans="1:14" customFormat="1" x14ac:dyDescent="0.25">
      <c r="A44" s="12">
        <v>2020</v>
      </c>
      <c r="B44" s="8" t="s">
        <v>0</v>
      </c>
      <c r="C44" s="13">
        <v>1</v>
      </c>
      <c r="D44" s="13">
        <v>1</v>
      </c>
      <c r="E44" s="78">
        <v>1</v>
      </c>
      <c r="F44" s="104" t="s">
        <v>68</v>
      </c>
      <c r="G44" s="104" t="s">
        <v>71</v>
      </c>
      <c r="H44" s="104" t="s">
        <v>37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6">
        <v>0</v>
      </c>
    </row>
    <row r="45" spans="1:14" customFormat="1" x14ac:dyDescent="0.25">
      <c r="A45" s="12">
        <v>2020</v>
      </c>
      <c r="B45" s="8" t="s">
        <v>0</v>
      </c>
      <c r="C45" s="13">
        <v>1</v>
      </c>
      <c r="D45" s="13">
        <v>1</v>
      </c>
      <c r="E45" s="78">
        <v>1</v>
      </c>
      <c r="F45" s="104" t="s">
        <v>63</v>
      </c>
      <c r="G45" s="104" t="s">
        <v>72</v>
      </c>
      <c r="H45" s="104" t="s">
        <v>37</v>
      </c>
      <c r="I45" s="15">
        <v>17.121200000000002</v>
      </c>
      <c r="J45" s="15">
        <v>46140.197740000003</v>
      </c>
      <c r="K45" s="15">
        <v>12559.484359999999</v>
      </c>
      <c r="L45" s="15">
        <v>15.02083</v>
      </c>
      <c r="M45" s="15">
        <v>-10.216567000374198</v>
      </c>
      <c r="N45" s="6">
        <v>5267262.1894459995</v>
      </c>
    </row>
    <row r="46" spans="1:14" customFormat="1" x14ac:dyDescent="0.25">
      <c r="A46" s="12">
        <v>2020</v>
      </c>
      <c r="B46" s="8" t="s">
        <v>0</v>
      </c>
      <c r="C46" s="13">
        <v>1</v>
      </c>
      <c r="D46" s="13">
        <v>1</v>
      </c>
      <c r="E46" s="78">
        <v>0</v>
      </c>
      <c r="F46" s="104" t="s">
        <v>63</v>
      </c>
      <c r="G46" s="104" t="s">
        <v>72</v>
      </c>
      <c r="H46" s="104" t="s">
        <v>60</v>
      </c>
      <c r="I46" s="15">
        <v>0</v>
      </c>
      <c r="J46" s="15">
        <v>0</v>
      </c>
      <c r="K46" s="15">
        <v>0</v>
      </c>
      <c r="L46" s="15">
        <v>0</v>
      </c>
      <c r="M46" s="15">
        <v>9.999999999999972E-7</v>
      </c>
      <c r="N46" s="6">
        <v>-4.3999999999999999E-5</v>
      </c>
    </row>
    <row r="47" spans="1:14" customFormat="1" x14ac:dyDescent="0.25">
      <c r="A47" s="12">
        <v>2020</v>
      </c>
      <c r="B47" s="8" t="s">
        <v>0</v>
      </c>
      <c r="C47" s="13">
        <v>1</v>
      </c>
      <c r="D47" s="13">
        <v>0</v>
      </c>
      <c r="E47" s="78">
        <v>0</v>
      </c>
      <c r="F47" s="104" t="s">
        <v>63</v>
      </c>
      <c r="G47" s="104" t="s">
        <v>72</v>
      </c>
      <c r="H47" s="104" t="s">
        <v>55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6">
        <v>-2.1999999999999999E-5</v>
      </c>
    </row>
    <row r="48" spans="1:14" customFormat="1" x14ac:dyDescent="0.25">
      <c r="A48" s="12">
        <v>2020</v>
      </c>
      <c r="B48" s="8" t="s">
        <v>0</v>
      </c>
      <c r="C48" s="13">
        <v>1</v>
      </c>
      <c r="D48" s="13">
        <v>1</v>
      </c>
      <c r="E48" s="78">
        <v>0</v>
      </c>
      <c r="F48" s="104" t="s">
        <v>63</v>
      </c>
      <c r="G48" s="104" t="s">
        <v>72</v>
      </c>
      <c r="H48" s="104" t="s">
        <v>39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6">
        <v>20520.684260000002</v>
      </c>
    </row>
    <row r="49" spans="1:14" customFormat="1" x14ac:dyDescent="0.25">
      <c r="A49" s="12">
        <v>2020</v>
      </c>
      <c r="B49" s="8" t="s">
        <v>0</v>
      </c>
      <c r="C49" s="13">
        <v>1</v>
      </c>
      <c r="D49" s="13">
        <v>0</v>
      </c>
      <c r="E49" s="78">
        <v>0</v>
      </c>
      <c r="F49" s="104" t="s">
        <v>63</v>
      </c>
      <c r="G49" s="104" t="s">
        <v>72</v>
      </c>
      <c r="H49" s="104" t="s">
        <v>45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6">
        <v>945.31440899999996</v>
      </c>
    </row>
    <row r="50" spans="1:14" customFormat="1" x14ac:dyDescent="0.25">
      <c r="A50" s="12">
        <v>2020</v>
      </c>
      <c r="B50" s="8" t="s">
        <v>0</v>
      </c>
      <c r="C50" s="13">
        <v>1</v>
      </c>
      <c r="D50" s="13">
        <v>0</v>
      </c>
      <c r="E50" s="78">
        <v>0</v>
      </c>
      <c r="F50" s="104" t="s">
        <v>63</v>
      </c>
      <c r="G50" s="104" t="s">
        <v>72</v>
      </c>
      <c r="H50" s="104" t="s">
        <v>73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6">
        <v>-2.1999999999999999E-5</v>
      </c>
    </row>
    <row r="51" spans="1:14" customFormat="1" x14ac:dyDescent="0.25">
      <c r="A51" s="12">
        <v>2020</v>
      </c>
      <c r="B51" s="8" t="s">
        <v>0</v>
      </c>
      <c r="C51" s="13">
        <v>1</v>
      </c>
      <c r="D51" s="13">
        <v>0</v>
      </c>
      <c r="E51" s="78">
        <v>0</v>
      </c>
      <c r="F51" s="104" t="s">
        <v>63</v>
      </c>
      <c r="G51" s="104" t="s">
        <v>72</v>
      </c>
      <c r="H51" s="104" t="s">
        <v>52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6">
        <v>5.5999999999999999E-5</v>
      </c>
    </row>
    <row r="52" spans="1:14" customFormat="1" x14ac:dyDescent="0.25">
      <c r="A52" s="12">
        <v>2020</v>
      </c>
      <c r="B52" s="8" t="s">
        <v>0</v>
      </c>
      <c r="C52" s="13">
        <v>1</v>
      </c>
      <c r="D52" s="13">
        <v>1</v>
      </c>
      <c r="E52" s="78">
        <v>0</v>
      </c>
      <c r="F52" s="104" t="s">
        <v>63</v>
      </c>
      <c r="G52" s="104" t="s">
        <v>72</v>
      </c>
      <c r="H52" s="104" t="s">
        <v>61</v>
      </c>
      <c r="I52" s="15">
        <v>0</v>
      </c>
      <c r="J52" s="15">
        <v>0</v>
      </c>
      <c r="K52" s="15">
        <v>138.35983999999999</v>
      </c>
      <c r="L52" s="15">
        <v>0</v>
      </c>
      <c r="M52" s="15">
        <v>0</v>
      </c>
      <c r="N52" s="6">
        <v>67600.452070999992</v>
      </c>
    </row>
    <row r="53" spans="1:14" customFormat="1" x14ac:dyDescent="0.25">
      <c r="A53" s="12">
        <v>2020</v>
      </c>
      <c r="B53" s="8" t="s">
        <v>0</v>
      </c>
      <c r="C53" s="13">
        <v>1</v>
      </c>
      <c r="D53" s="13">
        <v>1</v>
      </c>
      <c r="E53" s="78">
        <v>0</v>
      </c>
      <c r="F53" s="104" t="s">
        <v>63</v>
      </c>
      <c r="G53" s="104" t="s">
        <v>72</v>
      </c>
      <c r="H53" s="104" t="s">
        <v>53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6">
        <v>-2.4000000000000001E-5</v>
      </c>
    </row>
    <row r="54" spans="1:14" customFormat="1" x14ac:dyDescent="0.25">
      <c r="A54" s="12">
        <v>2020</v>
      </c>
      <c r="B54" s="8" t="s">
        <v>0</v>
      </c>
      <c r="C54" s="13">
        <v>1</v>
      </c>
      <c r="D54" s="13">
        <v>1</v>
      </c>
      <c r="E54" s="78">
        <v>0</v>
      </c>
      <c r="F54" s="104" t="s">
        <v>63</v>
      </c>
      <c r="G54" s="104" t="s">
        <v>72</v>
      </c>
      <c r="H54" s="104" t="s">
        <v>74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6">
        <v>40413.945023</v>
      </c>
    </row>
    <row r="55" spans="1:14" customFormat="1" x14ac:dyDescent="0.25">
      <c r="A55" s="12">
        <v>2020</v>
      </c>
      <c r="B55" s="8" t="s">
        <v>0</v>
      </c>
      <c r="C55" s="13">
        <v>1</v>
      </c>
      <c r="D55" s="13">
        <v>1</v>
      </c>
      <c r="E55" s="78">
        <v>0</v>
      </c>
      <c r="F55" s="104" t="s">
        <v>63</v>
      </c>
      <c r="G55" s="104" t="s">
        <v>72</v>
      </c>
      <c r="H55" s="104" t="s">
        <v>1</v>
      </c>
      <c r="I55" s="15">
        <v>0</v>
      </c>
      <c r="J55" s="15">
        <v>1.91231</v>
      </c>
      <c r="K55" s="15">
        <v>0.24859999999999999</v>
      </c>
      <c r="L55" s="15">
        <v>0</v>
      </c>
      <c r="M55" s="15">
        <v>0</v>
      </c>
      <c r="N55" s="6">
        <v>1372.3614620000001</v>
      </c>
    </row>
    <row r="56" spans="1:14" customFormat="1" x14ac:dyDescent="0.25">
      <c r="A56" s="12">
        <v>2020</v>
      </c>
      <c r="B56" s="8" t="s">
        <v>0</v>
      </c>
      <c r="C56" s="13">
        <v>1</v>
      </c>
      <c r="D56" s="13">
        <v>1</v>
      </c>
      <c r="E56" s="78">
        <v>1</v>
      </c>
      <c r="F56" s="104" t="s">
        <v>63</v>
      </c>
      <c r="G56" s="104" t="s">
        <v>72</v>
      </c>
      <c r="H56" s="104" t="s">
        <v>75</v>
      </c>
      <c r="I56" s="15">
        <v>0</v>
      </c>
      <c r="J56" s="15">
        <v>0</v>
      </c>
      <c r="K56" s="15">
        <v>0</v>
      </c>
      <c r="L56" s="15">
        <v>0</v>
      </c>
      <c r="M56" s="15">
        <v>-4.6000000000000468E-5</v>
      </c>
      <c r="N56" s="6">
        <v>3.6419999999999998E-3</v>
      </c>
    </row>
    <row r="57" spans="1:14" customFormat="1" x14ac:dyDescent="0.25">
      <c r="A57" s="12">
        <v>2020</v>
      </c>
      <c r="B57" s="8" t="s">
        <v>0</v>
      </c>
      <c r="C57" s="13">
        <v>1</v>
      </c>
      <c r="D57" s="13">
        <v>1</v>
      </c>
      <c r="E57" s="78">
        <v>1</v>
      </c>
      <c r="F57" s="104" t="s">
        <v>63</v>
      </c>
      <c r="G57" s="104" t="s">
        <v>72</v>
      </c>
      <c r="H57" s="104" t="s">
        <v>76</v>
      </c>
      <c r="I57" s="15">
        <v>0</v>
      </c>
      <c r="J57" s="15">
        <v>479.89071999999999</v>
      </c>
      <c r="K57" s="15">
        <v>38.36459</v>
      </c>
      <c r="L57" s="15">
        <v>0</v>
      </c>
      <c r="M57" s="15">
        <v>-9.9999988378840499E-7</v>
      </c>
      <c r="N57" s="6">
        <v>3359.2350230000002</v>
      </c>
    </row>
    <row r="58" spans="1:14" customFormat="1" x14ac:dyDescent="0.25">
      <c r="A58" s="12">
        <v>2020</v>
      </c>
      <c r="B58" s="8" t="s">
        <v>0</v>
      </c>
      <c r="C58" s="13">
        <v>1</v>
      </c>
      <c r="D58" s="13">
        <v>1</v>
      </c>
      <c r="E58" s="78">
        <v>0</v>
      </c>
      <c r="F58" s="104" t="s">
        <v>63</v>
      </c>
      <c r="G58" s="104" t="s">
        <v>72</v>
      </c>
      <c r="H58" s="104" t="s">
        <v>77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6">
        <v>3323.5313900000001</v>
      </c>
    </row>
    <row r="59" spans="1:14" customFormat="1" x14ac:dyDescent="0.25">
      <c r="A59" s="12">
        <v>2020</v>
      </c>
      <c r="B59" s="8" t="s">
        <v>0</v>
      </c>
      <c r="C59" s="13">
        <v>1</v>
      </c>
      <c r="D59" s="13">
        <v>1</v>
      </c>
      <c r="E59" s="78">
        <v>0</v>
      </c>
      <c r="F59" s="104" t="s">
        <v>63</v>
      </c>
      <c r="G59" s="104" t="s">
        <v>72</v>
      </c>
      <c r="H59" s="104" t="s">
        <v>78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6">
        <v>14000</v>
      </c>
    </row>
    <row r="60" spans="1:14" customFormat="1" x14ac:dyDescent="0.25">
      <c r="A60" s="12">
        <v>2020</v>
      </c>
      <c r="B60" s="8" t="s">
        <v>0</v>
      </c>
      <c r="C60" s="13">
        <v>1</v>
      </c>
      <c r="D60" s="13">
        <v>1</v>
      </c>
      <c r="E60" s="78">
        <v>0</v>
      </c>
      <c r="F60" s="104" t="s">
        <v>63</v>
      </c>
      <c r="G60" s="104" t="s">
        <v>72</v>
      </c>
      <c r="H60" s="104" t="s">
        <v>41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6">
        <v>26187.07087</v>
      </c>
    </row>
    <row r="61" spans="1:14" customFormat="1" x14ac:dyDescent="0.25">
      <c r="A61" s="12">
        <v>2020</v>
      </c>
      <c r="B61" s="8" t="s">
        <v>0</v>
      </c>
      <c r="C61" s="13">
        <v>1</v>
      </c>
      <c r="D61" s="13">
        <v>1</v>
      </c>
      <c r="E61" s="78">
        <v>1</v>
      </c>
      <c r="F61" s="104" t="s">
        <v>63</v>
      </c>
      <c r="G61" s="104" t="s">
        <v>79</v>
      </c>
      <c r="H61" s="104" t="s">
        <v>37</v>
      </c>
      <c r="I61" s="15">
        <v>50500</v>
      </c>
      <c r="J61" s="15">
        <v>16264.83093</v>
      </c>
      <c r="K61" s="15">
        <v>6952.3355199999996</v>
      </c>
      <c r="L61" s="15">
        <v>331.35802000000001</v>
      </c>
      <c r="M61" s="15">
        <v>0</v>
      </c>
      <c r="N61" s="6">
        <v>3085705.0897749998</v>
      </c>
    </row>
    <row r="62" spans="1:14" customFormat="1" x14ac:dyDescent="0.25">
      <c r="A62" s="12">
        <v>2020</v>
      </c>
      <c r="B62" s="8" t="s">
        <v>0</v>
      </c>
      <c r="C62" s="13">
        <v>1</v>
      </c>
      <c r="D62" s="13">
        <v>1</v>
      </c>
      <c r="E62" s="78">
        <v>0</v>
      </c>
      <c r="F62" s="104" t="s">
        <v>63</v>
      </c>
      <c r="G62" s="104" t="s">
        <v>79</v>
      </c>
      <c r="H62" s="104" t="s">
        <v>80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6">
        <v>0</v>
      </c>
    </row>
    <row r="63" spans="1:14" customFormat="1" x14ac:dyDescent="0.25">
      <c r="A63" s="12">
        <v>2020</v>
      </c>
      <c r="B63" s="8" t="s">
        <v>0</v>
      </c>
      <c r="C63" s="13">
        <v>1</v>
      </c>
      <c r="D63" s="13">
        <v>0</v>
      </c>
      <c r="E63" s="78">
        <v>0</v>
      </c>
      <c r="F63" s="104" t="s">
        <v>63</v>
      </c>
      <c r="G63" s="104" t="s">
        <v>79</v>
      </c>
      <c r="H63" s="104" t="s">
        <v>55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6">
        <v>1.1E-5</v>
      </c>
    </row>
    <row r="64" spans="1:14" customFormat="1" x14ac:dyDescent="0.25">
      <c r="A64" s="12">
        <v>2020</v>
      </c>
      <c r="B64" s="8" t="s">
        <v>0</v>
      </c>
      <c r="C64" s="13">
        <v>1</v>
      </c>
      <c r="D64" s="13">
        <v>1</v>
      </c>
      <c r="E64" s="78">
        <v>0</v>
      </c>
      <c r="F64" s="104" t="s">
        <v>63</v>
      </c>
      <c r="G64" s="104" t="s">
        <v>79</v>
      </c>
      <c r="H64" s="104" t="s">
        <v>60</v>
      </c>
      <c r="I64" s="15">
        <v>0</v>
      </c>
      <c r="J64" s="15">
        <v>3333.3333299999999</v>
      </c>
      <c r="K64" s="15">
        <v>461.00178000000005</v>
      </c>
      <c r="L64" s="15">
        <v>0</v>
      </c>
      <c r="M64" s="15">
        <v>0</v>
      </c>
      <c r="N64" s="6">
        <v>116408.686581</v>
      </c>
    </row>
    <row r="65" spans="1:14" customFormat="1" x14ac:dyDescent="0.25">
      <c r="A65" s="12">
        <v>2020</v>
      </c>
      <c r="B65" s="8" t="s">
        <v>0</v>
      </c>
      <c r="C65" s="13">
        <v>1</v>
      </c>
      <c r="D65" s="13">
        <v>1</v>
      </c>
      <c r="E65" s="78">
        <v>0</v>
      </c>
      <c r="F65" s="104" t="s">
        <v>63</v>
      </c>
      <c r="G65" s="104" t="s">
        <v>79</v>
      </c>
      <c r="H65" s="104" t="s">
        <v>39</v>
      </c>
      <c r="I65" s="15">
        <v>0</v>
      </c>
      <c r="J65" s="15">
        <v>4166.5512500000004</v>
      </c>
      <c r="K65" s="15">
        <v>1369.22874</v>
      </c>
      <c r="L65" s="15">
        <v>272.58503999999999</v>
      </c>
      <c r="M65" s="15">
        <v>0</v>
      </c>
      <c r="N65" s="6">
        <v>195783.26167699997</v>
      </c>
    </row>
    <row r="66" spans="1:14" customFormat="1" x14ac:dyDescent="0.25">
      <c r="A66" s="12">
        <v>2020</v>
      </c>
      <c r="B66" s="8" t="s">
        <v>0</v>
      </c>
      <c r="C66" s="13">
        <v>1</v>
      </c>
      <c r="D66" s="13">
        <v>1</v>
      </c>
      <c r="E66" s="78">
        <v>0</v>
      </c>
      <c r="F66" s="104" t="s">
        <v>63</v>
      </c>
      <c r="G66" s="104" t="s">
        <v>79</v>
      </c>
      <c r="H66" s="104" t="s">
        <v>81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6">
        <v>0</v>
      </c>
    </row>
    <row r="67" spans="1:14" customFormat="1" x14ac:dyDescent="0.25">
      <c r="A67" s="12">
        <v>2020</v>
      </c>
      <c r="B67" s="8" t="s">
        <v>0</v>
      </c>
      <c r="C67" s="13">
        <v>1</v>
      </c>
      <c r="D67" s="13">
        <v>1</v>
      </c>
      <c r="E67" s="78">
        <v>0</v>
      </c>
      <c r="F67" s="104" t="s">
        <v>63</v>
      </c>
      <c r="G67" s="104" t="s">
        <v>79</v>
      </c>
      <c r="H67" s="104" t="s">
        <v>77</v>
      </c>
      <c r="I67" s="15">
        <v>3061.1756700000001</v>
      </c>
      <c r="J67" s="15">
        <v>0</v>
      </c>
      <c r="K67" s="15">
        <v>0</v>
      </c>
      <c r="L67" s="15">
        <v>0</v>
      </c>
      <c r="M67" s="15">
        <v>0</v>
      </c>
      <c r="N67" s="6">
        <v>60000</v>
      </c>
    </row>
    <row r="68" spans="1:14" customFormat="1" x14ac:dyDescent="0.25">
      <c r="A68" s="12">
        <v>2020</v>
      </c>
      <c r="B68" s="8" t="s">
        <v>0</v>
      </c>
      <c r="C68" s="13">
        <v>1</v>
      </c>
      <c r="D68" s="13">
        <v>1</v>
      </c>
      <c r="E68" s="78">
        <v>0</v>
      </c>
      <c r="F68" s="104" t="s">
        <v>63</v>
      </c>
      <c r="G68" s="104" t="s">
        <v>79</v>
      </c>
      <c r="H68" s="104" t="s">
        <v>1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6">
        <v>0</v>
      </c>
    </row>
    <row r="69" spans="1:14" customFormat="1" x14ac:dyDescent="0.25">
      <c r="A69" s="12">
        <v>2020</v>
      </c>
      <c r="B69" s="8" t="s">
        <v>0</v>
      </c>
      <c r="C69" s="13">
        <v>1</v>
      </c>
      <c r="D69" s="13">
        <v>1</v>
      </c>
      <c r="E69" s="78">
        <v>0</v>
      </c>
      <c r="F69" s="104" t="s">
        <v>63</v>
      </c>
      <c r="G69" s="104" t="s">
        <v>79</v>
      </c>
      <c r="H69" s="104" t="s">
        <v>61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6">
        <v>0</v>
      </c>
    </row>
    <row r="70" spans="1:14" customFormat="1" x14ac:dyDescent="0.25">
      <c r="A70" s="12">
        <v>2020</v>
      </c>
      <c r="B70" s="8" t="s">
        <v>0</v>
      </c>
      <c r="C70" s="13">
        <v>1</v>
      </c>
      <c r="D70" s="13">
        <v>1</v>
      </c>
      <c r="E70" s="78">
        <v>0</v>
      </c>
      <c r="F70" s="104" t="s">
        <v>63</v>
      </c>
      <c r="G70" s="104" t="s">
        <v>79</v>
      </c>
      <c r="H70" s="104" t="s">
        <v>53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6">
        <v>2.1999999999999999E-5</v>
      </c>
    </row>
    <row r="71" spans="1:14" customFormat="1" x14ac:dyDescent="0.25">
      <c r="A71" s="12">
        <v>2020</v>
      </c>
      <c r="B71" s="8" t="s">
        <v>0</v>
      </c>
      <c r="C71" s="13">
        <v>1</v>
      </c>
      <c r="D71" s="13">
        <v>0</v>
      </c>
      <c r="E71" s="78">
        <v>0</v>
      </c>
      <c r="F71" s="104" t="s">
        <v>63</v>
      </c>
      <c r="G71" s="104" t="s">
        <v>79</v>
      </c>
      <c r="H71" s="104" t="s">
        <v>82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6">
        <v>30000</v>
      </c>
    </row>
    <row r="72" spans="1:14" customFormat="1" x14ac:dyDescent="0.25">
      <c r="A72" s="12">
        <v>2020</v>
      </c>
      <c r="B72" s="8" t="s">
        <v>0</v>
      </c>
      <c r="C72" s="13">
        <v>1</v>
      </c>
      <c r="D72" s="13">
        <v>0</v>
      </c>
      <c r="E72" s="78">
        <v>0</v>
      </c>
      <c r="F72" s="104" t="s">
        <v>63</v>
      </c>
      <c r="G72" s="104" t="s">
        <v>79</v>
      </c>
      <c r="H72" s="104" t="s">
        <v>45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6">
        <v>20000.000033</v>
      </c>
    </row>
    <row r="73" spans="1:14" customFormat="1" x14ac:dyDescent="0.25">
      <c r="A73" s="12">
        <v>2020</v>
      </c>
      <c r="B73" s="8" t="s">
        <v>0</v>
      </c>
      <c r="C73" s="13">
        <v>1</v>
      </c>
      <c r="D73" s="13">
        <v>1</v>
      </c>
      <c r="E73" s="78">
        <v>0</v>
      </c>
      <c r="F73" s="104" t="s">
        <v>63</v>
      </c>
      <c r="G73" s="104" t="s">
        <v>79</v>
      </c>
      <c r="H73" s="104" t="s">
        <v>56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6">
        <v>44726.521030000004</v>
      </c>
    </row>
    <row r="74" spans="1:14" customFormat="1" x14ac:dyDescent="0.25">
      <c r="A74" s="12">
        <v>2020</v>
      </c>
      <c r="B74" s="8" t="s">
        <v>0</v>
      </c>
      <c r="C74" s="13">
        <v>1</v>
      </c>
      <c r="D74" s="13">
        <v>1</v>
      </c>
      <c r="E74" s="78">
        <v>0</v>
      </c>
      <c r="F74" s="104" t="s">
        <v>63</v>
      </c>
      <c r="G74" s="104" t="s">
        <v>79</v>
      </c>
      <c r="H74" s="104" t="s">
        <v>46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6">
        <v>42429.787469999996</v>
      </c>
    </row>
    <row r="75" spans="1:14" customFormat="1" x14ac:dyDescent="0.25">
      <c r="A75" s="12">
        <v>2020</v>
      </c>
      <c r="B75" s="8" t="s">
        <v>0</v>
      </c>
      <c r="C75" s="13">
        <v>1</v>
      </c>
      <c r="D75" s="13">
        <v>1</v>
      </c>
      <c r="E75" s="78">
        <v>1</v>
      </c>
      <c r="F75" s="104" t="s">
        <v>63</v>
      </c>
      <c r="G75" s="104" t="s">
        <v>83</v>
      </c>
      <c r="H75" s="104" t="s">
        <v>37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6">
        <v>651686.37399999995</v>
      </c>
    </row>
    <row r="76" spans="1:14" customFormat="1" x14ac:dyDescent="0.25">
      <c r="A76" s="12">
        <v>2020</v>
      </c>
      <c r="B76" s="8" t="s">
        <v>0</v>
      </c>
      <c r="C76" s="13">
        <v>1</v>
      </c>
      <c r="D76" s="13">
        <v>0</v>
      </c>
      <c r="E76" s="78">
        <v>0</v>
      </c>
      <c r="F76" s="104" t="s">
        <v>63</v>
      </c>
      <c r="G76" s="104" t="s">
        <v>83</v>
      </c>
      <c r="H76" s="104" t="s">
        <v>45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6">
        <v>0</v>
      </c>
    </row>
    <row r="77" spans="1:14" customFormat="1" x14ac:dyDescent="0.25">
      <c r="A77" s="12">
        <v>2020</v>
      </c>
      <c r="B77" s="8" t="s">
        <v>0</v>
      </c>
      <c r="C77" s="13">
        <v>1</v>
      </c>
      <c r="D77" s="13">
        <v>1</v>
      </c>
      <c r="E77" s="78">
        <v>0</v>
      </c>
      <c r="F77" s="104" t="s">
        <v>63</v>
      </c>
      <c r="G77" s="104" t="s">
        <v>83</v>
      </c>
      <c r="H77" s="104" t="s">
        <v>1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6">
        <v>0</v>
      </c>
    </row>
    <row r="78" spans="1:14" customFormat="1" x14ac:dyDescent="0.25">
      <c r="A78" s="12">
        <v>2020</v>
      </c>
      <c r="B78" s="8" t="s">
        <v>0</v>
      </c>
      <c r="C78" s="13">
        <v>1</v>
      </c>
      <c r="D78" s="13">
        <v>1</v>
      </c>
      <c r="E78" s="78">
        <v>0</v>
      </c>
      <c r="F78" s="104" t="s">
        <v>63</v>
      </c>
      <c r="G78" s="104" t="s">
        <v>83</v>
      </c>
      <c r="H78" s="104" t="s">
        <v>84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6">
        <v>89811.971279999998</v>
      </c>
    </row>
    <row r="79" spans="1:14" customFormat="1" x14ac:dyDescent="0.25">
      <c r="A79" s="12">
        <v>2020</v>
      </c>
      <c r="B79" s="8" t="s">
        <v>0</v>
      </c>
      <c r="C79" s="13">
        <v>1</v>
      </c>
      <c r="D79" s="13">
        <v>1</v>
      </c>
      <c r="E79" s="78">
        <v>0</v>
      </c>
      <c r="F79" s="104" t="s">
        <v>63</v>
      </c>
      <c r="G79" s="104" t="s">
        <v>83</v>
      </c>
      <c r="H79" s="104" t="s">
        <v>39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6">
        <v>386087.08601999999</v>
      </c>
    </row>
    <row r="80" spans="1:14" customFormat="1" x14ac:dyDescent="0.25">
      <c r="A80" s="12">
        <v>2020</v>
      </c>
      <c r="B80" s="8" t="s">
        <v>0</v>
      </c>
      <c r="C80" s="13">
        <v>1</v>
      </c>
      <c r="D80" s="13">
        <v>1</v>
      </c>
      <c r="E80" s="78">
        <v>0</v>
      </c>
      <c r="F80" s="104" t="s">
        <v>63</v>
      </c>
      <c r="G80" s="104" t="s">
        <v>83</v>
      </c>
      <c r="H80" s="104" t="s">
        <v>48</v>
      </c>
      <c r="I80" s="15">
        <v>2667.3434900000002</v>
      </c>
      <c r="J80" s="15">
        <v>0</v>
      </c>
      <c r="K80" s="15">
        <v>0</v>
      </c>
      <c r="L80" s="15">
        <v>0</v>
      </c>
      <c r="M80" s="15">
        <v>0</v>
      </c>
      <c r="N80" s="6">
        <v>92593.157769999991</v>
      </c>
    </row>
    <row r="81" spans="1:14" customFormat="1" x14ac:dyDescent="0.25">
      <c r="A81" s="12">
        <v>2020</v>
      </c>
      <c r="B81" s="8" t="s">
        <v>0</v>
      </c>
      <c r="C81" s="13">
        <v>1</v>
      </c>
      <c r="D81" s="13">
        <v>1</v>
      </c>
      <c r="E81" s="78">
        <v>0</v>
      </c>
      <c r="F81" s="104" t="s">
        <v>63</v>
      </c>
      <c r="G81" s="104" t="s">
        <v>83</v>
      </c>
      <c r="H81" s="104" t="s">
        <v>85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6">
        <v>24951.483899999999</v>
      </c>
    </row>
    <row r="82" spans="1:14" customFormat="1" x14ac:dyDescent="0.25">
      <c r="A82" s="12">
        <v>2020</v>
      </c>
      <c r="B82" s="8" t="s">
        <v>0</v>
      </c>
      <c r="C82" s="13">
        <v>1</v>
      </c>
      <c r="D82" s="13">
        <v>1</v>
      </c>
      <c r="E82" s="78">
        <v>0</v>
      </c>
      <c r="F82" s="104" t="s">
        <v>63</v>
      </c>
      <c r="G82" s="104" t="s">
        <v>83</v>
      </c>
      <c r="H82" s="104" t="s">
        <v>78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6">
        <v>7173.0665399999998</v>
      </c>
    </row>
    <row r="83" spans="1:14" customFormat="1" x14ac:dyDescent="0.25">
      <c r="A83" s="12">
        <v>2020</v>
      </c>
      <c r="B83" s="8" t="s">
        <v>0</v>
      </c>
      <c r="C83" s="13">
        <v>1</v>
      </c>
      <c r="D83" s="13">
        <v>1</v>
      </c>
      <c r="E83" s="78">
        <v>1</v>
      </c>
      <c r="F83" s="104" t="s">
        <v>68</v>
      </c>
      <c r="G83" s="104" t="s">
        <v>86</v>
      </c>
      <c r="H83" s="104" t="s">
        <v>37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6">
        <v>87605</v>
      </c>
    </row>
    <row r="84" spans="1:14" customFormat="1" x14ac:dyDescent="0.25">
      <c r="A84" s="12">
        <v>2020</v>
      </c>
      <c r="B84" s="8" t="s">
        <v>0</v>
      </c>
      <c r="C84" s="13">
        <v>1</v>
      </c>
      <c r="D84" s="13">
        <v>1</v>
      </c>
      <c r="E84" s="78">
        <v>1</v>
      </c>
      <c r="F84" s="104" t="s">
        <v>68</v>
      </c>
      <c r="G84" s="104" t="s">
        <v>86</v>
      </c>
      <c r="H84" s="104" t="s">
        <v>87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6">
        <v>299</v>
      </c>
    </row>
    <row r="85" spans="1:14" customFormat="1" x14ac:dyDescent="0.25">
      <c r="A85" s="12">
        <v>2020</v>
      </c>
      <c r="B85" s="8" t="s">
        <v>0</v>
      </c>
      <c r="C85" s="13">
        <v>1</v>
      </c>
      <c r="D85" s="13">
        <v>1</v>
      </c>
      <c r="E85" s="78">
        <v>1</v>
      </c>
      <c r="F85" s="104" t="s">
        <v>68</v>
      </c>
      <c r="G85" s="104" t="s">
        <v>86</v>
      </c>
      <c r="H85" s="104" t="s">
        <v>88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6">
        <v>1263</v>
      </c>
    </row>
    <row r="86" spans="1:14" customFormat="1" x14ac:dyDescent="0.25">
      <c r="A86" s="12">
        <v>2020</v>
      </c>
      <c r="B86" s="8" t="s">
        <v>0</v>
      </c>
      <c r="C86" s="13">
        <v>1</v>
      </c>
      <c r="D86" s="13">
        <v>0</v>
      </c>
      <c r="E86" s="78">
        <v>0</v>
      </c>
      <c r="F86" s="104" t="s">
        <v>68</v>
      </c>
      <c r="G86" s="104" t="s">
        <v>86</v>
      </c>
      <c r="H86" s="104" t="s">
        <v>45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6">
        <v>2</v>
      </c>
    </row>
    <row r="87" spans="1:14" customFormat="1" x14ac:dyDescent="0.25">
      <c r="A87" s="12">
        <v>2020</v>
      </c>
      <c r="B87" s="8" t="s">
        <v>0</v>
      </c>
      <c r="C87" s="13">
        <v>1</v>
      </c>
      <c r="D87" s="13">
        <v>1</v>
      </c>
      <c r="E87" s="78">
        <v>1</v>
      </c>
      <c r="F87" s="104" t="s">
        <v>68</v>
      </c>
      <c r="G87" s="104" t="s">
        <v>86</v>
      </c>
      <c r="H87" s="104" t="s">
        <v>89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6">
        <v>155</v>
      </c>
    </row>
    <row r="88" spans="1:14" customFormat="1" x14ac:dyDescent="0.25">
      <c r="A88" s="12">
        <v>2020</v>
      </c>
      <c r="B88" s="8" t="s">
        <v>0</v>
      </c>
      <c r="C88" s="13">
        <v>1</v>
      </c>
      <c r="D88" s="13">
        <v>1</v>
      </c>
      <c r="E88" s="78">
        <v>1</v>
      </c>
      <c r="F88" s="104" t="s">
        <v>68</v>
      </c>
      <c r="G88" s="104" t="s">
        <v>86</v>
      </c>
      <c r="H88" s="104" t="s">
        <v>90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6">
        <v>239</v>
      </c>
    </row>
    <row r="89" spans="1:14" customFormat="1" x14ac:dyDescent="0.25">
      <c r="A89" s="12">
        <v>2020</v>
      </c>
      <c r="B89" s="8" t="s">
        <v>0</v>
      </c>
      <c r="C89" s="13">
        <v>1</v>
      </c>
      <c r="D89" s="13">
        <v>1</v>
      </c>
      <c r="E89" s="78">
        <v>1</v>
      </c>
      <c r="F89" s="104" t="s">
        <v>68</v>
      </c>
      <c r="G89" s="104" t="s">
        <v>86</v>
      </c>
      <c r="H89" s="104" t="s">
        <v>91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6">
        <v>699</v>
      </c>
    </row>
    <row r="90" spans="1:14" customFormat="1" x14ac:dyDescent="0.25">
      <c r="A90" s="12">
        <v>2020</v>
      </c>
      <c r="B90" s="8" t="s">
        <v>0</v>
      </c>
      <c r="C90" s="13">
        <v>1</v>
      </c>
      <c r="D90" s="13">
        <v>1</v>
      </c>
      <c r="E90" s="78">
        <v>0</v>
      </c>
      <c r="F90" s="104" t="s">
        <v>68</v>
      </c>
      <c r="G90" s="104" t="s">
        <v>86</v>
      </c>
      <c r="H90" s="104" t="s">
        <v>54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6">
        <v>2711</v>
      </c>
    </row>
    <row r="91" spans="1:14" customFormat="1" x14ac:dyDescent="0.25">
      <c r="A91" s="12">
        <v>2020</v>
      </c>
      <c r="B91" s="8" t="s">
        <v>0</v>
      </c>
      <c r="C91" s="13">
        <v>1</v>
      </c>
      <c r="D91" s="13">
        <v>1</v>
      </c>
      <c r="E91" s="78">
        <v>0</v>
      </c>
      <c r="F91" s="104" t="s">
        <v>68</v>
      </c>
      <c r="G91" s="104" t="s">
        <v>86</v>
      </c>
      <c r="H91" s="104" t="s">
        <v>38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6">
        <v>11335</v>
      </c>
    </row>
    <row r="92" spans="1:14" customFormat="1" x14ac:dyDescent="0.25">
      <c r="A92" s="12">
        <v>2020</v>
      </c>
      <c r="B92" s="8" t="s">
        <v>0</v>
      </c>
      <c r="C92" s="13">
        <v>1</v>
      </c>
      <c r="D92" s="13">
        <v>1</v>
      </c>
      <c r="E92" s="78">
        <v>0</v>
      </c>
      <c r="F92" s="104" t="s">
        <v>68</v>
      </c>
      <c r="G92" s="104" t="s">
        <v>86</v>
      </c>
      <c r="H92" s="104" t="s">
        <v>41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6">
        <v>487</v>
      </c>
    </row>
    <row r="93" spans="1:14" customFormat="1" x14ac:dyDescent="0.25">
      <c r="A93" s="12">
        <v>2020</v>
      </c>
      <c r="B93" s="8" t="s">
        <v>0</v>
      </c>
      <c r="C93" s="13">
        <v>1</v>
      </c>
      <c r="D93" s="13">
        <v>1</v>
      </c>
      <c r="E93" s="78">
        <v>1</v>
      </c>
      <c r="F93" s="104" t="s">
        <v>68</v>
      </c>
      <c r="G93" s="104" t="s">
        <v>92</v>
      </c>
      <c r="H93" s="104" t="s">
        <v>37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6">
        <v>191850</v>
      </c>
    </row>
    <row r="94" spans="1:14" customFormat="1" x14ac:dyDescent="0.25">
      <c r="A94" s="12">
        <v>2020</v>
      </c>
      <c r="B94" s="8" t="s">
        <v>0</v>
      </c>
      <c r="C94" s="13">
        <v>1</v>
      </c>
      <c r="D94" s="13">
        <v>1</v>
      </c>
      <c r="E94" s="78">
        <v>1</v>
      </c>
      <c r="F94" s="104" t="s">
        <v>68</v>
      </c>
      <c r="G94" s="104" t="s">
        <v>92</v>
      </c>
      <c r="H94" s="104" t="s">
        <v>87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6">
        <v>2230</v>
      </c>
    </row>
    <row r="95" spans="1:14" customFormat="1" x14ac:dyDescent="0.25">
      <c r="A95" s="12">
        <v>2020</v>
      </c>
      <c r="B95" s="8" t="s">
        <v>0</v>
      </c>
      <c r="C95" s="13">
        <v>1</v>
      </c>
      <c r="D95" s="13">
        <v>1</v>
      </c>
      <c r="E95" s="78">
        <v>1</v>
      </c>
      <c r="F95" s="104" t="s">
        <v>68</v>
      </c>
      <c r="G95" s="104" t="s">
        <v>92</v>
      </c>
      <c r="H95" s="104" t="s">
        <v>88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6">
        <v>8092</v>
      </c>
    </row>
    <row r="96" spans="1:14" customFormat="1" x14ac:dyDescent="0.25">
      <c r="A96" s="12">
        <v>2020</v>
      </c>
      <c r="B96" s="8" t="s">
        <v>0</v>
      </c>
      <c r="C96" s="13">
        <v>1</v>
      </c>
      <c r="D96" s="13">
        <v>0</v>
      </c>
      <c r="E96" s="78">
        <v>0</v>
      </c>
      <c r="F96" s="104" t="s">
        <v>68</v>
      </c>
      <c r="G96" s="104" t="s">
        <v>92</v>
      </c>
      <c r="H96" s="104" t="s">
        <v>45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6">
        <v>19.411000000000001</v>
      </c>
    </row>
    <row r="97" spans="1:14" customFormat="1" x14ac:dyDescent="0.25">
      <c r="A97" s="12">
        <v>2020</v>
      </c>
      <c r="B97" s="8" t="s">
        <v>0</v>
      </c>
      <c r="C97" s="13">
        <v>1</v>
      </c>
      <c r="D97" s="13">
        <v>1</v>
      </c>
      <c r="E97" s="78">
        <v>1</v>
      </c>
      <c r="F97" s="104" t="s">
        <v>68</v>
      </c>
      <c r="G97" s="104" t="s">
        <v>92</v>
      </c>
      <c r="H97" s="104" t="s">
        <v>89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6">
        <v>1030</v>
      </c>
    </row>
    <row r="98" spans="1:14" customFormat="1" x14ac:dyDescent="0.25">
      <c r="A98" s="12">
        <v>2020</v>
      </c>
      <c r="B98" s="8" t="s">
        <v>0</v>
      </c>
      <c r="C98" s="13">
        <v>1</v>
      </c>
      <c r="D98" s="13">
        <v>1</v>
      </c>
      <c r="E98" s="78">
        <v>1</v>
      </c>
      <c r="F98" s="104" t="s">
        <v>68</v>
      </c>
      <c r="G98" s="104" t="s">
        <v>92</v>
      </c>
      <c r="H98" s="104" t="s">
        <v>90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6">
        <v>2390</v>
      </c>
    </row>
    <row r="99" spans="1:14" customFormat="1" x14ac:dyDescent="0.25">
      <c r="A99" s="12">
        <v>2020</v>
      </c>
      <c r="B99" s="8" t="s">
        <v>0</v>
      </c>
      <c r="C99" s="13">
        <v>1</v>
      </c>
      <c r="D99" s="13">
        <v>1</v>
      </c>
      <c r="E99" s="78">
        <v>1</v>
      </c>
      <c r="F99" s="104" t="s">
        <v>68</v>
      </c>
      <c r="G99" s="104" t="s">
        <v>92</v>
      </c>
      <c r="H99" s="104" t="s">
        <v>91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6">
        <v>5701</v>
      </c>
    </row>
    <row r="100" spans="1:14" customFormat="1" x14ac:dyDescent="0.25">
      <c r="A100" s="12">
        <v>2020</v>
      </c>
      <c r="B100" s="8" t="s">
        <v>0</v>
      </c>
      <c r="C100" s="13">
        <v>1</v>
      </c>
      <c r="D100" s="13">
        <v>1</v>
      </c>
      <c r="E100" s="78">
        <v>0</v>
      </c>
      <c r="F100" s="104" t="s">
        <v>68</v>
      </c>
      <c r="G100" s="104" t="s">
        <v>92</v>
      </c>
      <c r="H100" s="104" t="s">
        <v>54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6">
        <v>18150</v>
      </c>
    </row>
    <row r="101" spans="1:14" customFormat="1" x14ac:dyDescent="0.25">
      <c r="A101" s="12">
        <v>2020</v>
      </c>
      <c r="B101" s="8" t="s">
        <v>0</v>
      </c>
      <c r="C101" s="13">
        <v>1</v>
      </c>
      <c r="D101" s="13">
        <v>1</v>
      </c>
      <c r="E101" s="78">
        <v>0</v>
      </c>
      <c r="F101" s="104" t="s">
        <v>68</v>
      </c>
      <c r="G101" s="104" t="s">
        <v>92</v>
      </c>
      <c r="H101" s="104" t="s">
        <v>38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6">
        <v>81058</v>
      </c>
    </row>
    <row r="102" spans="1:14" customFormat="1" x14ac:dyDescent="0.25">
      <c r="A102" s="12">
        <v>2020</v>
      </c>
      <c r="B102" s="8" t="s">
        <v>0</v>
      </c>
      <c r="C102" s="13">
        <v>1</v>
      </c>
      <c r="D102" s="13">
        <v>1</v>
      </c>
      <c r="E102" s="78">
        <v>0</v>
      </c>
      <c r="F102" s="104" t="s">
        <v>68</v>
      </c>
      <c r="G102" s="104" t="s">
        <v>92</v>
      </c>
      <c r="H102" s="104" t="s">
        <v>41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6">
        <v>3718</v>
      </c>
    </row>
    <row r="103" spans="1:14" customFormat="1" x14ac:dyDescent="0.25">
      <c r="A103" s="12">
        <v>2020</v>
      </c>
      <c r="B103" s="8" t="s">
        <v>0</v>
      </c>
      <c r="C103" s="13">
        <v>1</v>
      </c>
      <c r="D103" s="13">
        <v>1</v>
      </c>
      <c r="E103" s="78">
        <v>1</v>
      </c>
      <c r="F103" s="104" t="s">
        <v>68</v>
      </c>
      <c r="G103" s="104" t="s">
        <v>93</v>
      </c>
      <c r="H103" s="104" t="s">
        <v>37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6">
        <v>2000000</v>
      </c>
    </row>
    <row r="104" spans="1:14" customFormat="1" x14ac:dyDescent="0.25">
      <c r="A104" s="12">
        <v>2020</v>
      </c>
      <c r="B104" s="8" t="s">
        <v>0</v>
      </c>
      <c r="C104" s="13">
        <v>1</v>
      </c>
      <c r="D104" s="13">
        <v>1</v>
      </c>
      <c r="E104" s="78">
        <v>1</v>
      </c>
      <c r="F104" s="104" t="s">
        <v>68</v>
      </c>
      <c r="G104" s="104" t="s">
        <v>94</v>
      </c>
      <c r="H104" s="104" t="s">
        <v>37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6">
        <v>324630</v>
      </c>
    </row>
    <row r="105" spans="1:14" customFormat="1" x14ac:dyDescent="0.25">
      <c r="A105" s="12">
        <v>2020</v>
      </c>
      <c r="B105" s="8" t="s">
        <v>0</v>
      </c>
      <c r="C105" s="13">
        <v>1</v>
      </c>
      <c r="D105" s="13">
        <v>1</v>
      </c>
      <c r="E105" s="78">
        <v>1</v>
      </c>
      <c r="F105" s="104" t="s">
        <v>49</v>
      </c>
      <c r="G105" s="104" t="s">
        <v>95</v>
      </c>
      <c r="H105" s="104" t="s">
        <v>37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6">
        <v>0</v>
      </c>
    </row>
    <row r="106" spans="1:14" customFormat="1" x14ac:dyDescent="0.25">
      <c r="A106" s="12">
        <v>2020</v>
      </c>
      <c r="B106" s="8" t="s">
        <v>0</v>
      </c>
      <c r="C106" s="13">
        <v>1</v>
      </c>
      <c r="D106" s="13">
        <v>1</v>
      </c>
      <c r="E106" s="78">
        <v>1</v>
      </c>
      <c r="F106" s="104" t="s">
        <v>49</v>
      </c>
      <c r="G106" s="104" t="s">
        <v>96</v>
      </c>
      <c r="H106" s="104" t="s">
        <v>37</v>
      </c>
      <c r="I106" s="15">
        <v>0</v>
      </c>
      <c r="J106" s="15">
        <v>0</v>
      </c>
      <c r="K106" s="15">
        <v>0</v>
      </c>
      <c r="L106" s="15">
        <v>0</v>
      </c>
      <c r="M106" s="15">
        <v>9.999999999999972E-7</v>
      </c>
      <c r="N106" s="6">
        <v>-5.5000000000000002E-5</v>
      </c>
    </row>
    <row r="107" spans="1:14" customFormat="1" x14ac:dyDescent="0.25">
      <c r="A107" s="12">
        <v>2020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49</v>
      </c>
      <c r="G107" s="104" t="s">
        <v>97</v>
      </c>
      <c r="H107" s="104" t="s">
        <v>37</v>
      </c>
      <c r="I107" s="15">
        <v>0</v>
      </c>
      <c r="J107" s="15">
        <v>0</v>
      </c>
      <c r="K107" s="15">
        <v>0</v>
      </c>
      <c r="L107" s="15">
        <v>0</v>
      </c>
      <c r="M107" s="15">
        <v>9.999999999999972E-7</v>
      </c>
      <c r="N107" s="6">
        <v>-7.7000000000000001E-5</v>
      </c>
    </row>
    <row r="108" spans="1:14" customFormat="1" x14ac:dyDescent="0.25">
      <c r="A108" s="12">
        <v>2020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49</v>
      </c>
      <c r="G108" s="104" t="s">
        <v>98</v>
      </c>
      <c r="H108" s="104" t="s">
        <v>37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6">
        <v>-1.1E-4</v>
      </c>
    </row>
    <row r="109" spans="1:14" customFormat="1" x14ac:dyDescent="0.25">
      <c r="A109" s="12">
        <v>2020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49</v>
      </c>
      <c r="G109" s="104" t="s">
        <v>99</v>
      </c>
      <c r="H109" s="104" t="s">
        <v>37</v>
      </c>
      <c r="I109" s="15">
        <v>0</v>
      </c>
      <c r="J109" s="15">
        <v>0</v>
      </c>
      <c r="K109" s="15">
        <v>0</v>
      </c>
      <c r="L109" s="15">
        <v>0</v>
      </c>
      <c r="M109" s="15">
        <v>2.0900000000001473E-4</v>
      </c>
      <c r="N109" s="6">
        <v>-3.821999999999999E-2</v>
      </c>
    </row>
    <row r="110" spans="1:14" customFormat="1" x14ac:dyDescent="0.25">
      <c r="A110" s="12">
        <v>2020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49</v>
      </c>
      <c r="G110" s="104" t="s">
        <v>100</v>
      </c>
      <c r="H110" s="104" t="s">
        <v>37</v>
      </c>
      <c r="I110" s="15">
        <v>0</v>
      </c>
      <c r="J110" s="15">
        <v>0</v>
      </c>
      <c r="K110" s="15">
        <v>0</v>
      </c>
      <c r="L110" s="15">
        <v>0</v>
      </c>
      <c r="M110" s="15">
        <v>-2.4878799999996772</v>
      </c>
      <c r="N110" s="6">
        <v>2591.0670280000004</v>
      </c>
    </row>
    <row r="111" spans="1:14" customFormat="1" x14ac:dyDescent="0.25">
      <c r="A111" s="12">
        <v>2020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49</v>
      </c>
      <c r="G111" s="104" t="s">
        <v>100</v>
      </c>
      <c r="H111" s="104" t="s">
        <v>101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6">
        <v>0</v>
      </c>
    </row>
    <row r="112" spans="1:14" customFormat="1" x14ac:dyDescent="0.25">
      <c r="A112" s="12">
        <v>2020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49</v>
      </c>
      <c r="G112" s="104" t="s">
        <v>100</v>
      </c>
      <c r="H112" s="104" t="s">
        <v>90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6">
        <v>5.4300000000000008E-4</v>
      </c>
    </row>
    <row r="113" spans="1:14" customFormat="1" x14ac:dyDescent="0.25">
      <c r="A113" s="12">
        <v>2020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49</v>
      </c>
      <c r="G113" s="104" t="s">
        <v>100</v>
      </c>
      <c r="H113" s="104" t="s">
        <v>91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6">
        <v>0</v>
      </c>
    </row>
    <row r="114" spans="1:14" customFormat="1" x14ac:dyDescent="0.25">
      <c r="A114" s="12">
        <v>2020</v>
      </c>
      <c r="B114" s="8" t="s">
        <v>0</v>
      </c>
      <c r="C114" s="13">
        <v>1</v>
      </c>
      <c r="D114" s="13">
        <v>1</v>
      </c>
      <c r="E114" s="78">
        <v>0</v>
      </c>
      <c r="F114" s="104" t="s">
        <v>49</v>
      </c>
      <c r="G114" s="104" t="s">
        <v>100</v>
      </c>
      <c r="H114" s="104" t="s">
        <v>54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6">
        <v>3.3000000000000003E-5</v>
      </c>
    </row>
    <row r="115" spans="1:14" customFormat="1" x14ac:dyDescent="0.25">
      <c r="A115" s="12">
        <v>2020</v>
      </c>
      <c r="B115" s="8" t="s">
        <v>0</v>
      </c>
      <c r="C115" s="13">
        <v>1</v>
      </c>
      <c r="D115" s="13">
        <v>1</v>
      </c>
      <c r="E115" s="78">
        <v>0</v>
      </c>
      <c r="F115" s="104" t="s">
        <v>49</v>
      </c>
      <c r="G115" s="104" t="s">
        <v>100</v>
      </c>
      <c r="H115" s="104" t="s">
        <v>41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6">
        <v>2.3999999999999998E-4</v>
      </c>
    </row>
    <row r="116" spans="1:14" customFormat="1" x14ac:dyDescent="0.25">
      <c r="A116" s="12">
        <v>2020</v>
      </c>
      <c r="B116" s="8" t="s">
        <v>0</v>
      </c>
      <c r="C116" s="13">
        <v>1</v>
      </c>
      <c r="D116" s="13">
        <v>0</v>
      </c>
      <c r="E116" s="78">
        <v>0</v>
      </c>
      <c r="F116" s="104" t="s">
        <v>49</v>
      </c>
      <c r="G116" s="104" t="s">
        <v>100</v>
      </c>
      <c r="H116" s="104" t="s">
        <v>73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6">
        <v>0</v>
      </c>
    </row>
    <row r="117" spans="1:14" customFormat="1" x14ac:dyDescent="0.25">
      <c r="A117" s="12">
        <v>2020</v>
      </c>
      <c r="B117" s="8" t="s">
        <v>0</v>
      </c>
      <c r="C117" s="13">
        <v>1</v>
      </c>
      <c r="D117" s="13">
        <v>0</v>
      </c>
      <c r="E117" s="78">
        <v>0</v>
      </c>
      <c r="F117" s="104" t="s">
        <v>49</v>
      </c>
      <c r="G117" s="104" t="s">
        <v>100</v>
      </c>
      <c r="H117" s="104" t="s">
        <v>45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6">
        <v>37.620239999999995</v>
      </c>
    </row>
    <row r="118" spans="1:14" customFormat="1" x14ac:dyDescent="0.25">
      <c r="A118" s="12">
        <v>2020</v>
      </c>
      <c r="B118" s="8" t="s">
        <v>0</v>
      </c>
      <c r="C118" s="13">
        <v>1</v>
      </c>
      <c r="D118" s="13">
        <v>1</v>
      </c>
      <c r="E118" s="78">
        <v>1</v>
      </c>
      <c r="F118" s="104" t="s">
        <v>49</v>
      </c>
      <c r="G118" s="104" t="s">
        <v>102</v>
      </c>
      <c r="H118" s="104" t="s">
        <v>37</v>
      </c>
      <c r="I118" s="15">
        <v>0</v>
      </c>
      <c r="J118" s="15">
        <v>0</v>
      </c>
      <c r="K118" s="15">
        <v>0</v>
      </c>
      <c r="L118" s="15">
        <v>0</v>
      </c>
      <c r="M118" s="15">
        <v>-41.233521000001929</v>
      </c>
      <c r="N118" s="6">
        <v>16872.982760999999</v>
      </c>
    </row>
    <row r="119" spans="1:14" customFormat="1" x14ac:dyDescent="0.25">
      <c r="A119" s="12">
        <v>2020</v>
      </c>
      <c r="B119" s="8" t="s">
        <v>0</v>
      </c>
      <c r="C119" s="13">
        <v>1</v>
      </c>
      <c r="D119" s="13">
        <v>0</v>
      </c>
      <c r="E119" s="78">
        <v>0</v>
      </c>
      <c r="F119" s="104" t="s">
        <v>49</v>
      </c>
      <c r="G119" s="104" t="s">
        <v>102</v>
      </c>
      <c r="H119" s="104" t="s">
        <v>52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6">
        <v>0</v>
      </c>
    </row>
    <row r="120" spans="1:14" customFormat="1" x14ac:dyDescent="0.25">
      <c r="A120" s="12">
        <v>2020</v>
      </c>
      <c r="B120" s="8" t="s">
        <v>0</v>
      </c>
      <c r="C120" s="13">
        <v>1</v>
      </c>
      <c r="D120" s="13">
        <v>1</v>
      </c>
      <c r="E120" s="78">
        <v>1</v>
      </c>
      <c r="F120" s="104" t="s">
        <v>49</v>
      </c>
      <c r="G120" s="104" t="s">
        <v>102</v>
      </c>
      <c r="H120" s="104" t="s">
        <v>101</v>
      </c>
      <c r="I120" s="15">
        <v>0</v>
      </c>
      <c r="J120" s="15">
        <v>0</v>
      </c>
      <c r="K120" s="15">
        <v>0</v>
      </c>
      <c r="L120" s="15">
        <v>0</v>
      </c>
      <c r="M120" s="15">
        <v>0.24351900000002047</v>
      </c>
      <c r="N120" s="6">
        <v>224.52436300000002</v>
      </c>
    </row>
    <row r="121" spans="1:14" customFormat="1" x14ac:dyDescent="0.25">
      <c r="A121" s="12">
        <v>2020</v>
      </c>
      <c r="B121" s="8" t="s">
        <v>0</v>
      </c>
      <c r="C121" s="13">
        <v>1</v>
      </c>
      <c r="D121" s="13">
        <v>1</v>
      </c>
      <c r="E121" s="78">
        <v>1</v>
      </c>
      <c r="F121" s="104" t="s">
        <v>49</v>
      </c>
      <c r="G121" s="104" t="s">
        <v>102</v>
      </c>
      <c r="H121" s="104" t="s">
        <v>90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6">
        <v>-1.0000000000000008E-6</v>
      </c>
    </row>
    <row r="122" spans="1:14" customFormat="1" x14ac:dyDescent="0.25">
      <c r="A122" s="12">
        <v>2020</v>
      </c>
      <c r="B122" s="8" t="s">
        <v>0</v>
      </c>
      <c r="C122" s="13">
        <v>1</v>
      </c>
      <c r="D122" s="13">
        <v>1</v>
      </c>
      <c r="E122" s="78">
        <v>1</v>
      </c>
      <c r="F122" s="104" t="s">
        <v>49</v>
      </c>
      <c r="G122" s="104" t="s">
        <v>102</v>
      </c>
      <c r="H122" s="104" t="s">
        <v>91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6">
        <v>-3.3000000000000003E-5</v>
      </c>
    </row>
    <row r="123" spans="1:14" customFormat="1" x14ac:dyDescent="0.25">
      <c r="A123" s="12">
        <v>2020</v>
      </c>
      <c r="B123" s="8" t="s">
        <v>0</v>
      </c>
      <c r="C123" s="13">
        <v>1</v>
      </c>
      <c r="D123" s="13">
        <v>1</v>
      </c>
      <c r="E123" s="78">
        <v>0</v>
      </c>
      <c r="F123" s="104" t="s">
        <v>49</v>
      </c>
      <c r="G123" s="104" t="s">
        <v>102</v>
      </c>
      <c r="H123" s="104" t="s">
        <v>54</v>
      </c>
      <c r="I123" s="15">
        <v>0</v>
      </c>
      <c r="J123" s="15">
        <v>0</v>
      </c>
      <c r="K123" s="15">
        <v>0</v>
      </c>
      <c r="L123" s="15">
        <v>0</v>
      </c>
      <c r="M123" s="15">
        <v>-0.30716700000004948</v>
      </c>
      <c r="N123" s="6">
        <v>364.10312499999998</v>
      </c>
    </row>
    <row r="124" spans="1:14" customFormat="1" x14ac:dyDescent="0.25">
      <c r="A124" s="12">
        <v>2020</v>
      </c>
      <c r="B124" s="8" t="s">
        <v>0</v>
      </c>
      <c r="C124" s="13">
        <v>1</v>
      </c>
      <c r="D124" s="13">
        <v>1</v>
      </c>
      <c r="E124" s="78">
        <v>0</v>
      </c>
      <c r="F124" s="104" t="s">
        <v>49</v>
      </c>
      <c r="G124" s="104" t="s">
        <v>102</v>
      </c>
      <c r="H124" s="104" t="s">
        <v>41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6">
        <v>140.90031999999999</v>
      </c>
    </row>
    <row r="125" spans="1:14" customFormat="1" x14ac:dyDescent="0.25">
      <c r="A125" s="12">
        <v>2020</v>
      </c>
      <c r="B125" s="8" t="s">
        <v>0</v>
      </c>
      <c r="C125" s="13">
        <v>1</v>
      </c>
      <c r="D125" s="13">
        <v>0</v>
      </c>
      <c r="E125" s="78">
        <v>0</v>
      </c>
      <c r="F125" s="104" t="s">
        <v>49</v>
      </c>
      <c r="G125" s="104" t="s">
        <v>102</v>
      </c>
      <c r="H125" s="104" t="s">
        <v>73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6">
        <v>0</v>
      </c>
    </row>
    <row r="126" spans="1:14" x14ac:dyDescent="0.25">
      <c r="A126" s="12">
        <v>2020</v>
      </c>
      <c r="B126" s="8" t="s">
        <v>0</v>
      </c>
      <c r="C126" s="13">
        <v>1</v>
      </c>
      <c r="D126" s="13">
        <v>0</v>
      </c>
      <c r="E126" s="78">
        <v>0</v>
      </c>
      <c r="F126" s="104" t="s">
        <v>49</v>
      </c>
      <c r="G126" s="104" t="s">
        <v>102</v>
      </c>
      <c r="H126" s="104" t="s">
        <v>45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6">
        <v>22.04373</v>
      </c>
    </row>
    <row r="127" spans="1:14" x14ac:dyDescent="0.25">
      <c r="A127" s="12">
        <v>2020</v>
      </c>
      <c r="B127" s="8" t="s">
        <v>0</v>
      </c>
      <c r="C127" s="13">
        <v>1</v>
      </c>
      <c r="D127" s="13">
        <v>1</v>
      </c>
      <c r="E127" s="78">
        <v>1</v>
      </c>
      <c r="F127" s="104" t="s">
        <v>68</v>
      </c>
      <c r="G127" s="104" t="s">
        <v>103</v>
      </c>
      <c r="H127" s="104" t="s">
        <v>37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6">
        <v>2000000</v>
      </c>
    </row>
    <row r="128" spans="1:14" x14ac:dyDescent="0.25">
      <c r="A128" s="12">
        <v>2020</v>
      </c>
      <c r="B128" s="8" t="s">
        <v>0</v>
      </c>
      <c r="C128" s="13">
        <v>1</v>
      </c>
      <c r="D128" s="13">
        <v>1</v>
      </c>
      <c r="E128" s="78">
        <v>1</v>
      </c>
      <c r="F128" s="104" t="s">
        <v>68</v>
      </c>
      <c r="G128" s="104" t="s">
        <v>104</v>
      </c>
      <c r="H128" s="104" t="s">
        <v>37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6">
        <v>1750000</v>
      </c>
    </row>
    <row r="129" spans="1:14" x14ac:dyDescent="0.25">
      <c r="A129" s="12">
        <v>2020</v>
      </c>
      <c r="B129" s="8" t="s">
        <v>0</v>
      </c>
      <c r="C129" s="13">
        <v>1</v>
      </c>
      <c r="D129" s="13">
        <v>1</v>
      </c>
      <c r="E129" s="78">
        <v>0</v>
      </c>
      <c r="F129" s="104" t="s">
        <v>68</v>
      </c>
      <c r="G129" s="104" t="s">
        <v>105</v>
      </c>
      <c r="H129" s="104" t="s">
        <v>106</v>
      </c>
      <c r="I129" s="15">
        <v>0</v>
      </c>
      <c r="J129" s="15">
        <v>26278.331670000003</v>
      </c>
      <c r="K129" s="15">
        <v>202.56214000000003</v>
      </c>
      <c r="L129" s="15">
        <v>0</v>
      </c>
      <c r="M129" s="15">
        <v>0</v>
      </c>
      <c r="N129" s="6">
        <v>26278.332200000001</v>
      </c>
    </row>
    <row r="130" spans="1:14" x14ac:dyDescent="0.25">
      <c r="A130" s="12">
        <v>2020</v>
      </c>
      <c r="B130" s="8" t="s">
        <v>0</v>
      </c>
      <c r="C130" s="13">
        <v>1</v>
      </c>
      <c r="D130" s="13">
        <v>1</v>
      </c>
      <c r="E130" s="78">
        <v>1</v>
      </c>
      <c r="F130" s="104" t="s">
        <v>68</v>
      </c>
      <c r="G130" s="104" t="s">
        <v>107</v>
      </c>
      <c r="H130" s="104" t="s">
        <v>37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6">
        <v>2000000</v>
      </c>
    </row>
    <row r="131" spans="1:14" x14ac:dyDescent="0.25">
      <c r="A131" s="12">
        <v>2020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68</v>
      </c>
      <c r="G131" s="104" t="s">
        <v>108</v>
      </c>
      <c r="H131" s="104" t="s">
        <v>37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6">
        <v>0</v>
      </c>
    </row>
    <row r="132" spans="1:14" x14ac:dyDescent="0.25">
      <c r="A132" s="12">
        <v>2020</v>
      </c>
      <c r="B132" s="8" t="s">
        <v>0</v>
      </c>
      <c r="C132" s="13">
        <v>1</v>
      </c>
      <c r="D132" s="13">
        <v>1</v>
      </c>
      <c r="E132" s="78">
        <v>1</v>
      </c>
      <c r="F132" s="104" t="s">
        <v>68</v>
      </c>
      <c r="G132" s="104" t="s">
        <v>109</v>
      </c>
      <c r="H132" s="104" t="s">
        <v>37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6">
        <v>2500000</v>
      </c>
    </row>
    <row r="133" spans="1:14" x14ac:dyDescent="0.25">
      <c r="A133" s="12">
        <v>2020</v>
      </c>
      <c r="B133" s="8" t="s">
        <v>0</v>
      </c>
      <c r="C133" s="13">
        <v>1</v>
      </c>
      <c r="D133" s="13">
        <v>1</v>
      </c>
      <c r="E133" s="78">
        <v>0</v>
      </c>
      <c r="F133" s="104" t="s">
        <v>68</v>
      </c>
      <c r="G133" s="104" t="s">
        <v>105</v>
      </c>
      <c r="H133" s="104" t="s">
        <v>110</v>
      </c>
      <c r="I133" s="15">
        <v>0</v>
      </c>
      <c r="J133" s="15">
        <v>25000</v>
      </c>
      <c r="K133" s="15">
        <v>1059.896</v>
      </c>
      <c r="L133" s="15">
        <v>0</v>
      </c>
      <c r="M133" s="15">
        <v>0</v>
      </c>
      <c r="N133" s="6">
        <v>250000</v>
      </c>
    </row>
    <row r="134" spans="1:14" x14ac:dyDescent="0.25">
      <c r="A134" s="12">
        <v>2020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68</v>
      </c>
      <c r="G134" s="104" t="s">
        <v>111</v>
      </c>
      <c r="H134" s="104" t="s">
        <v>37</v>
      </c>
      <c r="I134" s="15">
        <v>0</v>
      </c>
      <c r="J134" s="15">
        <v>0</v>
      </c>
      <c r="K134" s="15">
        <v>118125</v>
      </c>
      <c r="L134" s="15">
        <v>0</v>
      </c>
      <c r="M134" s="15">
        <v>0</v>
      </c>
      <c r="N134" s="6">
        <v>3000000</v>
      </c>
    </row>
    <row r="135" spans="1:14" x14ac:dyDescent="0.25">
      <c r="A135" s="12">
        <v>2020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68</v>
      </c>
      <c r="G135" s="104" t="s">
        <v>112</v>
      </c>
      <c r="H135" s="104" t="s">
        <v>37</v>
      </c>
      <c r="I135" s="15">
        <v>0</v>
      </c>
      <c r="J135" s="15">
        <v>0</v>
      </c>
      <c r="K135" s="15">
        <v>114218.75</v>
      </c>
      <c r="L135" s="15">
        <v>0</v>
      </c>
      <c r="M135" s="15">
        <v>0</v>
      </c>
      <c r="N135" s="6">
        <v>2125000</v>
      </c>
    </row>
    <row r="136" spans="1:14" x14ac:dyDescent="0.25">
      <c r="A136" s="12">
        <v>2020</v>
      </c>
      <c r="B136" s="8" t="s">
        <v>0</v>
      </c>
      <c r="C136" s="13">
        <v>1</v>
      </c>
      <c r="D136" s="13">
        <v>1</v>
      </c>
      <c r="E136" s="78">
        <v>1</v>
      </c>
      <c r="F136" s="104" t="s">
        <v>68</v>
      </c>
      <c r="G136" s="104" t="s">
        <v>113</v>
      </c>
      <c r="H136" s="104" t="s">
        <v>37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6">
        <v>600000</v>
      </c>
    </row>
    <row r="137" spans="1:14" x14ac:dyDescent="0.25">
      <c r="A137" s="12">
        <v>2020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68</v>
      </c>
      <c r="G137" s="104" t="s">
        <v>114</v>
      </c>
      <c r="H137" s="104" t="s">
        <v>37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6">
        <v>1400000</v>
      </c>
    </row>
    <row r="138" spans="1:14" x14ac:dyDescent="0.25">
      <c r="A138" s="12">
        <v>2020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68</v>
      </c>
      <c r="G138" s="104" t="s">
        <v>115</v>
      </c>
      <c r="H138" s="104" t="s">
        <v>37</v>
      </c>
      <c r="I138" s="15">
        <v>400000</v>
      </c>
      <c r="J138" s="15">
        <v>0</v>
      </c>
      <c r="K138" s="15">
        <v>0</v>
      </c>
      <c r="L138" s="15">
        <v>0</v>
      </c>
      <c r="M138" s="15">
        <v>0</v>
      </c>
      <c r="N138" s="6">
        <v>400000</v>
      </c>
    </row>
    <row r="139" spans="1:14" x14ac:dyDescent="0.25">
      <c r="A139" s="12">
        <v>2020</v>
      </c>
      <c r="B139" s="8" t="s">
        <v>0</v>
      </c>
      <c r="C139" s="13">
        <v>1</v>
      </c>
      <c r="D139" s="13">
        <v>1</v>
      </c>
      <c r="E139" s="78">
        <v>0</v>
      </c>
      <c r="F139" s="104" t="s">
        <v>116</v>
      </c>
      <c r="G139" s="104" t="s">
        <v>117</v>
      </c>
      <c r="H139" s="104" t="s">
        <v>106</v>
      </c>
      <c r="I139" s="15">
        <v>0</v>
      </c>
      <c r="J139" s="15">
        <v>9960.3628399999579</v>
      </c>
      <c r="K139" s="15">
        <v>0</v>
      </c>
      <c r="L139" s="15">
        <v>0</v>
      </c>
      <c r="M139" s="15">
        <v>0</v>
      </c>
      <c r="N139" s="6">
        <v>637028.84057</v>
      </c>
    </row>
    <row r="140" spans="1:14" x14ac:dyDescent="0.25">
      <c r="A140" s="12">
        <v>2020</v>
      </c>
      <c r="B140" s="8" t="s">
        <v>0</v>
      </c>
      <c r="C140" s="13">
        <v>1</v>
      </c>
      <c r="D140" s="13">
        <v>1</v>
      </c>
      <c r="E140" s="78">
        <v>0</v>
      </c>
      <c r="F140" s="104" t="s">
        <v>118</v>
      </c>
      <c r="G140" s="104" t="s">
        <v>119</v>
      </c>
      <c r="H140" s="104" t="s">
        <v>120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6">
        <v>0</v>
      </c>
    </row>
    <row r="141" spans="1:14" x14ac:dyDescent="0.25">
      <c r="A141" s="12">
        <v>2020</v>
      </c>
      <c r="B141" s="8" t="s">
        <v>0</v>
      </c>
      <c r="C141" s="13">
        <v>1</v>
      </c>
      <c r="D141" s="13">
        <v>1</v>
      </c>
      <c r="E141" s="78">
        <v>0</v>
      </c>
      <c r="F141" s="104" t="s">
        <v>118</v>
      </c>
      <c r="G141" s="104" t="s">
        <v>119</v>
      </c>
      <c r="H141" s="104" t="s">
        <v>120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6">
        <v>0</v>
      </c>
    </row>
    <row r="142" spans="1:14" x14ac:dyDescent="0.25">
      <c r="A142" s="12">
        <v>2020</v>
      </c>
      <c r="B142" s="8" t="s">
        <v>0</v>
      </c>
      <c r="C142" s="13">
        <v>1</v>
      </c>
      <c r="D142" s="13">
        <v>1</v>
      </c>
      <c r="E142" s="78">
        <v>0</v>
      </c>
      <c r="F142" s="104" t="s">
        <v>118</v>
      </c>
      <c r="G142" s="104" t="s">
        <v>119</v>
      </c>
      <c r="H142" s="104" t="s">
        <v>120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6">
        <v>0</v>
      </c>
    </row>
    <row r="143" spans="1:14" x14ac:dyDescent="0.25">
      <c r="A143" s="12">
        <v>2020</v>
      </c>
      <c r="B143" s="8" t="s">
        <v>0</v>
      </c>
      <c r="C143" s="13">
        <v>1</v>
      </c>
      <c r="D143" s="13">
        <v>1</v>
      </c>
      <c r="E143" s="78">
        <v>0</v>
      </c>
      <c r="F143" s="104" t="s">
        <v>118</v>
      </c>
      <c r="G143" s="104" t="s">
        <v>121</v>
      </c>
      <c r="H143" s="104" t="s">
        <v>120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6">
        <v>0</v>
      </c>
    </row>
    <row r="144" spans="1:14" x14ac:dyDescent="0.25">
      <c r="A144" s="12">
        <v>2020</v>
      </c>
      <c r="B144" s="8" t="s">
        <v>0</v>
      </c>
      <c r="C144" s="13">
        <v>1</v>
      </c>
      <c r="D144" s="13">
        <v>1</v>
      </c>
      <c r="E144" s="78">
        <v>0</v>
      </c>
      <c r="F144" s="104" t="s">
        <v>118</v>
      </c>
      <c r="G144" s="104" t="s">
        <v>121</v>
      </c>
      <c r="H144" s="104" t="s">
        <v>120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6">
        <v>0</v>
      </c>
    </row>
    <row r="145" spans="1:14" x14ac:dyDescent="0.25">
      <c r="A145" s="12">
        <v>2020</v>
      </c>
      <c r="B145" s="8" t="s">
        <v>0</v>
      </c>
      <c r="C145" s="13">
        <v>1</v>
      </c>
      <c r="D145" s="13">
        <v>1</v>
      </c>
      <c r="E145" s="78">
        <v>0</v>
      </c>
      <c r="F145" s="104" t="s">
        <v>118</v>
      </c>
      <c r="G145" s="104" t="s">
        <v>122</v>
      </c>
      <c r="H145" s="104" t="s">
        <v>120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6">
        <v>0</v>
      </c>
    </row>
    <row r="146" spans="1:14" x14ac:dyDescent="0.25">
      <c r="A146" s="12">
        <v>2020</v>
      </c>
      <c r="B146" s="8" t="s">
        <v>0</v>
      </c>
      <c r="C146" s="13">
        <v>1</v>
      </c>
      <c r="D146" s="13">
        <v>1</v>
      </c>
      <c r="E146" s="78">
        <v>0</v>
      </c>
      <c r="F146" s="104" t="s">
        <v>118</v>
      </c>
      <c r="G146" s="104" t="s">
        <v>123</v>
      </c>
      <c r="H146" s="104" t="s">
        <v>120</v>
      </c>
      <c r="I146" s="15">
        <v>0</v>
      </c>
      <c r="J146" s="15">
        <v>2083.3333333333721</v>
      </c>
      <c r="K146" s="15">
        <v>371.65038888888375</v>
      </c>
      <c r="L146" s="15">
        <v>0</v>
      </c>
      <c r="M146" s="15">
        <v>0</v>
      </c>
      <c r="N146" s="6">
        <v>47916.666666666395</v>
      </c>
    </row>
    <row r="147" spans="1:14" x14ac:dyDescent="0.25">
      <c r="A147" s="12">
        <v>2020</v>
      </c>
      <c r="B147" s="8" t="s">
        <v>0</v>
      </c>
      <c r="C147" s="13">
        <v>1</v>
      </c>
      <c r="D147" s="13">
        <v>1</v>
      </c>
      <c r="E147" s="78">
        <v>0</v>
      </c>
      <c r="F147" s="104" t="s">
        <v>118</v>
      </c>
      <c r="G147" s="104" t="s">
        <v>124</v>
      </c>
      <c r="H147" s="104" t="s">
        <v>120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6">
        <v>0</v>
      </c>
    </row>
    <row r="148" spans="1:14" x14ac:dyDescent="0.25">
      <c r="A148" s="12">
        <v>2020</v>
      </c>
      <c r="B148" s="8" t="s">
        <v>0</v>
      </c>
      <c r="C148" s="13">
        <v>1</v>
      </c>
      <c r="D148" s="13">
        <v>0</v>
      </c>
      <c r="E148" s="78">
        <v>0</v>
      </c>
      <c r="F148" s="104" t="s">
        <v>125</v>
      </c>
      <c r="G148" s="104" t="s">
        <v>126</v>
      </c>
      <c r="H148" s="104" t="s">
        <v>55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6">
        <v>360251.42849999998</v>
      </c>
    </row>
    <row r="149" spans="1:14" x14ac:dyDescent="0.25">
      <c r="A149" s="12">
        <v>2020</v>
      </c>
      <c r="B149" s="8" t="s">
        <v>0</v>
      </c>
      <c r="C149" s="13">
        <v>1</v>
      </c>
      <c r="D149" s="13">
        <v>0</v>
      </c>
      <c r="E149" s="78">
        <v>0</v>
      </c>
      <c r="F149" s="104" t="s">
        <v>125</v>
      </c>
      <c r="G149" s="104" t="s">
        <v>127</v>
      </c>
      <c r="H149" s="104" t="s">
        <v>55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6">
        <v>349719.2894145</v>
      </c>
    </row>
    <row r="150" spans="1:14" x14ac:dyDescent="0.25">
      <c r="A150" s="12">
        <v>2020</v>
      </c>
      <c r="B150" s="8" t="s">
        <v>16</v>
      </c>
      <c r="C150" s="13">
        <v>1</v>
      </c>
      <c r="D150" s="13">
        <v>1</v>
      </c>
      <c r="E150" s="78">
        <v>1</v>
      </c>
      <c r="F150" s="104" t="s">
        <v>35</v>
      </c>
      <c r="G150" s="104" t="s">
        <v>36</v>
      </c>
      <c r="H150" s="104" t="s">
        <v>37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6">
        <v>-2.5000000000000001E-4</v>
      </c>
    </row>
    <row r="151" spans="1:14" x14ac:dyDescent="0.25">
      <c r="A151" s="12">
        <v>2020</v>
      </c>
      <c r="B151" s="8" t="s">
        <v>16</v>
      </c>
      <c r="C151" s="13">
        <v>1</v>
      </c>
      <c r="D151" s="13">
        <v>1</v>
      </c>
      <c r="E151" s="78">
        <v>0</v>
      </c>
      <c r="F151" s="104" t="s">
        <v>35</v>
      </c>
      <c r="G151" s="104" t="s">
        <v>36</v>
      </c>
      <c r="H151" s="104" t="s">
        <v>38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6">
        <v>-2.9999999999999997E-5</v>
      </c>
    </row>
    <row r="152" spans="1:14" x14ac:dyDescent="0.25">
      <c r="A152" s="12">
        <v>2020</v>
      </c>
      <c r="B152" s="8" t="s">
        <v>16</v>
      </c>
      <c r="C152" s="13">
        <v>1</v>
      </c>
      <c r="D152" s="13">
        <v>1</v>
      </c>
      <c r="E152" s="78">
        <v>0</v>
      </c>
      <c r="F152" s="104" t="s">
        <v>35</v>
      </c>
      <c r="G152" s="104" t="s">
        <v>36</v>
      </c>
      <c r="H152" s="104" t="s">
        <v>39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6">
        <v>0</v>
      </c>
    </row>
    <row r="153" spans="1:14" x14ac:dyDescent="0.25">
      <c r="A153" s="12">
        <v>2020</v>
      </c>
      <c r="B153" s="8" t="s">
        <v>16</v>
      </c>
      <c r="C153" s="13">
        <v>1</v>
      </c>
      <c r="D153" s="13">
        <v>1</v>
      </c>
      <c r="E153" s="78">
        <v>0</v>
      </c>
      <c r="F153" s="104" t="s">
        <v>35</v>
      </c>
      <c r="G153" s="104" t="s">
        <v>36</v>
      </c>
      <c r="H153" s="104" t="s">
        <v>40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6">
        <v>2E-3</v>
      </c>
    </row>
    <row r="154" spans="1:14" x14ac:dyDescent="0.25">
      <c r="A154" s="12">
        <v>2020</v>
      </c>
      <c r="B154" s="8" t="s">
        <v>16</v>
      </c>
      <c r="C154" s="13">
        <v>1</v>
      </c>
      <c r="D154" s="13">
        <v>1</v>
      </c>
      <c r="E154" s="78">
        <v>0</v>
      </c>
      <c r="F154" s="104" t="s">
        <v>35</v>
      </c>
      <c r="G154" s="104" t="s">
        <v>36</v>
      </c>
      <c r="H154" s="104" t="s">
        <v>41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6">
        <v>0</v>
      </c>
    </row>
    <row r="155" spans="1:14" x14ac:dyDescent="0.25">
      <c r="A155" s="12">
        <v>2020</v>
      </c>
      <c r="B155" s="8" t="s">
        <v>16</v>
      </c>
      <c r="C155" s="13">
        <v>1</v>
      </c>
      <c r="D155" s="13">
        <v>1</v>
      </c>
      <c r="E155" s="78">
        <v>1</v>
      </c>
      <c r="F155" s="104" t="s">
        <v>42</v>
      </c>
      <c r="G155" s="104" t="s">
        <v>43</v>
      </c>
      <c r="H155" s="104" t="s">
        <v>37</v>
      </c>
      <c r="I155" s="15">
        <v>0</v>
      </c>
      <c r="J155" s="15">
        <v>32941.983390000001</v>
      </c>
      <c r="K155" s="15">
        <v>7740.8485999999994</v>
      </c>
      <c r="L155" s="15">
        <v>0</v>
      </c>
      <c r="M155" s="15">
        <v>-572.76678000018001</v>
      </c>
      <c r="N155" s="6">
        <v>2701303.8495669998</v>
      </c>
    </row>
    <row r="156" spans="1:14" x14ac:dyDescent="0.25">
      <c r="A156" s="12">
        <v>2020</v>
      </c>
      <c r="B156" s="8" t="s">
        <v>16</v>
      </c>
      <c r="C156" s="13">
        <v>1</v>
      </c>
      <c r="D156" s="13">
        <v>1</v>
      </c>
      <c r="E156" s="78">
        <v>1</v>
      </c>
      <c r="F156" s="104" t="s">
        <v>42</v>
      </c>
      <c r="G156" s="104" t="s">
        <v>43</v>
      </c>
      <c r="H156" s="104" t="s">
        <v>44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6">
        <v>1.0000000000000001E-5</v>
      </c>
    </row>
    <row r="157" spans="1:14" x14ac:dyDescent="0.25">
      <c r="A157" s="12">
        <v>2020</v>
      </c>
      <c r="B157" s="8" t="s">
        <v>16</v>
      </c>
      <c r="C157" s="13">
        <v>1</v>
      </c>
      <c r="D157" s="13">
        <v>0</v>
      </c>
      <c r="E157" s="78">
        <v>0</v>
      </c>
      <c r="F157" s="104" t="s">
        <v>42</v>
      </c>
      <c r="G157" s="104" t="s">
        <v>43</v>
      </c>
      <c r="H157" s="104" t="s">
        <v>45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6">
        <v>5.7000000000000003E-5</v>
      </c>
    </row>
    <row r="158" spans="1:14" x14ac:dyDescent="0.25">
      <c r="A158" s="12">
        <v>2020</v>
      </c>
      <c r="B158" s="8" t="s">
        <v>16</v>
      </c>
      <c r="C158" s="13">
        <v>1</v>
      </c>
      <c r="D158" s="13">
        <v>1</v>
      </c>
      <c r="E158" s="78">
        <v>0</v>
      </c>
      <c r="F158" s="104" t="s">
        <v>42</v>
      </c>
      <c r="G158" s="104" t="s">
        <v>43</v>
      </c>
      <c r="H158" s="104" t="s">
        <v>46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6">
        <v>0</v>
      </c>
    </row>
    <row r="159" spans="1:14" x14ac:dyDescent="0.25">
      <c r="A159" s="12">
        <v>2020</v>
      </c>
      <c r="B159" s="8" t="s">
        <v>16</v>
      </c>
      <c r="C159" s="13">
        <v>1</v>
      </c>
      <c r="D159" s="13">
        <v>1</v>
      </c>
      <c r="E159" s="78">
        <v>0</v>
      </c>
      <c r="F159" s="104" t="s">
        <v>42</v>
      </c>
      <c r="G159" s="104" t="s">
        <v>43</v>
      </c>
      <c r="H159" s="104" t="s">
        <v>47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6">
        <v>0</v>
      </c>
    </row>
    <row r="160" spans="1:14" x14ac:dyDescent="0.25">
      <c r="A160" s="12">
        <v>2020</v>
      </c>
      <c r="B160" s="8" t="s">
        <v>16</v>
      </c>
      <c r="C160" s="13">
        <v>1</v>
      </c>
      <c r="D160" s="13">
        <v>1</v>
      </c>
      <c r="E160" s="78">
        <v>0</v>
      </c>
      <c r="F160" s="104" t="s">
        <v>42</v>
      </c>
      <c r="G160" s="104" t="s">
        <v>43</v>
      </c>
      <c r="H160" s="104" t="s">
        <v>38</v>
      </c>
      <c r="I160" s="15">
        <v>0</v>
      </c>
      <c r="J160" s="15">
        <v>52500</v>
      </c>
      <c r="K160" s="15">
        <v>5455.69391</v>
      </c>
      <c r="L160" s="15">
        <v>0</v>
      </c>
      <c r="M160" s="15">
        <v>0</v>
      </c>
      <c r="N160" s="6">
        <v>210500</v>
      </c>
    </row>
    <row r="161" spans="1:14" x14ac:dyDescent="0.25">
      <c r="A161" s="12">
        <v>2020</v>
      </c>
      <c r="B161" s="8" t="s">
        <v>16</v>
      </c>
      <c r="C161" s="13">
        <v>1</v>
      </c>
      <c r="D161" s="13">
        <v>1</v>
      </c>
      <c r="E161" s="78">
        <v>0</v>
      </c>
      <c r="F161" s="104" t="s">
        <v>42</v>
      </c>
      <c r="G161" s="104" t="s">
        <v>43</v>
      </c>
      <c r="H161" s="104" t="s">
        <v>48</v>
      </c>
      <c r="I161" s="15">
        <v>0</v>
      </c>
      <c r="J161" s="15">
        <v>0</v>
      </c>
      <c r="K161" s="15">
        <v>228.55500000000001</v>
      </c>
      <c r="L161" s="15">
        <v>0</v>
      </c>
      <c r="M161" s="15">
        <v>0</v>
      </c>
      <c r="N161" s="6">
        <v>58500</v>
      </c>
    </row>
    <row r="162" spans="1:14" x14ac:dyDescent="0.25">
      <c r="A162" s="12">
        <v>2020</v>
      </c>
      <c r="B162" s="8" t="s">
        <v>16</v>
      </c>
      <c r="C162" s="13">
        <v>1</v>
      </c>
      <c r="D162" s="13">
        <v>1</v>
      </c>
      <c r="E162" s="78">
        <v>0</v>
      </c>
      <c r="F162" s="104" t="s">
        <v>42</v>
      </c>
      <c r="G162" s="104" t="s">
        <v>43</v>
      </c>
      <c r="H162" s="104" t="s">
        <v>40</v>
      </c>
      <c r="I162" s="15">
        <v>0</v>
      </c>
      <c r="J162" s="15">
        <v>950.47606999999994</v>
      </c>
      <c r="K162" s="15">
        <v>213.14426</v>
      </c>
      <c r="L162" s="15">
        <v>0</v>
      </c>
      <c r="M162" s="15">
        <v>0</v>
      </c>
      <c r="N162" s="6">
        <v>82956.093730000008</v>
      </c>
    </row>
    <row r="163" spans="1:14" x14ac:dyDescent="0.25">
      <c r="A163" s="12">
        <v>2020</v>
      </c>
      <c r="B163" s="8" t="s">
        <v>16</v>
      </c>
      <c r="C163" s="13">
        <v>1</v>
      </c>
      <c r="D163" s="13">
        <v>1</v>
      </c>
      <c r="E163" s="78">
        <v>1</v>
      </c>
      <c r="F163" s="104" t="s">
        <v>49</v>
      </c>
      <c r="G163" s="104" t="s">
        <v>50</v>
      </c>
      <c r="H163" s="104" t="s">
        <v>37</v>
      </c>
      <c r="I163" s="15">
        <v>0</v>
      </c>
      <c r="J163" s="15">
        <v>9708.9337349999987</v>
      </c>
      <c r="K163" s="15">
        <v>1694.0516800000003</v>
      </c>
      <c r="L163" s="15">
        <v>0</v>
      </c>
      <c r="M163" s="15">
        <v>-7493.6195849999785</v>
      </c>
      <c r="N163" s="6">
        <v>5902287.4401480006</v>
      </c>
    </row>
    <row r="164" spans="1:14" x14ac:dyDescent="0.25">
      <c r="A164" s="12">
        <v>2020</v>
      </c>
      <c r="B164" s="8" t="s">
        <v>16</v>
      </c>
      <c r="C164" s="13">
        <v>1</v>
      </c>
      <c r="D164" s="13">
        <v>1</v>
      </c>
      <c r="E164" s="78">
        <v>0</v>
      </c>
      <c r="F164" s="104" t="s">
        <v>49</v>
      </c>
      <c r="G164" s="104" t="s">
        <v>50</v>
      </c>
      <c r="H164" s="104" t="s">
        <v>51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6">
        <v>0</v>
      </c>
    </row>
    <row r="165" spans="1:14" x14ac:dyDescent="0.25">
      <c r="A165" s="12">
        <v>2020</v>
      </c>
      <c r="B165" s="8" t="s">
        <v>16</v>
      </c>
      <c r="C165" s="13">
        <v>1</v>
      </c>
      <c r="D165" s="13">
        <v>1</v>
      </c>
      <c r="E165" s="78">
        <v>0</v>
      </c>
      <c r="F165" s="104" t="s">
        <v>49</v>
      </c>
      <c r="G165" s="104" t="s">
        <v>50</v>
      </c>
      <c r="H165" s="104" t="s">
        <v>46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6">
        <v>-8.0000000000000004E-4</v>
      </c>
    </row>
    <row r="166" spans="1:14" x14ac:dyDescent="0.25">
      <c r="A166" s="12">
        <v>2020</v>
      </c>
      <c r="B166" s="8" t="s">
        <v>16</v>
      </c>
      <c r="C166" s="13">
        <v>1</v>
      </c>
      <c r="D166" s="13">
        <v>0</v>
      </c>
      <c r="E166" s="78">
        <v>0</v>
      </c>
      <c r="F166" s="104" t="s">
        <v>49</v>
      </c>
      <c r="G166" s="104" t="s">
        <v>50</v>
      </c>
      <c r="H166" s="104" t="s">
        <v>52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6">
        <v>3.3000000000000003E-5</v>
      </c>
    </row>
    <row r="167" spans="1:14" x14ac:dyDescent="0.25">
      <c r="A167" s="12">
        <v>2020</v>
      </c>
      <c r="B167" s="8" t="s">
        <v>16</v>
      </c>
      <c r="C167" s="13">
        <v>1</v>
      </c>
      <c r="D167" s="13">
        <v>1</v>
      </c>
      <c r="E167" s="78">
        <v>0</v>
      </c>
      <c r="F167" s="104" t="s">
        <v>49</v>
      </c>
      <c r="G167" s="104" t="s">
        <v>50</v>
      </c>
      <c r="H167" s="104" t="s">
        <v>53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6">
        <v>93965.687631000008</v>
      </c>
    </row>
    <row r="168" spans="1:14" x14ac:dyDescent="0.25">
      <c r="A168" s="12">
        <v>2020</v>
      </c>
      <c r="B168" s="8" t="s">
        <v>16</v>
      </c>
      <c r="C168" s="13">
        <v>1</v>
      </c>
      <c r="D168" s="13">
        <v>1</v>
      </c>
      <c r="E168" s="78">
        <v>0</v>
      </c>
      <c r="F168" s="104" t="s">
        <v>49</v>
      </c>
      <c r="G168" s="104" t="s">
        <v>50</v>
      </c>
      <c r="H168" s="104" t="s">
        <v>54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6">
        <v>3.3000000000000003E-5</v>
      </c>
    </row>
    <row r="169" spans="1:14" x14ac:dyDescent="0.25">
      <c r="A169" s="12">
        <v>2020</v>
      </c>
      <c r="B169" s="8" t="s">
        <v>16</v>
      </c>
      <c r="C169" s="13">
        <v>1</v>
      </c>
      <c r="D169" s="13">
        <v>1</v>
      </c>
      <c r="E169" s="78">
        <v>0</v>
      </c>
      <c r="F169" s="104" t="s">
        <v>49</v>
      </c>
      <c r="G169" s="104" t="s">
        <v>50</v>
      </c>
      <c r="H169" s="104" t="s">
        <v>39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6">
        <v>0</v>
      </c>
    </row>
    <row r="170" spans="1:14" x14ac:dyDescent="0.25">
      <c r="A170" s="12">
        <v>2020</v>
      </c>
      <c r="B170" s="8" t="s">
        <v>16</v>
      </c>
      <c r="C170" s="13">
        <v>1</v>
      </c>
      <c r="D170" s="13">
        <v>0</v>
      </c>
      <c r="E170" s="78">
        <v>0</v>
      </c>
      <c r="F170" s="104" t="s">
        <v>49</v>
      </c>
      <c r="G170" s="104" t="s">
        <v>50</v>
      </c>
      <c r="H170" s="104" t="s">
        <v>55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6">
        <v>2.1999999999999999E-5</v>
      </c>
    </row>
    <row r="171" spans="1:14" x14ac:dyDescent="0.25">
      <c r="A171" s="12">
        <v>2020</v>
      </c>
      <c r="B171" s="8" t="s">
        <v>16</v>
      </c>
      <c r="C171" s="13">
        <v>1</v>
      </c>
      <c r="D171" s="13">
        <v>1</v>
      </c>
      <c r="E171" s="78">
        <v>1</v>
      </c>
      <c r="F171" s="104" t="s">
        <v>49</v>
      </c>
      <c r="G171" s="104" t="s">
        <v>50</v>
      </c>
      <c r="H171" s="104" t="s">
        <v>44</v>
      </c>
      <c r="I171" s="15">
        <v>0</v>
      </c>
      <c r="J171" s="15">
        <v>0</v>
      </c>
      <c r="K171" s="15">
        <v>0</v>
      </c>
      <c r="L171" s="15">
        <v>0</v>
      </c>
      <c r="M171" s="15">
        <v>-12.478968000000123</v>
      </c>
      <c r="N171" s="6">
        <v>1794.850676</v>
      </c>
    </row>
    <row r="172" spans="1:14" x14ac:dyDescent="0.25">
      <c r="A172" s="12">
        <v>2020</v>
      </c>
      <c r="B172" s="8" t="s">
        <v>16</v>
      </c>
      <c r="C172" s="13">
        <v>1</v>
      </c>
      <c r="D172" s="13">
        <v>1</v>
      </c>
      <c r="E172" s="78">
        <v>0</v>
      </c>
      <c r="F172" s="104" t="s">
        <v>49</v>
      </c>
      <c r="G172" s="104" t="s">
        <v>50</v>
      </c>
      <c r="H172" s="104" t="s">
        <v>56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6">
        <v>0</v>
      </c>
    </row>
    <row r="173" spans="1:14" x14ac:dyDescent="0.25">
      <c r="A173" s="12">
        <v>2020</v>
      </c>
      <c r="B173" s="8" t="s">
        <v>16</v>
      </c>
      <c r="C173" s="13">
        <v>1</v>
      </c>
      <c r="D173" s="13">
        <v>1</v>
      </c>
      <c r="E173" s="78">
        <v>0</v>
      </c>
      <c r="F173" s="104" t="s">
        <v>49</v>
      </c>
      <c r="G173" s="104" t="s">
        <v>50</v>
      </c>
      <c r="H173" s="104" t="s">
        <v>57</v>
      </c>
      <c r="I173" s="15">
        <v>0</v>
      </c>
      <c r="J173" s="15">
        <v>0</v>
      </c>
      <c r="K173" s="15">
        <v>0</v>
      </c>
      <c r="L173" s="15">
        <v>0</v>
      </c>
      <c r="M173" s="15">
        <v>-3.4447079999999346</v>
      </c>
      <c r="N173" s="6">
        <v>495.45256900000004</v>
      </c>
    </row>
    <row r="174" spans="1:14" x14ac:dyDescent="0.25">
      <c r="A174" s="12">
        <v>2020</v>
      </c>
      <c r="B174" s="8" t="s">
        <v>16</v>
      </c>
      <c r="C174" s="13">
        <v>1</v>
      </c>
      <c r="D174" s="13">
        <v>1</v>
      </c>
      <c r="E174" s="78">
        <v>0</v>
      </c>
      <c r="F174" s="104" t="s">
        <v>49</v>
      </c>
      <c r="G174" s="104" t="s">
        <v>50</v>
      </c>
      <c r="H174" s="104" t="s">
        <v>1</v>
      </c>
      <c r="I174" s="15">
        <v>0</v>
      </c>
      <c r="J174" s="15">
        <v>0</v>
      </c>
      <c r="K174" s="15">
        <v>0</v>
      </c>
      <c r="L174" s="15">
        <v>0</v>
      </c>
      <c r="M174" s="15">
        <v>-104.80405999999493</v>
      </c>
      <c r="N174" s="6">
        <v>135073.97487200002</v>
      </c>
    </row>
    <row r="175" spans="1:14" x14ac:dyDescent="0.25">
      <c r="A175" s="12">
        <v>2020</v>
      </c>
      <c r="B175" s="8" t="s">
        <v>16</v>
      </c>
      <c r="C175" s="13">
        <v>1</v>
      </c>
      <c r="D175" s="13">
        <v>1</v>
      </c>
      <c r="E175" s="78">
        <v>0</v>
      </c>
      <c r="F175" s="104" t="s">
        <v>49</v>
      </c>
      <c r="G175" s="104" t="s">
        <v>50</v>
      </c>
      <c r="H175" s="104" t="s">
        <v>58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6">
        <v>18362.651850000002</v>
      </c>
    </row>
    <row r="176" spans="1:14" x14ac:dyDescent="0.25">
      <c r="A176" s="12">
        <v>2020</v>
      </c>
      <c r="B176" s="8" t="s">
        <v>16</v>
      </c>
      <c r="C176" s="13">
        <v>1</v>
      </c>
      <c r="D176" s="13">
        <v>1</v>
      </c>
      <c r="E176" s="78">
        <v>0</v>
      </c>
      <c r="F176" s="104" t="s">
        <v>49</v>
      </c>
      <c r="G176" s="104" t="s">
        <v>50</v>
      </c>
      <c r="H176" s="104" t="s">
        <v>59</v>
      </c>
      <c r="I176" s="15">
        <v>0</v>
      </c>
      <c r="J176" s="15">
        <v>0</v>
      </c>
      <c r="K176" s="15">
        <v>0</v>
      </c>
      <c r="L176" s="15">
        <v>0</v>
      </c>
      <c r="M176" s="15">
        <v>-1807.822210000013</v>
      </c>
      <c r="N176" s="6">
        <v>74120.710606999986</v>
      </c>
    </row>
    <row r="177" spans="1:14" x14ac:dyDescent="0.25">
      <c r="A177" s="12">
        <v>2020</v>
      </c>
      <c r="B177" s="8" t="s">
        <v>16</v>
      </c>
      <c r="C177" s="13">
        <v>1</v>
      </c>
      <c r="D177" s="13">
        <v>1</v>
      </c>
      <c r="E177" s="78">
        <v>0</v>
      </c>
      <c r="F177" s="104" t="s">
        <v>49</v>
      </c>
      <c r="G177" s="104" t="s">
        <v>50</v>
      </c>
      <c r="H177" s="104" t="s">
        <v>60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6">
        <v>72934.513180000009</v>
      </c>
    </row>
    <row r="178" spans="1:14" x14ac:dyDescent="0.25">
      <c r="A178" s="12">
        <v>2020</v>
      </c>
      <c r="B178" s="8" t="s">
        <v>16</v>
      </c>
      <c r="C178" s="13">
        <v>1</v>
      </c>
      <c r="D178" s="13">
        <v>1</v>
      </c>
      <c r="E178" s="78">
        <v>0</v>
      </c>
      <c r="F178" s="104" t="s">
        <v>49</v>
      </c>
      <c r="G178" s="104" t="s">
        <v>50</v>
      </c>
      <c r="H178" s="104" t="s">
        <v>61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6">
        <v>57169.475592000003</v>
      </c>
    </row>
    <row r="179" spans="1:14" x14ac:dyDescent="0.25">
      <c r="A179" s="12">
        <v>2020</v>
      </c>
      <c r="B179" s="8" t="s">
        <v>16</v>
      </c>
      <c r="C179" s="13">
        <v>1</v>
      </c>
      <c r="D179" s="13">
        <v>1</v>
      </c>
      <c r="E179" s="78">
        <v>0</v>
      </c>
      <c r="F179" s="104" t="s">
        <v>49</v>
      </c>
      <c r="G179" s="104" t="s">
        <v>50</v>
      </c>
      <c r="H179" s="104" t="s">
        <v>48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6">
        <v>0</v>
      </c>
    </row>
    <row r="180" spans="1:14" x14ac:dyDescent="0.25">
      <c r="A180" s="12">
        <v>2020</v>
      </c>
      <c r="B180" s="8" t="s">
        <v>16</v>
      </c>
      <c r="C180" s="13">
        <v>1</v>
      </c>
      <c r="D180" s="13">
        <v>1</v>
      </c>
      <c r="E180" s="78">
        <v>0</v>
      </c>
      <c r="F180" s="104" t="s">
        <v>49</v>
      </c>
      <c r="G180" s="104" t="s">
        <v>50</v>
      </c>
      <c r="H180" s="104" t="s">
        <v>62</v>
      </c>
      <c r="I180" s="15">
        <v>0</v>
      </c>
      <c r="J180" s="15">
        <v>0</v>
      </c>
      <c r="K180" s="15">
        <v>0</v>
      </c>
      <c r="L180" s="15">
        <v>0</v>
      </c>
      <c r="M180" s="15">
        <v>-16.065000000000055</v>
      </c>
      <c r="N180" s="6">
        <v>2310.63</v>
      </c>
    </row>
    <row r="181" spans="1:14" x14ac:dyDescent="0.25">
      <c r="A181" s="12">
        <v>2020</v>
      </c>
      <c r="B181" s="8" t="s">
        <v>16</v>
      </c>
      <c r="C181" s="13">
        <v>1</v>
      </c>
      <c r="D181" s="13">
        <v>1</v>
      </c>
      <c r="E181" s="78">
        <v>1</v>
      </c>
      <c r="F181" s="104" t="s">
        <v>63</v>
      </c>
      <c r="G181" s="104" t="s">
        <v>64</v>
      </c>
      <c r="H181" s="104" t="s">
        <v>37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6">
        <v>1183.9999499999999</v>
      </c>
    </row>
    <row r="182" spans="1:14" x14ac:dyDescent="0.25">
      <c r="A182" s="12">
        <v>2020</v>
      </c>
      <c r="B182" s="8" t="s">
        <v>16</v>
      </c>
      <c r="C182" s="13">
        <v>1</v>
      </c>
      <c r="D182" s="13">
        <v>1</v>
      </c>
      <c r="E182" s="78">
        <v>1</v>
      </c>
      <c r="F182" s="104" t="s">
        <v>63</v>
      </c>
      <c r="G182" s="104" t="s">
        <v>65</v>
      </c>
      <c r="H182" s="104" t="s">
        <v>37</v>
      </c>
      <c r="I182" s="15">
        <v>0</v>
      </c>
      <c r="J182" s="15">
        <v>0</v>
      </c>
      <c r="K182" s="15">
        <v>0</v>
      </c>
      <c r="L182" s="15">
        <v>0</v>
      </c>
      <c r="M182" s="15">
        <v>-143.55884800000058</v>
      </c>
      <c r="N182" s="6">
        <v>40317.907515999999</v>
      </c>
    </row>
    <row r="183" spans="1:14" x14ac:dyDescent="0.25">
      <c r="A183" s="12">
        <v>2020</v>
      </c>
      <c r="B183" s="8" t="s">
        <v>16</v>
      </c>
      <c r="C183" s="13">
        <v>1</v>
      </c>
      <c r="D183" s="13">
        <v>1</v>
      </c>
      <c r="E183" s="78">
        <v>1</v>
      </c>
      <c r="F183" s="104" t="s">
        <v>63</v>
      </c>
      <c r="G183" s="104" t="s">
        <v>66</v>
      </c>
      <c r="H183" s="104" t="s">
        <v>37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6">
        <v>245866.66665999999</v>
      </c>
    </row>
    <row r="184" spans="1:14" x14ac:dyDescent="0.25">
      <c r="A184" s="12">
        <v>2020</v>
      </c>
      <c r="B184" s="8" t="s">
        <v>16</v>
      </c>
      <c r="C184" s="13">
        <v>1</v>
      </c>
      <c r="D184" s="13">
        <v>1</v>
      </c>
      <c r="E184" s="78">
        <v>1</v>
      </c>
      <c r="F184" s="104" t="s">
        <v>63</v>
      </c>
      <c r="G184" s="104" t="s">
        <v>67</v>
      </c>
      <c r="H184" s="104" t="s">
        <v>37</v>
      </c>
      <c r="I184" s="15">
        <v>0</v>
      </c>
      <c r="J184" s="15">
        <v>0</v>
      </c>
      <c r="K184" s="15">
        <v>4939.8078700000005</v>
      </c>
      <c r="L184" s="15">
        <v>0</v>
      </c>
      <c r="M184" s="15">
        <v>-3712.7554989997298</v>
      </c>
      <c r="N184" s="6">
        <v>1389278.7119730001</v>
      </c>
    </row>
    <row r="185" spans="1:14" x14ac:dyDescent="0.25">
      <c r="A185" s="12">
        <v>2020</v>
      </c>
      <c r="B185" s="8" t="s">
        <v>16</v>
      </c>
      <c r="C185" s="13">
        <v>1</v>
      </c>
      <c r="D185" s="13">
        <v>0</v>
      </c>
      <c r="E185" s="78">
        <v>0</v>
      </c>
      <c r="F185" s="104" t="s">
        <v>63</v>
      </c>
      <c r="G185" s="104" t="s">
        <v>67</v>
      </c>
      <c r="H185" s="104" t="s">
        <v>55</v>
      </c>
      <c r="I185" s="15">
        <v>0</v>
      </c>
      <c r="J185" s="15">
        <v>0</v>
      </c>
      <c r="K185" s="15">
        <v>0</v>
      </c>
      <c r="L185" s="15">
        <v>0</v>
      </c>
      <c r="M185" s="15">
        <v>-1.0000000000000006E-6</v>
      </c>
      <c r="N185" s="6">
        <v>2.6999999999999999E-5</v>
      </c>
    </row>
    <row r="186" spans="1:14" x14ac:dyDescent="0.25">
      <c r="A186" s="12">
        <v>2020</v>
      </c>
      <c r="B186" s="8" t="s">
        <v>16</v>
      </c>
      <c r="C186" s="13">
        <v>1</v>
      </c>
      <c r="D186" s="13">
        <v>1</v>
      </c>
      <c r="E186" s="78">
        <v>1</v>
      </c>
      <c r="F186" s="104" t="s">
        <v>68</v>
      </c>
      <c r="G186" s="104" t="s">
        <v>69</v>
      </c>
      <c r="H186" s="104" t="s">
        <v>37</v>
      </c>
      <c r="I186" s="15">
        <v>0</v>
      </c>
      <c r="J186" s="15">
        <v>0</v>
      </c>
      <c r="K186" s="15">
        <v>185.26843</v>
      </c>
      <c r="L186" s="15">
        <v>0</v>
      </c>
      <c r="M186" s="15">
        <v>0</v>
      </c>
      <c r="N186" s="6">
        <v>12343</v>
      </c>
    </row>
    <row r="187" spans="1:14" x14ac:dyDescent="0.25">
      <c r="A187" s="12">
        <v>2020</v>
      </c>
      <c r="B187" s="8" t="s">
        <v>16</v>
      </c>
      <c r="C187" s="13">
        <v>1</v>
      </c>
      <c r="D187" s="13">
        <v>1</v>
      </c>
      <c r="E187" s="78">
        <v>1</v>
      </c>
      <c r="F187" s="104" t="s">
        <v>68</v>
      </c>
      <c r="G187" s="104" t="s">
        <v>70</v>
      </c>
      <c r="H187" s="104" t="s">
        <v>37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6">
        <v>50183</v>
      </c>
    </row>
    <row r="188" spans="1:14" x14ac:dyDescent="0.25">
      <c r="A188" s="12">
        <v>2020</v>
      </c>
      <c r="B188" s="8" t="s">
        <v>16</v>
      </c>
      <c r="C188" s="13">
        <v>1</v>
      </c>
      <c r="D188" s="13">
        <v>1</v>
      </c>
      <c r="E188" s="78">
        <v>1</v>
      </c>
      <c r="F188" s="104" t="s">
        <v>68</v>
      </c>
      <c r="G188" s="104" t="s">
        <v>71</v>
      </c>
      <c r="H188" s="104" t="s">
        <v>37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6">
        <v>0</v>
      </c>
    </row>
    <row r="189" spans="1:14" x14ac:dyDescent="0.25">
      <c r="A189" s="12">
        <v>2020</v>
      </c>
      <c r="B189" s="8" t="s">
        <v>16</v>
      </c>
      <c r="C189" s="13">
        <v>1</v>
      </c>
      <c r="D189" s="13">
        <v>1</v>
      </c>
      <c r="E189" s="78">
        <v>1</v>
      </c>
      <c r="F189" s="104" t="s">
        <v>63</v>
      </c>
      <c r="G189" s="104" t="s">
        <v>72</v>
      </c>
      <c r="H189" s="104" t="s">
        <v>37</v>
      </c>
      <c r="I189" s="15">
        <v>0</v>
      </c>
      <c r="J189" s="15">
        <v>19504.871686999999</v>
      </c>
      <c r="K189" s="15">
        <v>15322.806508</v>
      </c>
      <c r="L189" s="15">
        <v>305.12652000000003</v>
      </c>
      <c r="M189" s="15">
        <v>-6.0644370000809431</v>
      </c>
      <c r="N189" s="6">
        <v>5247751.2533219997</v>
      </c>
    </row>
    <row r="190" spans="1:14" x14ac:dyDescent="0.25">
      <c r="A190" s="12">
        <v>2020</v>
      </c>
      <c r="B190" s="8" t="s">
        <v>16</v>
      </c>
      <c r="C190" s="13">
        <v>1</v>
      </c>
      <c r="D190" s="13">
        <v>1</v>
      </c>
      <c r="E190" s="78">
        <v>0</v>
      </c>
      <c r="F190" s="104" t="s">
        <v>63</v>
      </c>
      <c r="G190" s="104" t="s">
        <v>72</v>
      </c>
      <c r="H190" s="104" t="s">
        <v>60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6">
        <v>-4.3999999999999999E-5</v>
      </c>
    </row>
    <row r="191" spans="1:14" x14ac:dyDescent="0.25">
      <c r="A191" s="12">
        <v>2020</v>
      </c>
      <c r="B191" s="8" t="s">
        <v>16</v>
      </c>
      <c r="C191" s="13">
        <v>1</v>
      </c>
      <c r="D191" s="13">
        <v>0</v>
      </c>
      <c r="E191" s="78">
        <v>0</v>
      </c>
      <c r="F191" s="104" t="s">
        <v>63</v>
      </c>
      <c r="G191" s="104" t="s">
        <v>72</v>
      </c>
      <c r="H191" s="104" t="s">
        <v>55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6">
        <v>-2.1999999999999999E-5</v>
      </c>
    </row>
    <row r="192" spans="1:14" x14ac:dyDescent="0.25">
      <c r="A192" s="12">
        <v>2020</v>
      </c>
      <c r="B192" s="8" t="s">
        <v>16</v>
      </c>
      <c r="C192" s="13">
        <v>1</v>
      </c>
      <c r="D192" s="13">
        <v>1</v>
      </c>
      <c r="E192" s="78">
        <v>0</v>
      </c>
      <c r="F192" s="104" t="s">
        <v>63</v>
      </c>
      <c r="G192" s="104" t="s">
        <v>72</v>
      </c>
      <c r="H192" s="104" t="s">
        <v>39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6">
        <v>20520.684260000002</v>
      </c>
    </row>
    <row r="193" spans="1:14" x14ac:dyDescent="0.25">
      <c r="A193" s="12">
        <v>2020</v>
      </c>
      <c r="B193" s="8" t="s">
        <v>16</v>
      </c>
      <c r="C193" s="13">
        <v>1</v>
      </c>
      <c r="D193" s="13">
        <v>0</v>
      </c>
      <c r="E193" s="78">
        <v>0</v>
      </c>
      <c r="F193" s="104" t="s">
        <v>63</v>
      </c>
      <c r="G193" s="104" t="s">
        <v>72</v>
      </c>
      <c r="H193" s="104" t="s">
        <v>45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6">
        <v>945.31440899999996</v>
      </c>
    </row>
    <row r="194" spans="1:14" x14ac:dyDescent="0.25">
      <c r="A194" s="12">
        <v>2020</v>
      </c>
      <c r="B194" s="8" t="s">
        <v>16</v>
      </c>
      <c r="C194" s="13">
        <v>1</v>
      </c>
      <c r="D194" s="13">
        <v>0</v>
      </c>
      <c r="E194" s="78">
        <v>0</v>
      </c>
      <c r="F194" s="104" t="s">
        <v>63</v>
      </c>
      <c r="G194" s="104" t="s">
        <v>72</v>
      </c>
      <c r="H194" s="104" t="s">
        <v>73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6">
        <v>-2.1999999999999999E-5</v>
      </c>
    </row>
    <row r="195" spans="1:14" x14ac:dyDescent="0.25">
      <c r="A195" s="12">
        <v>2020</v>
      </c>
      <c r="B195" s="8" t="s">
        <v>16</v>
      </c>
      <c r="C195" s="13">
        <v>1</v>
      </c>
      <c r="D195" s="13">
        <v>0</v>
      </c>
      <c r="E195" s="78">
        <v>0</v>
      </c>
      <c r="F195" s="104" t="s">
        <v>63</v>
      </c>
      <c r="G195" s="104" t="s">
        <v>72</v>
      </c>
      <c r="H195" s="104" t="s">
        <v>52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6">
        <v>5.5999999999999999E-5</v>
      </c>
    </row>
    <row r="196" spans="1:14" x14ac:dyDescent="0.25">
      <c r="A196" s="12">
        <v>2020</v>
      </c>
      <c r="B196" s="8" t="s">
        <v>16</v>
      </c>
      <c r="C196" s="13">
        <v>1</v>
      </c>
      <c r="D196" s="13">
        <v>1</v>
      </c>
      <c r="E196" s="78">
        <v>0</v>
      </c>
      <c r="F196" s="104" t="s">
        <v>63</v>
      </c>
      <c r="G196" s="104" t="s">
        <v>72</v>
      </c>
      <c r="H196" s="104" t="s">
        <v>61</v>
      </c>
      <c r="I196" s="15">
        <v>0</v>
      </c>
      <c r="J196" s="15">
        <v>0</v>
      </c>
      <c r="K196" s="15">
        <v>0</v>
      </c>
      <c r="L196" s="15">
        <v>0</v>
      </c>
      <c r="M196" s="15">
        <v>-9.9999306257814169E-7</v>
      </c>
      <c r="N196" s="6">
        <v>67600.452069999999</v>
      </c>
    </row>
    <row r="197" spans="1:14" x14ac:dyDescent="0.25">
      <c r="A197" s="12">
        <v>2020</v>
      </c>
      <c r="B197" s="8" t="s">
        <v>16</v>
      </c>
      <c r="C197" s="13">
        <v>1</v>
      </c>
      <c r="D197" s="13">
        <v>1</v>
      </c>
      <c r="E197" s="78">
        <v>0</v>
      </c>
      <c r="F197" s="104" t="s">
        <v>63</v>
      </c>
      <c r="G197" s="104" t="s">
        <v>72</v>
      </c>
      <c r="H197" s="104" t="s">
        <v>53</v>
      </c>
      <c r="I197" s="15">
        <v>0</v>
      </c>
      <c r="J197" s="15">
        <v>0</v>
      </c>
      <c r="K197" s="15">
        <v>0</v>
      </c>
      <c r="L197" s="15">
        <v>0</v>
      </c>
      <c r="M197" s="15">
        <v>2.0000000000000012E-6</v>
      </c>
      <c r="N197" s="6">
        <v>-2.1999999999999999E-5</v>
      </c>
    </row>
    <row r="198" spans="1:14" x14ac:dyDescent="0.25">
      <c r="A198" s="12">
        <v>2020</v>
      </c>
      <c r="B198" s="8" t="s">
        <v>16</v>
      </c>
      <c r="C198" s="13">
        <v>1</v>
      </c>
      <c r="D198" s="13">
        <v>1</v>
      </c>
      <c r="E198" s="78">
        <v>0</v>
      </c>
      <c r="F198" s="104" t="s">
        <v>63</v>
      </c>
      <c r="G198" s="104" t="s">
        <v>72</v>
      </c>
      <c r="H198" s="104" t="s">
        <v>74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6">
        <v>40413.945023</v>
      </c>
    </row>
    <row r="199" spans="1:14" x14ac:dyDescent="0.25">
      <c r="A199" s="12">
        <v>2020</v>
      </c>
      <c r="B199" s="8" t="s">
        <v>16</v>
      </c>
      <c r="C199" s="13">
        <v>1</v>
      </c>
      <c r="D199" s="13">
        <v>1</v>
      </c>
      <c r="E199" s="78">
        <v>0</v>
      </c>
      <c r="F199" s="104" t="s">
        <v>63</v>
      </c>
      <c r="G199" s="104" t="s">
        <v>72</v>
      </c>
      <c r="H199" s="104" t="s">
        <v>1</v>
      </c>
      <c r="I199" s="15">
        <v>0</v>
      </c>
      <c r="J199" s="15">
        <v>58.670169999999999</v>
      </c>
      <c r="K199" s="15">
        <v>17.992180000000001</v>
      </c>
      <c r="L199" s="15">
        <v>0</v>
      </c>
      <c r="M199" s="15">
        <v>0</v>
      </c>
      <c r="N199" s="6">
        <v>1313.691292</v>
      </c>
    </row>
    <row r="200" spans="1:14" x14ac:dyDescent="0.25">
      <c r="A200" s="12">
        <v>2020</v>
      </c>
      <c r="B200" s="8" t="s">
        <v>16</v>
      </c>
      <c r="C200" s="13">
        <v>1</v>
      </c>
      <c r="D200" s="13">
        <v>1</v>
      </c>
      <c r="E200" s="78">
        <v>1</v>
      </c>
      <c r="F200" s="104" t="s">
        <v>63</v>
      </c>
      <c r="G200" s="104" t="s">
        <v>72</v>
      </c>
      <c r="H200" s="104" t="s">
        <v>75</v>
      </c>
      <c r="I200" s="15">
        <v>0</v>
      </c>
      <c r="J200" s="15">
        <v>0</v>
      </c>
      <c r="K200" s="15">
        <v>0</v>
      </c>
      <c r="L200" s="15">
        <v>0</v>
      </c>
      <c r="M200" s="15">
        <v>-2.3999999999999716E-5</v>
      </c>
      <c r="N200" s="6">
        <v>3.6180000000000001E-3</v>
      </c>
    </row>
    <row r="201" spans="1:14" x14ac:dyDescent="0.25">
      <c r="A201" s="12">
        <v>2020</v>
      </c>
      <c r="B201" s="8" t="s">
        <v>16</v>
      </c>
      <c r="C201" s="13">
        <v>1</v>
      </c>
      <c r="D201" s="13">
        <v>1</v>
      </c>
      <c r="E201" s="78">
        <v>1</v>
      </c>
      <c r="F201" s="104" t="s">
        <v>63</v>
      </c>
      <c r="G201" s="104" t="s">
        <v>72</v>
      </c>
      <c r="H201" s="104" t="s">
        <v>76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6">
        <v>3359.2350230000002</v>
      </c>
    </row>
    <row r="202" spans="1:14" x14ac:dyDescent="0.25">
      <c r="A202" s="12">
        <v>2020</v>
      </c>
      <c r="B202" s="8" t="s">
        <v>16</v>
      </c>
      <c r="C202" s="13">
        <v>1</v>
      </c>
      <c r="D202" s="13">
        <v>1</v>
      </c>
      <c r="E202" s="78">
        <v>0</v>
      </c>
      <c r="F202" s="104" t="s">
        <v>63</v>
      </c>
      <c r="G202" s="104" t="s">
        <v>72</v>
      </c>
      <c r="H202" s="104" t="s">
        <v>77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6">
        <v>3323.5313900000001</v>
      </c>
    </row>
    <row r="203" spans="1:14" x14ac:dyDescent="0.25">
      <c r="A203" s="12">
        <v>2020</v>
      </c>
      <c r="B203" s="8" t="s">
        <v>16</v>
      </c>
      <c r="C203" s="13">
        <v>1</v>
      </c>
      <c r="D203" s="13">
        <v>1</v>
      </c>
      <c r="E203" s="78">
        <v>0</v>
      </c>
      <c r="F203" s="104" t="s">
        <v>63</v>
      </c>
      <c r="G203" s="104" t="s">
        <v>72</v>
      </c>
      <c r="H203" s="104" t="s">
        <v>78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6">
        <v>14000</v>
      </c>
    </row>
    <row r="204" spans="1:14" x14ac:dyDescent="0.25">
      <c r="A204" s="12">
        <v>2020</v>
      </c>
      <c r="B204" s="8" t="s">
        <v>16</v>
      </c>
      <c r="C204" s="13">
        <v>1</v>
      </c>
      <c r="D204" s="13">
        <v>1</v>
      </c>
      <c r="E204" s="78">
        <v>0</v>
      </c>
      <c r="F204" s="104" t="s">
        <v>63</v>
      </c>
      <c r="G204" s="104" t="s">
        <v>72</v>
      </c>
      <c r="H204" s="104" t="s">
        <v>41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6">
        <v>26187.07087</v>
      </c>
    </row>
    <row r="205" spans="1:14" x14ac:dyDescent="0.25">
      <c r="A205" s="12">
        <v>2020</v>
      </c>
      <c r="B205" s="8" t="s">
        <v>16</v>
      </c>
      <c r="C205" s="13">
        <v>1</v>
      </c>
      <c r="D205" s="13">
        <v>1</v>
      </c>
      <c r="E205" s="78">
        <v>1</v>
      </c>
      <c r="F205" s="104" t="s">
        <v>63</v>
      </c>
      <c r="G205" s="104" t="s">
        <v>79</v>
      </c>
      <c r="H205" s="104" t="s">
        <v>37</v>
      </c>
      <c r="I205" s="15">
        <v>0</v>
      </c>
      <c r="J205" s="15">
        <v>4166.6666699999996</v>
      </c>
      <c r="K205" s="15">
        <v>1218.6816899999999</v>
      </c>
      <c r="L205" s="15">
        <v>0</v>
      </c>
      <c r="M205" s="15">
        <v>0</v>
      </c>
      <c r="N205" s="6">
        <v>3081538.4231049996</v>
      </c>
    </row>
    <row r="206" spans="1:14" x14ac:dyDescent="0.25">
      <c r="A206" s="12">
        <v>2020</v>
      </c>
      <c r="B206" s="8" t="s">
        <v>16</v>
      </c>
      <c r="C206" s="13">
        <v>1</v>
      </c>
      <c r="D206" s="13">
        <v>1</v>
      </c>
      <c r="E206" s="78">
        <v>0</v>
      </c>
      <c r="F206" s="104" t="s">
        <v>63</v>
      </c>
      <c r="G206" s="104" t="s">
        <v>79</v>
      </c>
      <c r="H206" s="104" t="s">
        <v>80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6">
        <v>0</v>
      </c>
    </row>
    <row r="207" spans="1:14" x14ac:dyDescent="0.25">
      <c r="A207" s="12">
        <v>2020</v>
      </c>
      <c r="B207" s="8" t="s">
        <v>16</v>
      </c>
      <c r="C207" s="13">
        <v>1</v>
      </c>
      <c r="D207" s="13">
        <v>0</v>
      </c>
      <c r="E207" s="78">
        <v>0</v>
      </c>
      <c r="F207" s="104" t="s">
        <v>63</v>
      </c>
      <c r="G207" s="104" t="s">
        <v>79</v>
      </c>
      <c r="H207" s="104" t="s">
        <v>55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6">
        <v>1.1E-5</v>
      </c>
    </row>
    <row r="208" spans="1:14" x14ac:dyDescent="0.25">
      <c r="A208" s="12">
        <v>2020</v>
      </c>
      <c r="B208" s="8" t="s">
        <v>16</v>
      </c>
      <c r="C208" s="13">
        <v>1</v>
      </c>
      <c r="D208" s="13">
        <v>1</v>
      </c>
      <c r="E208" s="78">
        <v>0</v>
      </c>
      <c r="F208" s="104" t="s">
        <v>63</v>
      </c>
      <c r="G208" s="104" t="s">
        <v>79</v>
      </c>
      <c r="H208" s="104" t="s">
        <v>60</v>
      </c>
      <c r="I208" s="15">
        <v>0</v>
      </c>
      <c r="J208" s="15">
        <v>2878.75</v>
      </c>
      <c r="K208" s="15">
        <v>411.09828999999996</v>
      </c>
      <c r="L208" s="15">
        <v>129.47978000000001</v>
      </c>
      <c r="M208" s="15">
        <v>0</v>
      </c>
      <c r="N208" s="6">
        <v>113529.936581</v>
      </c>
    </row>
    <row r="209" spans="1:14" x14ac:dyDescent="0.25">
      <c r="A209" s="12">
        <v>2020</v>
      </c>
      <c r="B209" s="8" t="s">
        <v>16</v>
      </c>
      <c r="C209" s="13">
        <v>1</v>
      </c>
      <c r="D209" s="13">
        <v>1</v>
      </c>
      <c r="E209" s="78">
        <v>0</v>
      </c>
      <c r="F209" s="104" t="s">
        <v>63</v>
      </c>
      <c r="G209" s="104" t="s">
        <v>79</v>
      </c>
      <c r="H209" s="104" t="s">
        <v>39</v>
      </c>
      <c r="I209" s="15">
        <v>0</v>
      </c>
      <c r="J209" s="15">
        <v>2574.8706200000001</v>
      </c>
      <c r="K209" s="15">
        <v>454.33951999999999</v>
      </c>
      <c r="L209" s="15">
        <v>94.755240000000001</v>
      </c>
      <c r="M209" s="15">
        <v>0</v>
      </c>
      <c r="N209" s="6">
        <v>193208.391057</v>
      </c>
    </row>
    <row r="210" spans="1:14" x14ac:dyDescent="0.25">
      <c r="A210" s="12">
        <v>2020</v>
      </c>
      <c r="B210" s="8" t="s">
        <v>16</v>
      </c>
      <c r="C210" s="13">
        <v>1</v>
      </c>
      <c r="D210" s="13">
        <v>1</v>
      </c>
      <c r="E210" s="78">
        <v>0</v>
      </c>
      <c r="F210" s="104" t="s">
        <v>63</v>
      </c>
      <c r="G210" s="104" t="s">
        <v>79</v>
      </c>
      <c r="H210" s="104" t="s">
        <v>81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6">
        <v>0</v>
      </c>
    </row>
    <row r="211" spans="1:14" x14ac:dyDescent="0.25">
      <c r="A211" s="12">
        <v>2020</v>
      </c>
      <c r="B211" s="8" t="s">
        <v>16</v>
      </c>
      <c r="C211" s="13">
        <v>1</v>
      </c>
      <c r="D211" s="13">
        <v>1</v>
      </c>
      <c r="E211" s="78">
        <v>0</v>
      </c>
      <c r="F211" s="104" t="s">
        <v>63</v>
      </c>
      <c r="G211" s="104" t="s">
        <v>79</v>
      </c>
      <c r="H211" s="104" t="s">
        <v>77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6">
        <v>60000</v>
      </c>
    </row>
    <row r="212" spans="1:14" x14ac:dyDescent="0.25">
      <c r="A212" s="12">
        <v>2020</v>
      </c>
      <c r="B212" s="8" t="s">
        <v>16</v>
      </c>
      <c r="C212" s="13">
        <v>1</v>
      </c>
      <c r="D212" s="13">
        <v>1</v>
      </c>
      <c r="E212" s="78">
        <v>0</v>
      </c>
      <c r="F212" s="104" t="s">
        <v>63</v>
      </c>
      <c r="G212" s="104" t="s">
        <v>79</v>
      </c>
      <c r="H212" s="104" t="s">
        <v>1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6">
        <v>0</v>
      </c>
    </row>
    <row r="213" spans="1:14" x14ac:dyDescent="0.25">
      <c r="A213" s="12">
        <v>2020</v>
      </c>
      <c r="B213" s="8" t="s">
        <v>16</v>
      </c>
      <c r="C213" s="13">
        <v>1</v>
      </c>
      <c r="D213" s="13">
        <v>1</v>
      </c>
      <c r="E213" s="78">
        <v>0</v>
      </c>
      <c r="F213" s="104" t="s">
        <v>63</v>
      </c>
      <c r="G213" s="104" t="s">
        <v>79</v>
      </c>
      <c r="H213" s="104" t="s">
        <v>61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6">
        <v>0</v>
      </c>
    </row>
    <row r="214" spans="1:14" x14ac:dyDescent="0.25">
      <c r="A214" s="12">
        <v>2020</v>
      </c>
      <c r="B214" s="8" t="s">
        <v>16</v>
      </c>
      <c r="C214" s="13">
        <v>1</v>
      </c>
      <c r="D214" s="13">
        <v>1</v>
      </c>
      <c r="E214" s="78">
        <v>0</v>
      </c>
      <c r="F214" s="104" t="s">
        <v>63</v>
      </c>
      <c r="G214" s="104" t="s">
        <v>79</v>
      </c>
      <c r="H214" s="104" t="s">
        <v>53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6">
        <v>2.1999999999999999E-5</v>
      </c>
    </row>
    <row r="215" spans="1:14" x14ac:dyDescent="0.25">
      <c r="A215" s="12">
        <v>2020</v>
      </c>
      <c r="B215" s="8" t="s">
        <v>16</v>
      </c>
      <c r="C215" s="13">
        <v>1</v>
      </c>
      <c r="D215" s="13">
        <v>0</v>
      </c>
      <c r="E215" s="78">
        <v>0</v>
      </c>
      <c r="F215" s="104" t="s">
        <v>63</v>
      </c>
      <c r="G215" s="104" t="s">
        <v>79</v>
      </c>
      <c r="H215" s="104" t="s">
        <v>82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6">
        <v>30000</v>
      </c>
    </row>
    <row r="216" spans="1:14" x14ac:dyDescent="0.25">
      <c r="A216" s="12">
        <v>2020</v>
      </c>
      <c r="B216" s="8" t="s">
        <v>16</v>
      </c>
      <c r="C216" s="13">
        <v>1</v>
      </c>
      <c r="D216" s="13">
        <v>0</v>
      </c>
      <c r="E216" s="78">
        <v>0</v>
      </c>
      <c r="F216" s="104" t="s">
        <v>63</v>
      </c>
      <c r="G216" s="104" t="s">
        <v>79</v>
      </c>
      <c r="H216" s="104" t="s">
        <v>45</v>
      </c>
      <c r="I216" s="15">
        <v>0</v>
      </c>
      <c r="J216" s="15">
        <v>0</v>
      </c>
      <c r="K216" s="15">
        <v>177.66166000000001</v>
      </c>
      <c r="L216" s="15">
        <v>0</v>
      </c>
      <c r="M216" s="15">
        <v>0</v>
      </c>
      <c r="N216" s="6">
        <v>20000.000033</v>
      </c>
    </row>
    <row r="217" spans="1:14" x14ac:dyDescent="0.25">
      <c r="A217" s="12">
        <v>2020</v>
      </c>
      <c r="B217" s="8" t="s">
        <v>16</v>
      </c>
      <c r="C217" s="13">
        <v>1</v>
      </c>
      <c r="D217" s="13">
        <v>1</v>
      </c>
      <c r="E217" s="78">
        <v>0</v>
      </c>
      <c r="F217" s="104" t="s">
        <v>63</v>
      </c>
      <c r="G217" s="104" t="s">
        <v>79</v>
      </c>
      <c r="H217" s="104" t="s">
        <v>56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6">
        <v>44726.521030000004</v>
      </c>
    </row>
    <row r="218" spans="1:14" x14ac:dyDescent="0.25">
      <c r="A218" s="12">
        <v>2020</v>
      </c>
      <c r="B218" s="8" t="s">
        <v>16</v>
      </c>
      <c r="C218" s="13">
        <v>1</v>
      </c>
      <c r="D218" s="13">
        <v>1</v>
      </c>
      <c r="E218" s="78">
        <v>0</v>
      </c>
      <c r="F218" s="104" t="s">
        <v>63</v>
      </c>
      <c r="G218" s="104" t="s">
        <v>79</v>
      </c>
      <c r="H218" s="104" t="s">
        <v>46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6">
        <v>42429.787469999996</v>
      </c>
    </row>
    <row r="219" spans="1:14" x14ac:dyDescent="0.25">
      <c r="A219" s="12">
        <v>2020</v>
      </c>
      <c r="B219" s="8" t="s">
        <v>16</v>
      </c>
      <c r="C219" s="13">
        <v>1</v>
      </c>
      <c r="D219" s="13">
        <v>1</v>
      </c>
      <c r="E219" s="78">
        <v>1</v>
      </c>
      <c r="F219" s="104" t="s">
        <v>63</v>
      </c>
      <c r="G219" s="104" t="s">
        <v>83</v>
      </c>
      <c r="H219" s="104" t="s">
        <v>37</v>
      </c>
      <c r="I219" s="15">
        <v>6100</v>
      </c>
      <c r="J219" s="15">
        <v>0</v>
      </c>
      <c r="K219" s="15">
        <v>148.87782000000001</v>
      </c>
      <c r="L219" s="15">
        <v>0</v>
      </c>
      <c r="M219" s="15">
        <v>0</v>
      </c>
      <c r="N219" s="6">
        <v>657786.37399999995</v>
      </c>
    </row>
    <row r="220" spans="1:14" x14ac:dyDescent="0.25">
      <c r="A220" s="12">
        <v>2020</v>
      </c>
      <c r="B220" s="8" t="s">
        <v>16</v>
      </c>
      <c r="C220" s="13">
        <v>1</v>
      </c>
      <c r="D220" s="13">
        <v>0</v>
      </c>
      <c r="E220" s="78">
        <v>0</v>
      </c>
      <c r="F220" s="104" t="s">
        <v>63</v>
      </c>
      <c r="G220" s="104" t="s">
        <v>83</v>
      </c>
      <c r="H220" s="104" t="s">
        <v>45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6">
        <v>0</v>
      </c>
    </row>
    <row r="221" spans="1:14" x14ac:dyDescent="0.25">
      <c r="A221" s="12">
        <v>2020</v>
      </c>
      <c r="B221" s="8" t="s">
        <v>16</v>
      </c>
      <c r="C221" s="13">
        <v>1</v>
      </c>
      <c r="D221" s="13">
        <v>1</v>
      </c>
      <c r="E221" s="78">
        <v>0</v>
      </c>
      <c r="F221" s="104" t="s">
        <v>63</v>
      </c>
      <c r="G221" s="104" t="s">
        <v>83</v>
      </c>
      <c r="H221" s="104" t="s">
        <v>1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6">
        <v>0</v>
      </c>
    </row>
    <row r="222" spans="1:14" x14ac:dyDescent="0.25">
      <c r="A222" s="12">
        <v>2020</v>
      </c>
      <c r="B222" s="8" t="s">
        <v>16</v>
      </c>
      <c r="C222" s="13">
        <v>1</v>
      </c>
      <c r="D222" s="13">
        <v>1</v>
      </c>
      <c r="E222" s="78">
        <v>0</v>
      </c>
      <c r="F222" s="104" t="s">
        <v>63</v>
      </c>
      <c r="G222" s="104" t="s">
        <v>83</v>
      </c>
      <c r="H222" s="104" t="s">
        <v>84</v>
      </c>
      <c r="I222" s="15">
        <v>0</v>
      </c>
      <c r="J222" s="15">
        <v>1657.9053600000002</v>
      </c>
      <c r="K222" s="15">
        <v>1650.7630300000001</v>
      </c>
      <c r="L222" s="15">
        <v>0</v>
      </c>
      <c r="M222" s="15">
        <v>0</v>
      </c>
      <c r="N222" s="6">
        <v>88154.065920000008</v>
      </c>
    </row>
    <row r="223" spans="1:14" x14ac:dyDescent="0.25">
      <c r="A223" s="12">
        <v>2020</v>
      </c>
      <c r="B223" s="8" t="s">
        <v>16</v>
      </c>
      <c r="C223" s="13">
        <v>1</v>
      </c>
      <c r="D223" s="13">
        <v>1</v>
      </c>
      <c r="E223" s="78">
        <v>0</v>
      </c>
      <c r="F223" s="104" t="s">
        <v>63</v>
      </c>
      <c r="G223" s="104" t="s">
        <v>83</v>
      </c>
      <c r="H223" s="104" t="s">
        <v>39</v>
      </c>
      <c r="I223" s="15">
        <v>0</v>
      </c>
      <c r="J223" s="15">
        <v>0</v>
      </c>
      <c r="K223" s="15">
        <v>2805.3405200000002</v>
      </c>
      <c r="L223" s="15">
        <v>0</v>
      </c>
      <c r="M223" s="15">
        <v>0</v>
      </c>
      <c r="N223" s="6">
        <v>386087.08601999999</v>
      </c>
    </row>
    <row r="224" spans="1:14" x14ac:dyDescent="0.25">
      <c r="A224" s="12">
        <v>2020</v>
      </c>
      <c r="B224" s="8" t="s">
        <v>16</v>
      </c>
      <c r="C224" s="13">
        <v>1</v>
      </c>
      <c r="D224" s="13">
        <v>1</v>
      </c>
      <c r="E224" s="78">
        <v>0</v>
      </c>
      <c r="F224" s="104" t="s">
        <v>63</v>
      </c>
      <c r="G224" s="104" t="s">
        <v>83</v>
      </c>
      <c r="H224" s="104" t="s">
        <v>48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6">
        <v>92593.157769999991</v>
      </c>
    </row>
    <row r="225" spans="1:14" x14ac:dyDescent="0.25">
      <c r="A225" s="12">
        <v>2020</v>
      </c>
      <c r="B225" s="8" t="s">
        <v>16</v>
      </c>
      <c r="C225" s="13">
        <v>1</v>
      </c>
      <c r="D225" s="13">
        <v>1</v>
      </c>
      <c r="E225" s="78">
        <v>0</v>
      </c>
      <c r="F225" s="104" t="s">
        <v>63</v>
      </c>
      <c r="G225" s="104" t="s">
        <v>83</v>
      </c>
      <c r="H225" s="104" t="s">
        <v>85</v>
      </c>
      <c r="I225" s="15">
        <v>0</v>
      </c>
      <c r="J225" s="15">
        <v>0</v>
      </c>
      <c r="K225" s="15">
        <v>459.36972000000003</v>
      </c>
      <c r="L225" s="15">
        <v>0</v>
      </c>
      <c r="M225" s="15">
        <v>0</v>
      </c>
      <c r="N225" s="6">
        <v>24951.483899999999</v>
      </c>
    </row>
    <row r="226" spans="1:14" x14ac:dyDescent="0.25">
      <c r="A226" s="12">
        <v>2020</v>
      </c>
      <c r="B226" s="8" t="s">
        <v>16</v>
      </c>
      <c r="C226" s="13">
        <v>1</v>
      </c>
      <c r="D226" s="13">
        <v>1</v>
      </c>
      <c r="E226" s="78">
        <v>0</v>
      </c>
      <c r="F226" s="104" t="s">
        <v>63</v>
      </c>
      <c r="G226" s="104" t="s">
        <v>83</v>
      </c>
      <c r="H226" s="104" t="s">
        <v>78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6">
        <v>7173.0665399999998</v>
      </c>
    </row>
    <row r="227" spans="1:14" x14ac:dyDescent="0.25">
      <c r="A227" s="12">
        <v>2020</v>
      </c>
      <c r="B227" s="8" t="s">
        <v>16</v>
      </c>
      <c r="C227" s="13">
        <v>1</v>
      </c>
      <c r="D227" s="13">
        <v>1</v>
      </c>
      <c r="E227" s="78">
        <v>1</v>
      </c>
      <c r="F227" s="104" t="s">
        <v>68</v>
      </c>
      <c r="G227" s="104" t="s">
        <v>86</v>
      </c>
      <c r="H227" s="104" t="s">
        <v>37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6">
        <v>87605</v>
      </c>
    </row>
    <row r="228" spans="1:14" x14ac:dyDescent="0.25">
      <c r="A228" s="12">
        <v>2020</v>
      </c>
      <c r="B228" s="8" t="s">
        <v>16</v>
      </c>
      <c r="C228" s="13">
        <v>1</v>
      </c>
      <c r="D228" s="13">
        <v>1</v>
      </c>
      <c r="E228" s="78">
        <v>1</v>
      </c>
      <c r="F228" s="104" t="s">
        <v>68</v>
      </c>
      <c r="G228" s="104" t="s">
        <v>86</v>
      </c>
      <c r="H228" s="104" t="s">
        <v>87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6">
        <v>299</v>
      </c>
    </row>
    <row r="229" spans="1:14" x14ac:dyDescent="0.25">
      <c r="A229" s="12">
        <v>2020</v>
      </c>
      <c r="B229" s="8" t="s">
        <v>16</v>
      </c>
      <c r="C229" s="13">
        <v>1</v>
      </c>
      <c r="D229" s="13">
        <v>1</v>
      </c>
      <c r="E229" s="78">
        <v>1</v>
      </c>
      <c r="F229" s="104" t="s">
        <v>68</v>
      </c>
      <c r="G229" s="104" t="s">
        <v>86</v>
      </c>
      <c r="H229" s="104" t="s">
        <v>88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6">
        <v>1263</v>
      </c>
    </row>
    <row r="230" spans="1:14" x14ac:dyDescent="0.25">
      <c r="A230" s="12">
        <v>2020</v>
      </c>
      <c r="B230" s="8" t="s">
        <v>16</v>
      </c>
      <c r="C230" s="13">
        <v>1</v>
      </c>
      <c r="D230" s="13">
        <v>0</v>
      </c>
      <c r="E230" s="78">
        <v>0</v>
      </c>
      <c r="F230" s="104" t="s">
        <v>68</v>
      </c>
      <c r="G230" s="104" t="s">
        <v>86</v>
      </c>
      <c r="H230" s="104" t="s">
        <v>45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6">
        <v>2</v>
      </c>
    </row>
    <row r="231" spans="1:14" x14ac:dyDescent="0.25">
      <c r="A231" s="12">
        <v>2020</v>
      </c>
      <c r="B231" s="8" t="s">
        <v>16</v>
      </c>
      <c r="C231" s="13">
        <v>1</v>
      </c>
      <c r="D231" s="13">
        <v>1</v>
      </c>
      <c r="E231" s="78">
        <v>1</v>
      </c>
      <c r="F231" s="104" t="s">
        <v>68</v>
      </c>
      <c r="G231" s="104" t="s">
        <v>86</v>
      </c>
      <c r="H231" s="104" t="s">
        <v>89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6">
        <v>155</v>
      </c>
    </row>
    <row r="232" spans="1:14" x14ac:dyDescent="0.25">
      <c r="A232" s="12">
        <v>2020</v>
      </c>
      <c r="B232" s="8" t="s">
        <v>16</v>
      </c>
      <c r="C232" s="13">
        <v>1</v>
      </c>
      <c r="D232" s="13">
        <v>1</v>
      </c>
      <c r="E232" s="78">
        <v>1</v>
      </c>
      <c r="F232" s="104" t="s">
        <v>68</v>
      </c>
      <c r="G232" s="104" t="s">
        <v>86</v>
      </c>
      <c r="H232" s="104" t="s">
        <v>90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6">
        <v>239</v>
      </c>
    </row>
    <row r="233" spans="1:14" x14ac:dyDescent="0.25">
      <c r="A233" s="12">
        <v>2020</v>
      </c>
      <c r="B233" s="8" t="s">
        <v>16</v>
      </c>
      <c r="C233" s="13">
        <v>1</v>
      </c>
      <c r="D233" s="13">
        <v>1</v>
      </c>
      <c r="E233" s="78">
        <v>1</v>
      </c>
      <c r="F233" s="104" t="s">
        <v>68</v>
      </c>
      <c r="G233" s="104" t="s">
        <v>86</v>
      </c>
      <c r="H233" s="104" t="s">
        <v>91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6">
        <v>699</v>
      </c>
    </row>
    <row r="234" spans="1:14" x14ac:dyDescent="0.25">
      <c r="A234" s="12">
        <v>2020</v>
      </c>
      <c r="B234" s="8" t="s">
        <v>16</v>
      </c>
      <c r="C234" s="13">
        <v>1</v>
      </c>
      <c r="D234" s="13">
        <v>1</v>
      </c>
      <c r="E234" s="78">
        <v>0</v>
      </c>
      <c r="F234" s="104" t="s">
        <v>68</v>
      </c>
      <c r="G234" s="104" t="s">
        <v>86</v>
      </c>
      <c r="H234" s="104" t="s">
        <v>54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6">
        <v>2711</v>
      </c>
    </row>
    <row r="235" spans="1:14" x14ac:dyDescent="0.25">
      <c r="A235" s="12">
        <v>2020</v>
      </c>
      <c r="B235" s="8" t="s">
        <v>16</v>
      </c>
      <c r="C235" s="13">
        <v>1</v>
      </c>
      <c r="D235" s="13">
        <v>1</v>
      </c>
      <c r="E235" s="78">
        <v>0</v>
      </c>
      <c r="F235" s="104" t="s">
        <v>68</v>
      </c>
      <c r="G235" s="104" t="s">
        <v>86</v>
      </c>
      <c r="H235" s="104" t="s">
        <v>38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6">
        <v>11335</v>
      </c>
    </row>
    <row r="236" spans="1:14" x14ac:dyDescent="0.25">
      <c r="A236" s="12">
        <v>2020</v>
      </c>
      <c r="B236" s="8" t="s">
        <v>16</v>
      </c>
      <c r="C236" s="13">
        <v>1</v>
      </c>
      <c r="D236" s="13">
        <v>1</v>
      </c>
      <c r="E236" s="78">
        <v>0</v>
      </c>
      <c r="F236" s="104" t="s">
        <v>68</v>
      </c>
      <c r="G236" s="104" t="s">
        <v>86</v>
      </c>
      <c r="H236" s="104" t="s">
        <v>41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6">
        <v>487</v>
      </c>
    </row>
    <row r="237" spans="1:14" x14ac:dyDescent="0.25">
      <c r="A237" s="12">
        <v>2020</v>
      </c>
      <c r="B237" s="8" t="s">
        <v>16</v>
      </c>
      <c r="C237" s="13">
        <v>1</v>
      </c>
      <c r="D237" s="13">
        <v>1</v>
      </c>
      <c r="E237" s="78">
        <v>1</v>
      </c>
      <c r="F237" s="104" t="s">
        <v>68</v>
      </c>
      <c r="G237" s="104" t="s">
        <v>92</v>
      </c>
      <c r="H237" s="104" t="s">
        <v>37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6">
        <v>199332</v>
      </c>
    </row>
    <row r="238" spans="1:14" x14ac:dyDescent="0.25">
      <c r="A238" s="12">
        <v>2020</v>
      </c>
      <c r="B238" s="8" t="s">
        <v>16</v>
      </c>
      <c r="C238" s="13">
        <v>1</v>
      </c>
      <c r="D238" s="13">
        <v>1</v>
      </c>
      <c r="E238" s="78">
        <v>1</v>
      </c>
      <c r="F238" s="104" t="s">
        <v>68</v>
      </c>
      <c r="G238" s="104" t="s">
        <v>92</v>
      </c>
      <c r="H238" s="104" t="s">
        <v>87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6">
        <v>2230</v>
      </c>
    </row>
    <row r="239" spans="1:14" x14ac:dyDescent="0.25">
      <c r="A239" s="12">
        <v>2020</v>
      </c>
      <c r="B239" s="8" t="s">
        <v>16</v>
      </c>
      <c r="C239" s="13">
        <v>1</v>
      </c>
      <c r="D239" s="13">
        <v>1</v>
      </c>
      <c r="E239" s="78">
        <v>1</v>
      </c>
      <c r="F239" s="104" t="s">
        <v>68</v>
      </c>
      <c r="G239" s="104" t="s">
        <v>92</v>
      </c>
      <c r="H239" s="104" t="s">
        <v>88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6">
        <v>8092</v>
      </c>
    </row>
    <row r="240" spans="1:14" x14ac:dyDescent="0.25">
      <c r="A240" s="12">
        <v>2020</v>
      </c>
      <c r="B240" s="8" t="s">
        <v>16</v>
      </c>
      <c r="C240" s="13">
        <v>1</v>
      </c>
      <c r="D240" s="13">
        <v>0</v>
      </c>
      <c r="E240" s="78">
        <v>0</v>
      </c>
      <c r="F240" s="104" t="s">
        <v>68</v>
      </c>
      <c r="G240" s="104" t="s">
        <v>92</v>
      </c>
      <c r="H240" s="104" t="s">
        <v>45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6">
        <v>19.411000000000001</v>
      </c>
    </row>
    <row r="241" spans="1:14" x14ac:dyDescent="0.25">
      <c r="A241" s="12">
        <v>2020</v>
      </c>
      <c r="B241" s="8" t="s">
        <v>16</v>
      </c>
      <c r="C241" s="13">
        <v>1</v>
      </c>
      <c r="D241" s="13">
        <v>1</v>
      </c>
      <c r="E241" s="78">
        <v>1</v>
      </c>
      <c r="F241" s="104" t="s">
        <v>68</v>
      </c>
      <c r="G241" s="104" t="s">
        <v>92</v>
      </c>
      <c r="H241" s="104" t="s">
        <v>89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6">
        <v>1030</v>
      </c>
    </row>
    <row r="242" spans="1:14" x14ac:dyDescent="0.25">
      <c r="A242" s="12">
        <v>2020</v>
      </c>
      <c r="B242" s="8" t="s">
        <v>16</v>
      </c>
      <c r="C242" s="13">
        <v>1</v>
      </c>
      <c r="D242" s="13">
        <v>1</v>
      </c>
      <c r="E242" s="78">
        <v>1</v>
      </c>
      <c r="F242" s="104" t="s">
        <v>68</v>
      </c>
      <c r="G242" s="104" t="s">
        <v>92</v>
      </c>
      <c r="H242" s="104" t="s">
        <v>90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6">
        <v>2390</v>
      </c>
    </row>
    <row r="243" spans="1:14" x14ac:dyDescent="0.25">
      <c r="A243" s="12">
        <v>2020</v>
      </c>
      <c r="B243" s="8" t="s">
        <v>16</v>
      </c>
      <c r="C243" s="13">
        <v>1</v>
      </c>
      <c r="D243" s="13">
        <v>1</v>
      </c>
      <c r="E243" s="78">
        <v>1</v>
      </c>
      <c r="F243" s="104" t="s">
        <v>68</v>
      </c>
      <c r="G243" s="104" t="s">
        <v>92</v>
      </c>
      <c r="H243" s="104" t="s">
        <v>91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6">
        <v>5701</v>
      </c>
    </row>
    <row r="244" spans="1:14" x14ac:dyDescent="0.25">
      <c r="A244" s="12">
        <v>2020</v>
      </c>
      <c r="B244" s="8" t="s">
        <v>16</v>
      </c>
      <c r="C244" s="13">
        <v>1</v>
      </c>
      <c r="D244" s="13">
        <v>1</v>
      </c>
      <c r="E244" s="78">
        <v>0</v>
      </c>
      <c r="F244" s="104" t="s">
        <v>68</v>
      </c>
      <c r="G244" s="104" t="s">
        <v>92</v>
      </c>
      <c r="H244" s="104" t="s">
        <v>54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6">
        <v>18150</v>
      </c>
    </row>
    <row r="245" spans="1:14" x14ac:dyDescent="0.25">
      <c r="A245" s="12">
        <v>2020</v>
      </c>
      <c r="B245" s="8" t="s">
        <v>16</v>
      </c>
      <c r="C245" s="13">
        <v>1</v>
      </c>
      <c r="D245" s="13">
        <v>1</v>
      </c>
      <c r="E245" s="78">
        <v>0</v>
      </c>
      <c r="F245" s="104" t="s">
        <v>68</v>
      </c>
      <c r="G245" s="104" t="s">
        <v>92</v>
      </c>
      <c r="H245" s="104" t="s">
        <v>38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6">
        <v>81058</v>
      </c>
    </row>
    <row r="246" spans="1:14" x14ac:dyDescent="0.25">
      <c r="A246" s="12">
        <v>2020</v>
      </c>
      <c r="B246" s="8" t="s">
        <v>16</v>
      </c>
      <c r="C246" s="13">
        <v>1</v>
      </c>
      <c r="D246" s="13">
        <v>1</v>
      </c>
      <c r="E246" s="78">
        <v>0</v>
      </c>
      <c r="F246" s="104" t="s">
        <v>68</v>
      </c>
      <c r="G246" s="104" t="s">
        <v>92</v>
      </c>
      <c r="H246" s="104" t="s">
        <v>41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6">
        <v>3718</v>
      </c>
    </row>
    <row r="247" spans="1:14" x14ac:dyDescent="0.25">
      <c r="A247" s="12">
        <v>2020</v>
      </c>
      <c r="B247" s="8" t="s">
        <v>16</v>
      </c>
      <c r="C247" s="13">
        <v>1</v>
      </c>
      <c r="D247" s="13">
        <v>1</v>
      </c>
      <c r="E247" s="78">
        <v>1</v>
      </c>
      <c r="F247" s="104" t="s">
        <v>68</v>
      </c>
      <c r="G247" s="104" t="s">
        <v>93</v>
      </c>
      <c r="H247" s="104" t="s">
        <v>37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6">
        <v>2000000</v>
      </c>
    </row>
    <row r="248" spans="1:14" x14ac:dyDescent="0.25">
      <c r="A248" s="12">
        <v>2020</v>
      </c>
      <c r="B248" s="8" t="s">
        <v>16</v>
      </c>
      <c r="C248" s="13">
        <v>1</v>
      </c>
      <c r="D248" s="13">
        <v>1</v>
      </c>
      <c r="E248" s="78">
        <v>1</v>
      </c>
      <c r="F248" s="104" t="s">
        <v>68</v>
      </c>
      <c r="G248" s="104" t="s">
        <v>94</v>
      </c>
      <c r="H248" s="104" t="s">
        <v>37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6">
        <v>324630</v>
      </c>
    </row>
    <row r="249" spans="1:14" x14ac:dyDescent="0.25">
      <c r="A249" s="12">
        <v>2020</v>
      </c>
      <c r="B249" s="8" t="s">
        <v>16</v>
      </c>
      <c r="C249" s="13">
        <v>1</v>
      </c>
      <c r="D249" s="13">
        <v>1</v>
      </c>
      <c r="E249" s="78">
        <v>1</v>
      </c>
      <c r="F249" s="104" t="s">
        <v>49</v>
      </c>
      <c r="G249" s="104" t="s">
        <v>95</v>
      </c>
      <c r="H249" s="104" t="s">
        <v>37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6">
        <v>0</v>
      </c>
    </row>
    <row r="250" spans="1:14" x14ac:dyDescent="0.25">
      <c r="A250" s="12">
        <v>2020</v>
      </c>
      <c r="B250" s="8" t="s">
        <v>16</v>
      </c>
      <c r="C250" s="13">
        <v>1</v>
      </c>
      <c r="D250" s="13">
        <v>1</v>
      </c>
      <c r="E250" s="78">
        <v>1</v>
      </c>
      <c r="F250" s="104" t="s">
        <v>49</v>
      </c>
      <c r="G250" s="104" t="s">
        <v>96</v>
      </c>
      <c r="H250" s="104" t="s">
        <v>37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6">
        <v>-5.5000000000000002E-5</v>
      </c>
    </row>
    <row r="251" spans="1:14" x14ac:dyDescent="0.25">
      <c r="A251" s="12">
        <v>2020</v>
      </c>
      <c r="B251" s="8" t="s">
        <v>16</v>
      </c>
      <c r="C251" s="13">
        <v>1</v>
      </c>
      <c r="D251" s="13">
        <v>1</v>
      </c>
      <c r="E251" s="78">
        <v>1</v>
      </c>
      <c r="F251" s="104" t="s">
        <v>49</v>
      </c>
      <c r="G251" s="104" t="s">
        <v>97</v>
      </c>
      <c r="H251" s="104" t="s">
        <v>37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6">
        <v>-7.7000000000000001E-5</v>
      </c>
    </row>
    <row r="252" spans="1:14" x14ac:dyDescent="0.25">
      <c r="A252" s="12">
        <v>2020</v>
      </c>
      <c r="B252" s="8" t="s">
        <v>16</v>
      </c>
      <c r="C252" s="13">
        <v>1</v>
      </c>
      <c r="D252" s="13">
        <v>1</v>
      </c>
      <c r="E252" s="78">
        <v>1</v>
      </c>
      <c r="F252" s="104" t="s">
        <v>49</v>
      </c>
      <c r="G252" s="104" t="s">
        <v>98</v>
      </c>
      <c r="H252" s="104" t="s">
        <v>37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6">
        <v>-1.1E-4</v>
      </c>
    </row>
    <row r="253" spans="1:14" x14ac:dyDescent="0.25">
      <c r="A253" s="12">
        <v>2020</v>
      </c>
      <c r="B253" s="8" t="s">
        <v>16</v>
      </c>
      <c r="C253" s="13">
        <v>1</v>
      </c>
      <c r="D253" s="13">
        <v>1</v>
      </c>
      <c r="E253" s="78">
        <v>1</v>
      </c>
      <c r="F253" s="104" t="s">
        <v>49</v>
      </c>
      <c r="G253" s="104" t="s">
        <v>99</v>
      </c>
      <c r="H253" s="104" t="s">
        <v>37</v>
      </c>
      <c r="I253" s="15">
        <v>0</v>
      </c>
      <c r="J253" s="15">
        <v>0</v>
      </c>
      <c r="K253" s="15">
        <v>0</v>
      </c>
      <c r="L253" s="15">
        <v>0</v>
      </c>
      <c r="M253" s="15">
        <v>1.2869999999999965E-3</v>
      </c>
      <c r="N253" s="6">
        <v>-3.6932999999999994E-2</v>
      </c>
    </row>
    <row r="254" spans="1:14" x14ac:dyDescent="0.25">
      <c r="A254" s="12">
        <v>2020</v>
      </c>
      <c r="B254" s="8" t="s">
        <v>16</v>
      </c>
      <c r="C254" s="13">
        <v>1</v>
      </c>
      <c r="D254" s="13">
        <v>1</v>
      </c>
      <c r="E254" s="78">
        <v>1</v>
      </c>
      <c r="F254" s="104" t="s">
        <v>49</v>
      </c>
      <c r="G254" s="104" t="s">
        <v>100</v>
      </c>
      <c r="H254" s="104" t="s">
        <v>37</v>
      </c>
      <c r="I254" s="15">
        <v>0</v>
      </c>
      <c r="J254" s="15">
        <v>0</v>
      </c>
      <c r="K254" s="15">
        <v>0</v>
      </c>
      <c r="L254" s="15">
        <v>0</v>
      </c>
      <c r="M254" s="15">
        <v>-16.65849900000012</v>
      </c>
      <c r="N254" s="6">
        <v>2574.4085290000003</v>
      </c>
    </row>
    <row r="255" spans="1:14" x14ac:dyDescent="0.25">
      <c r="A255" s="12">
        <v>2020</v>
      </c>
      <c r="B255" s="8" t="s">
        <v>16</v>
      </c>
      <c r="C255" s="13">
        <v>1</v>
      </c>
      <c r="D255" s="13">
        <v>1</v>
      </c>
      <c r="E255" s="78">
        <v>1</v>
      </c>
      <c r="F255" s="104" t="s">
        <v>49</v>
      </c>
      <c r="G255" s="104" t="s">
        <v>100</v>
      </c>
      <c r="H255" s="104" t="s">
        <v>101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6">
        <v>0</v>
      </c>
    </row>
    <row r="256" spans="1:14" x14ac:dyDescent="0.25">
      <c r="A256" s="12">
        <v>2020</v>
      </c>
      <c r="B256" s="8" t="s">
        <v>16</v>
      </c>
      <c r="C256" s="13">
        <v>1</v>
      </c>
      <c r="D256" s="13">
        <v>1</v>
      </c>
      <c r="E256" s="78">
        <v>1</v>
      </c>
      <c r="F256" s="104" t="s">
        <v>49</v>
      </c>
      <c r="G256" s="104" t="s">
        <v>100</v>
      </c>
      <c r="H256" s="104" t="s">
        <v>90</v>
      </c>
      <c r="I256" s="15">
        <v>0</v>
      </c>
      <c r="J256" s="15">
        <v>0</v>
      </c>
      <c r="K256" s="15">
        <v>0</v>
      </c>
      <c r="L256" s="15">
        <v>0</v>
      </c>
      <c r="M256" s="15">
        <v>2.9999999999999645E-6</v>
      </c>
      <c r="N256" s="6">
        <v>5.4600000000000004E-4</v>
      </c>
    </row>
    <row r="257" spans="1:14" x14ac:dyDescent="0.25">
      <c r="A257" s="12">
        <v>2020</v>
      </c>
      <c r="B257" s="8" t="s">
        <v>16</v>
      </c>
      <c r="C257" s="13">
        <v>1</v>
      </c>
      <c r="D257" s="13">
        <v>1</v>
      </c>
      <c r="E257" s="78">
        <v>1</v>
      </c>
      <c r="F257" s="104" t="s">
        <v>49</v>
      </c>
      <c r="G257" s="104" t="s">
        <v>100</v>
      </c>
      <c r="H257" s="104" t="s">
        <v>91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6">
        <v>0</v>
      </c>
    </row>
    <row r="258" spans="1:14" x14ac:dyDescent="0.25">
      <c r="A258" s="12">
        <v>2020</v>
      </c>
      <c r="B258" s="8" t="s">
        <v>16</v>
      </c>
      <c r="C258" s="13">
        <v>1</v>
      </c>
      <c r="D258" s="13">
        <v>1</v>
      </c>
      <c r="E258" s="78">
        <v>0</v>
      </c>
      <c r="F258" s="104" t="s">
        <v>49</v>
      </c>
      <c r="G258" s="104" t="s">
        <v>100</v>
      </c>
      <c r="H258" s="104" t="s">
        <v>54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6">
        <v>3.3000000000000003E-5</v>
      </c>
    </row>
    <row r="259" spans="1:14" x14ac:dyDescent="0.25">
      <c r="A259" s="12">
        <v>2020</v>
      </c>
      <c r="B259" s="8" t="s">
        <v>16</v>
      </c>
      <c r="C259" s="13">
        <v>1</v>
      </c>
      <c r="D259" s="13">
        <v>1</v>
      </c>
      <c r="E259" s="78">
        <v>0</v>
      </c>
      <c r="F259" s="104" t="s">
        <v>49</v>
      </c>
      <c r="G259" s="104" t="s">
        <v>100</v>
      </c>
      <c r="H259" s="104" t="s">
        <v>41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6">
        <v>2.3999999999999998E-4</v>
      </c>
    </row>
    <row r="260" spans="1:14" x14ac:dyDescent="0.25">
      <c r="A260" s="12">
        <v>2020</v>
      </c>
      <c r="B260" s="8" t="s">
        <v>16</v>
      </c>
      <c r="C260" s="13">
        <v>1</v>
      </c>
      <c r="D260" s="13">
        <v>0</v>
      </c>
      <c r="E260" s="78">
        <v>0</v>
      </c>
      <c r="F260" s="104" t="s">
        <v>49</v>
      </c>
      <c r="G260" s="104" t="s">
        <v>100</v>
      </c>
      <c r="H260" s="104" t="s">
        <v>73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6">
        <v>0</v>
      </c>
    </row>
    <row r="261" spans="1:14" x14ac:dyDescent="0.25">
      <c r="A261" s="12">
        <v>2020</v>
      </c>
      <c r="B261" s="8" t="s">
        <v>16</v>
      </c>
      <c r="C261" s="13">
        <v>1</v>
      </c>
      <c r="D261" s="13">
        <v>0</v>
      </c>
      <c r="E261" s="78">
        <v>0</v>
      </c>
      <c r="F261" s="104" t="s">
        <v>49</v>
      </c>
      <c r="G261" s="104" t="s">
        <v>100</v>
      </c>
      <c r="H261" s="104" t="s">
        <v>45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6">
        <v>37.620239999999995</v>
      </c>
    </row>
    <row r="262" spans="1:14" x14ac:dyDescent="0.25">
      <c r="A262" s="12">
        <v>2020</v>
      </c>
      <c r="B262" s="8" t="s">
        <v>16</v>
      </c>
      <c r="C262" s="13">
        <v>1</v>
      </c>
      <c r="D262" s="13">
        <v>1</v>
      </c>
      <c r="E262" s="78">
        <v>1</v>
      </c>
      <c r="F262" s="104" t="s">
        <v>49</v>
      </c>
      <c r="G262" s="104" t="s">
        <v>102</v>
      </c>
      <c r="H262" s="104" t="s">
        <v>37</v>
      </c>
      <c r="I262" s="15">
        <v>0</v>
      </c>
      <c r="J262" s="15">
        <v>0</v>
      </c>
      <c r="K262" s="15">
        <v>0</v>
      </c>
      <c r="L262" s="15">
        <v>0</v>
      </c>
      <c r="M262" s="15">
        <v>-41.961558999999397</v>
      </c>
      <c r="N262" s="6">
        <v>16831.021202</v>
      </c>
    </row>
    <row r="263" spans="1:14" x14ac:dyDescent="0.25">
      <c r="A263" s="12">
        <v>2020</v>
      </c>
      <c r="B263" s="8" t="s">
        <v>16</v>
      </c>
      <c r="C263" s="13">
        <v>1</v>
      </c>
      <c r="D263" s="13">
        <v>0</v>
      </c>
      <c r="E263" s="78">
        <v>0</v>
      </c>
      <c r="F263" s="104" t="s">
        <v>49</v>
      </c>
      <c r="G263" s="104" t="s">
        <v>102</v>
      </c>
      <c r="H263" s="104" t="s">
        <v>52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6">
        <v>0</v>
      </c>
    </row>
    <row r="264" spans="1:14" x14ac:dyDescent="0.25">
      <c r="A264" s="12">
        <v>2020</v>
      </c>
      <c r="B264" s="8" t="s">
        <v>16</v>
      </c>
      <c r="C264" s="13">
        <v>1</v>
      </c>
      <c r="D264" s="13">
        <v>1</v>
      </c>
      <c r="E264" s="78">
        <v>1</v>
      </c>
      <c r="F264" s="104" t="s">
        <v>49</v>
      </c>
      <c r="G264" s="104" t="s">
        <v>102</v>
      </c>
      <c r="H264" s="104" t="s">
        <v>101</v>
      </c>
      <c r="I264" s="15">
        <v>0</v>
      </c>
      <c r="J264" s="15">
        <v>0</v>
      </c>
      <c r="K264" s="15">
        <v>0</v>
      </c>
      <c r="L264" s="15">
        <v>0</v>
      </c>
      <c r="M264" s="15">
        <v>0.97407499999997071</v>
      </c>
      <c r="N264" s="6">
        <v>225.49843799999999</v>
      </c>
    </row>
    <row r="265" spans="1:14" x14ac:dyDescent="0.25">
      <c r="A265" s="12">
        <v>2020</v>
      </c>
      <c r="B265" s="8" t="s">
        <v>16</v>
      </c>
      <c r="C265" s="13">
        <v>1</v>
      </c>
      <c r="D265" s="13">
        <v>1</v>
      </c>
      <c r="E265" s="78">
        <v>1</v>
      </c>
      <c r="F265" s="104" t="s">
        <v>49</v>
      </c>
      <c r="G265" s="104" t="s">
        <v>102</v>
      </c>
      <c r="H265" s="104" t="s">
        <v>90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6">
        <v>-1.0000000000000008E-6</v>
      </c>
    </row>
    <row r="266" spans="1:14" x14ac:dyDescent="0.25">
      <c r="A266" s="12">
        <v>2020</v>
      </c>
      <c r="B266" s="8" t="s">
        <v>16</v>
      </c>
      <c r="C266" s="13">
        <v>1</v>
      </c>
      <c r="D266" s="13">
        <v>1</v>
      </c>
      <c r="E266" s="78">
        <v>1</v>
      </c>
      <c r="F266" s="104" t="s">
        <v>49</v>
      </c>
      <c r="G266" s="104" t="s">
        <v>102</v>
      </c>
      <c r="H266" s="104" t="s">
        <v>91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6">
        <v>-3.3000000000000003E-5</v>
      </c>
    </row>
    <row r="267" spans="1:14" x14ac:dyDescent="0.25">
      <c r="A267" s="12">
        <v>2020</v>
      </c>
      <c r="B267" s="8" t="s">
        <v>16</v>
      </c>
      <c r="C267" s="13">
        <v>1</v>
      </c>
      <c r="D267" s="13">
        <v>1</v>
      </c>
      <c r="E267" s="78">
        <v>0</v>
      </c>
      <c r="F267" s="104" t="s">
        <v>49</v>
      </c>
      <c r="G267" s="104" t="s">
        <v>102</v>
      </c>
      <c r="H267" s="104" t="s">
        <v>54</v>
      </c>
      <c r="I267" s="15">
        <v>0</v>
      </c>
      <c r="J267" s="15">
        <v>0</v>
      </c>
      <c r="K267" s="15">
        <v>0</v>
      </c>
      <c r="L267" s="15">
        <v>0</v>
      </c>
      <c r="M267" s="15">
        <v>-1.8960410000000252</v>
      </c>
      <c r="N267" s="6">
        <v>362.20708399999995</v>
      </c>
    </row>
    <row r="268" spans="1:14" x14ac:dyDescent="0.25">
      <c r="A268" s="12">
        <v>2020</v>
      </c>
      <c r="B268" s="8" t="s">
        <v>16</v>
      </c>
      <c r="C268" s="13">
        <v>1</v>
      </c>
      <c r="D268" s="13">
        <v>1</v>
      </c>
      <c r="E268" s="78">
        <v>0</v>
      </c>
      <c r="F268" s="104" t="s">
        <v>49</v>
      </c>
      <c r="G268" s="104" t="s">
        <v>102</v>
      </c>
      <c r="H268" s="104" t="s">
        <v>41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6">
        <v>140.90031999999999</v>
      </c>
    </row>
    <row r="269" spans="1:14" x14ac:dyDescent="0.25">
      <c r="A269" s="12">
        <v>2020</v>
      </c>
      <c r="B269" s="8" t="s">
        <v>16</v>
      </c>
      <c r="C269" s="13">
        <v>1</v>
      </c>
      <c r="D269" s="13">
        <v>0</v>
      </c>
      <c r="E269" s="78">
        <v>0</v>
      </c>
      <c r="F269" s="104" t="s">
        <v>49</v>
      </c>
      <c r="G269" s="104" t="s">
        <v>102</v>
      </c>
      <c r="H269" s="104" t="s">
        <v>73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6">
        <v>0</v>
      </c>
    </row>
    <row r="270" spans="1:14" x14ac:dyDescent="0.25">
      <c r="A270" s="12">
        <v>2020</v>
      </c>
      <c r="B270" s="8" t="s">
        <v>16</v>
      </c>
      <c r="C270" s="13">
        <v>1</v>
      </c>
      <c r="D270" s="13">
        <v>0</v>
      </c>
      <c r="E270" s="78">
        <v>0</v>
      </c>
      <c r="F270" s="104" t="s">
        <v>49</v>
      </c>
      <c r="G270" s="104" t="s">
        <v>102</v>
      </c>
      <c r="H270" s="104" t="s">
        <v>45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6">
        <v>22.04373</v>
      </c>
    </row>
    <row r="271" spans="1:14" x14ac:dyDescent="0.25">
      <c r="A271" s="12">
        <v>2020</v>
      </c>
      <c r="B271" s="8" t="s">
        <v>16</v>
      </c>
      <c r="C271" s="13">
        <v>1</v>
      </c>
      <c r="D271" s="13">
        <v>1</v>
      </c>
      <c r="E271" s="78">
        <v>1</v>
      </c>
      <c r="F271" s="104" t="s">
        <v>68</v>
      </c>
      <c r="G271" s="104" t="s">
        <v>103</v>
      </c>
      <c r="H271" s="104" t="s">
        <v>37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6">
        <v>2000000</v>
      </c>
    </row>
    <row r="272" spans="1:14" x14ac:dyDescent="0.25">
      <c r="A272" s="12">
        <v>2020</v>
      </c>
      <c r="B272" s="8" t="s">
        <v>16</v>
      </c>
      <c r="C272" s="13">
        <v>1</v>
      </c>
      <c r="D272" s="13">
        <v>1</v>
      </c>
      <c r="E272" s="78">
        <v>1</v>
      </c>
      <c r="F272" s="104" t="s">
        <v>68</v>
      </c>
      <c r="G272" s="104" t="s">
        <v>104</v>
      </c>
      <c r="H272" s="104" t="s">
        <v>37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6">
        <v>1750000</v>
      </c>
    </row>
    <row r="273" spans="1:14" x14ac:dyDescent="0.25">
      <c r="A273" s="12">
        <v>2020</v>
      </c>
      <c r="B273" s="8" t="s">
        <v>16</v>
      </c>
      <c r="C273" s="13">
        <v>1</v>
      </c>
      <c r="D273" s="13">
        <v>1</v>
      </c>
      <c r="E273" s="78">
        <v>0</v>
      </c>
      <c r="F273" s="104" t="s">
        <v>68</v>
      </c>
      <c r="G273" s="104" t="s">
        <v>105</v>
      </c>
      <c r="H273" s="104" t="s">
        <v>106</v>
      </c>
      <c r="I273" s="15">
        <v>0</v>
      </c>
      <c r="J273" s="15">
        <v>26278.331670000003</v>
      </c>
      <c r="K273" s="15">
        <v>101.28103</v>
      </c>
      <c r="L273" s="15">
        <v>0</v>
      </c>
      <c r="M273" s="15">
        <v>2.4749897227158146E-12</v>
      </c>
      <c r="N273" s="6">
        <v>5.2999999999999998E-4</v>
      </c>
    </row>
    <row r="274" spans="1:14" x14ac:dyDescent="0.25">
      <c r="A274" s="12">
        <v>2020</v>
      </c>
      <c r="B274" s="8" t="s">
        <v>16</v>
      </c>
      <c r="C274" s="13">
        <v>1</v>
      </c>
      <c r="D274" s="13">
        <v>1</v>
      </c>
      <c r="E274" s="78">
        <v>1</v>
      </c>
      <c r="F274" s="104" t="s">
        <v>68</v>
      </c>
      <c r="G274" s="104" t="s">
        <v>107</v>
      </c>
      <c r="H274" s="104" t="s">
        <v>37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6">
        <v>2000000</v>
      </c>
    </row>
    <row r="275" spans="1:14" x14ac:dyDescent="0.25">
      <c r="A275" s="12">
        <v>2020</v>
      </c>
      <c r="B275" s="8" t="s">
        <v>16</v>
      </c>
      <c r="C275" s="13">
        <v>1</v>
      </c>
      <c r="D275" s="13">
        <v>1</v>
      </c>
      <c r="E275" s="78">
        <v>1</v>
      </c>
      <c r="F275" s="104" t="s">
        <v>68</v>
      </c>
      <c r="G275" s="104" t="s">
        <v>108</v>
      </c>
      <c r="H275" s="104" t="s">
        <v>37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6">
        <v>0</v>
      </c>
    </row>
    <row r="276" spans="1:14" x14ac:dyDescent="0.25">
      <c r="A276" s="12">
        <v>2020</v>
      </c>
      <c r="B276" s="8" t="s">
        <v>16</v>
      </c>
      <c r="C276" s="13">
        <v>1</v>
      </c>
      <c r="D276" s="13">
        <v>1</v>
      </c>
      <c r="E276" s="78">
        <v>1</v>
      </c>
      <c r="F276" s="104" t="s">
        <v>68</v>
      </c>
      <c r="G276" s="104" t="s">
        <v>109</v>
      </c>
      <c r="H276" s="104" t="s">
        <v>37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6">
        <v>2500000</v>
      </c>
    </row>
    <row r="277" spans="1:14" x14ac:dyDescent="0.25">
      <c r="A277" s="12">
        <v>2020</v>
      </c>
      <c r="B277" s="8" t="s">
        <v>16</v>
      </c>
      <c r="C277" s="13">
        <v>1</v>
      </c>
      <c r="D277" s="13">
        <v>1</v>
      </c>
      <c r="E277" s="78">
        <v>0</v>
      </c>
      <c r="F277" s="104" t="s">
        <v>68</v>
      </c>
      <c r="G277" s="104" t="s">
        <v>105</v>
      </c>
      <c r="H277" s="104" t="s">
        <v>110</v>
      </c>
      <c r="I277" s="15">
        <v>0</v>
      </c>
      <c r="J277" s="15">
        <v>25000</v>
      </c>
      <c r="K277" s="15">
        <v>963.54167000000007</v>
      </c>
      <c r="L277" s="15">
        <v>0</v>
      </c>
      <c r="M277" s="15">
        <v>0</v>
      </c>
      <c r="N277" s="6">
        <v>225000</v>
      </c>
    </row>
    <row r="278" spans="1:14" x14ac:dyDescent="0.25">
      <c r="A278" s="12">
        <v>2020</v>
      </c>
      <c r="B278" s="8" t="s">
        <v>16</v>
      </c>
      <c r="C278" s="13">
        <v>1</v>
      </c>
      <c r="D278" s="13">
        <v>1</v>
      </c>
      <c r="E278" s="78">
        <v>1</v>
      </c>
      <c r="F278" s="104" t="s">
        <v>68</v>
      </c>
      <c r="G278" s="104" t="s">
        <v>111</v>
      </c>
      <c r="H278" s="104" t="s">
        <v>37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6">
        <v>3000000</v>
      </c>
    </row>
    <row r="279" spans="1:14" x14ac:dyDescent="0.25">
      <c r="A279" s="12">
        <v>2020</v>
      </c>
      <c r="B279" s="8" t="s">
        <v>16</v>
      </c>
      <c r="C279" s="13">
        <v>1</v>
      </c>
      <c r="D279" s="13">
        <v>1</v>
      </c>
      <c r="E279" s="78">
        <v>1</v>
      </c>
      <c r="F279" s="104" t="s">
        <v>68</v>
      </c>
      <c r="G279" s="104" t="s">
        <v>112</v>
      </c>
      <c r="H279" s="104" t="s">
        <v>37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6">
        <v>2125000</v>
      </c>
    </row>
    <row r="280" spans="1:14" x14ac:dyDescent="0.25">
      <c r="A280" s="12">
        <v>2020</v>
      </c>
      <c r="B280" s="8" t="s">
        <v>16</v>
      </c>
      <c r="C280" s="13">
        <v>1</v>
      </c>
      <c r="D280" s="13">
        <v>1</v>
      </c>
      <c r="E280" s="78">
        <v>1</v>
      </c>
      <c r="F280" s="104" t="s">
        <v>68</v>
      </c>
      <c r="G280" s="104" t="s">
        <v>113</v>
      </c>
      <c r="H280" s="104" t="s">
        <v>37</v>
      </c>
      <c r="I280" s="15">
        <v>0</v>
      </c>
      <c r="J280" s="15">
        <v>0</v>
      </c>
      <c r="K280" s="15">
        <v>11.5</v>
      </c>
      <c r="L280" s="15">
        <v>0</v>
      </c>
      <c r="M280" s="15">
        <v>0</v>
      </c>
      <c r="N280" s="6">
        <v>600000</v>
      </c>
    </row>
    <row r="281" spans="1:14" x14ac:dyDescent="0.25">
      <c r="A281" s="12">
        <v>2020</v>
      </c>
      <c r="B281" s="8" t="s">
        <v>16</v>
      </c>
      <c r="C281" s="13">
        <v>1</v>
      </c>
      <c r="D281" s="13">
        <v>1</v>
      </c>
      <c r="E281" s="78">
        <v>1</v>
      </c>
      <c r="F281" s="104" t="s">
        <v>68</v>
      </c>
      <c r="G281" s="104" t="s">
        <v>114</v>
      </c>
      <c r="H281" s="104" t="s">
        <v>37</v>
      </c>
      <c r="I281" s="15">
        <v>0</v>
      </c>
      <c r="J281" s="15">
        <v>0</v>
      </c>
      <c r="K281" s="15">
        <v>11.5</v>
      </c>
      <c r="L281" s="15">
        <v>0</v>
      </c>
      <c r="M281" s="15">
        <v>0</v>
      </c>
      <c r="N281" s="6">
        <v>1400000</v>
      </c>
    </row>
    <row r="282" spans="1:14" x14ac:dyDescent="0.25">
      <c r="A282" s="12">
        <v>2020</v>
      </c>
      <c r="B282" s="8" t="s">
        <v>16</v>
      </c>
      <c r="C282" s="13">
        <v>1</v>
      </c>
      <c r="D282" s="13">
        <v>1</v>
      </c>
      <c r="E282" s="78">
        <v>1</v>
      </c>
      <c r="F282" s="104" t="s">
        <v>68</v>
      </c>
      <c r="G282" s="104" t="s">
        <v>115</v>
      </c>
      <c r="H282" s="104" t="s">
        <v>37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6">
        <v>400000</v>
      </c>
    </row>
    <row r="283" spans="1:14" x14ac:dyDescent="0.25">
      <c r="A283" s="12">
        <v>2020</v>
      </c>
      <c r="B283" s="8" t="s">
        <v>16</v>
      </c>
      <c r="C283" s="13">
        <v>1</v>
      </c>
      <c r="D283" s="13">
        <v>1</v>
      </c>
      <c r="E283" s="78">
        <v>0</v>
      </c>
      <c r="F283" s="104" t="s">
        <v>116</v>
      </c>
      <c r="G283" s="104" t="s">
        <v>117</v>
      </c>
      <c r="H283" s="104" t="s">
        <v>106</v>
      </c>
      <c r="I283" s="15">
        <v>0</v>
      </c>
      <c r="J283" s="15">
        <v>9202.8543899999931</v>
      </c>
      <c r="K283" s="15">
        <v>0</v>
      </c>
      <c r="L283" s="15">
        <v>0</v>
      </c>
      <c r="M283" s="15">
        <v>0</v>
      </c>
      <c r="N283" s="6">
        <v>627825.98618000001</v>
      </c>
    </row>
    <row r="284" spans="1:14" x14ac:dyDescent="0.25">
      <c r="A284" s="12">
        <v>2020</v>
      </c>
      <c r="B284" s="8" t="s">
        <v>16</v>
      </c>
      <c r="C284" s="13">
        <v>1</v>
      </c>
      <c r="D284" s="13">
        <v>1</v>
      </c>
      <c r="E284" s="78">
        <v>0</v>
      </c>
      <c r="F284" s="104" t="s">
        <v>118</v>
      </c>
      <c r="G284" s="104" t="s">
        <v>119</v>
      </c>
      <c r="H284" s="104" t="s">
        <v>120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6">
        <v>0</v>
      </c>
    </row>
    <row r="285" spans="1:14" x14ac:dyDescent="0.25">
      <c r="A285" s="12">
        <v>2020</v>
      </c>
      <c r="B285" s="8" t="s">
        <v>16</v>
      </c>
      <c r="C285" s="13">
        <v>1</v>
      </c>
      <c r="D285" s="13">
        <v>1</v>
      </c>
      <c r="E285" s="78">
        <v>0</v>
      </c>
      <c r="F285" s="104" t="s">
        <v>118</v>
      </c>
      <c r="G285" s="104" t="s">
        <v>119</v>
      </c>
      <c r="H285" s="104" t="s">
        <v>120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6">
        <v>0</v>
      </c>
    </row>
    <row r="286" spans="1:14" x14ac:dyDescent="0.25">
      <c r="A286" s="12">
        <v>2020</v>
      </c>
      <c r="B286" s="8" t="s">
        <v>16</v>
      </c>
      <c r="C286" s="13">
        <v>1</v>
      </c>
      <c r="D286" s="13">
        <v>1</v>
      </c>
      <c r="E286" s="78">
        <v>0</v>
      </c>
      <c r="F286" s="104" t="s">
        <v>118</v>
      </c>
      <c r="G286" s="104" t="s">
        <v>119</v>
      </c>
      <c r="H286" s="104" t="s">
        <v>120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6">
        <v>0</v>
      </c>
    </row>
    <row r="287" spans="1:14" x14ac:dyDescent="0.25">
      <c r="A287" s="12">
        <v>2020</v>
      </c>
      <c r="B287" s="8" t="s">
        <v>16</v>
      </c>
      <c r="C287" s="13">
        <v>1</v>
      </c>
      <c r="D287" s="13">
        <v>1</v>
      </c>
      <c r="E287" s="78">
        <v>0</v>
      </c>
      <c r="F287" s="104" t="s">
        <v>118</v>
      </c>
      <c r="G287" s="104" t="s">
        <v>121</v>
      </c>
      <c r="H287" s="104" t="s">
        <v>120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6">
        <v>0</v>
      </c>
    </row>
    <row r="288" spans="1:14" x14ac:dyDescent="0.25">
      <c r="A288" s="12">
        <v>2020</v>
      </c>
      <c r="B288" s="8" t="s">
        <v>16</v>
      </c>
      <c r="C288" s="13">
        <v>1</v>
      </c>
      <c r="D288" s="13">
        <v>1</v>
      </c>
      <c r="E288" s="78">
        <v>0</v>
      </c>
      <c r="F288" s="104" t="s">
        <v>118</v>
      </c>
      <c r="G288" s="104" t="s">
        <v>121</v>
      </c>
      <c r="H288" s="104" t="s">
        <v>120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6">
        <v>0</v>
      </c>
    </row>
    <row r="289" spans="1:16" x14ac:dyDescent="0.25">
      <c r="A289" s="12">
        <v>2020</v>
      </c>
      <c r="B289" s="8" t="s">
        <v>16</v>
      </c>
      <c r="C289" s="13">
        <v>1</v>
      </c>
      <c r="D289" s="13">
        <v>1</v>
      </c>
      <c r="E289" s="78">
        <v>0</v>
      </c>
      <c r="F289" s="104" t="s">
        <v>118</v>
      </c>
      <c r="G289" s="104" t="s">
        <v>122</v>
      </c>
      <c r="H289" s="104" t="s">
        <v>120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6">
        <v>0</v>
      </c>
    </row>
    <row r="290" spans="1:16" x14ac:dyDescent="0.25">
      <c r="A290" s="12">
        <v>2020</v>
      </c>
      <c r="B290" s="8" t="s">
        <v>16</v>
      </c>
      <c r="C290" s="13">
        <v>1</v>
      </c>
      <c r="D290" s="13">
        <v>1</v>
      </c>
      <c r="E290" s="78">
        <v>0</v>
      </c>
      <c r="F290" s="104" t="s">
        <v>118</v>
      </c>
      <c r="G290" s="104" t="s">
        <v>123</v>
      </c>
      <c r="H290" s="104" t="s">
        <v>120</v>
      </c>
      <c r="I290" s="15">
        <v>0</v>
      </c>
      <c r="J290" s="15">
        <v>2083.3333333333721</v>
      </c>
      <c r="K290" s="15">
        <v>321.3700954861124</v>
      </c>
      <c r="L290" s="15">
        <v>0</v>
      </c>
      <c r="M290" s="15">
        <v>0</v>
      </c>
      <c r="N290" s="6">
        <v>45833.333333333023</v>
      </c>
    </row>
    <row r="291" spans="1:16" x14ac:dyDescent="0.25">
      <c r="A291" s="12">
        <v>2020</v>
      </c>
      <c r="B291" s="8" t="s">
        <v>16</v>
      </c>
      <c r="C291" s="13">
        <v>1</v>
      </c>
      <c r="D291" s="13">
        <v>1</v>
      </c>
      <c r="E291" s="78">
        <v>0</v>
      </c>
      <c r="F291" s="104" t="s">
        <v>118</v>
      </c>
      <c r="G291" s="104" t="s">
        <v>124</v>
      </c>
      <c r="H291" s="104" t="s">
        <v>120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6">
        <v>0</v>
      </c>
    </row>
    <row r="292" spans="1:16" x14ac:dyDescent="0.25">
      <c r="A292" s="12">
        <v>2020</v>
      </c>
      <c r="B292" s="8" t="s">
        <v>16</v>
      </c>
      <c r="C292" s="13">
        <v>1</v>
      </c>
      <c r="D292" s="13">
        <v>0</v>
      </c>
      <c r="E292" s="78">
        <v>0</v>
      </c>
      <c r="F292" s="104" t="s">
        <v>125</v>
      </c>
      <c r="G292" s="104" t="s">
        <v>126</v>
      </c>
      <c r="H292" s="104" t="s">
        <v>55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6">
        <v>359291.24640000006</v>
      </c>
    </row>
    <row r="293" spans="1:16" x14ac:dyDescent="0.25">
      <c r="A293" s="12">
        <v>2020</v>
      </c>
      <c r="B293" s="8" t="s">
        <v>16</v>
      </c>
      <c r="C293" s="13">
        <v>1</v>
      </c>
      <c r="D293" s="13">
        <v>0</v>
      </c>
      <c r="E293" s="78">
        <v>0</v>
      </c>
      <c r="F293" s="104" t="s">
        <v>125</v>
      </c>
      <c r="G293" s="104" t="s">
        <v>127</v>
      </c>
      <c r="H293" s="104" t="s">
        <v>55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6">
        <v>348787.17874080001</v>
      </c>
    </row>
    <row r="294" spans="1:16" x14ac:dyDescent="0.25">
      <c r="A294" s="12"/>
      <c r="B294" s="8"/>
      <c r="C294" s="13"/>
      <c r="D294" s="13"/>
      <c r="E294" s="78"/>
      <c r="F294" s="78"/>
      <c r="G294" s="78"/>
      <c r="H294" s="78"/>
      <c r="I294" s="15"/>
      <c r="J294" s="15"/>
      <c r="K294" s="15"/>
      <c r="L294" s="15"/>
      <c r="M294" s="15"/>
      <c r="N294" s="6"/>
    </row>
    <row r="295" spans="1:16" x14ac:dyDescent="0.25">
      <c r="A295" s="12"/>
      <c r="B295" s="8"/>
      <c r="C295" s="13"/>
      <c r="D295" s="13"/>
      <c r="E295" s="78"/>
      <c r="F295" s="78"/>
      <c r="G295" s="78"/>
      <c r="H295" s="78"/>
      <c r="I295" s="15"/>
      <c r="J295" s="15"/>
      <c r="K295" s="15"/>
      <c r="L295" s="15"/>
      <c r="M295" s="15"/>
      <c r="N295" s="6"/>
    </row>
    <row r="296" spans="1:16" s="63" customFormat="1" ht="15" customHeight="1" x14ac:dyDescent="0.25">
      <c r="I296" s="64">
        <f>SUBTOTAL(9,I6:I295)</f>
        <v>562424.80877</v>
      </c>
      <c r="J296" s="64">
        <f>SUBTOTAL(9,J6:J295)</f>
        <v>466166.08493866667</v>
      </c>
      <c r="K296" s="64">
        <f t="shared" ref="K296:M296" si="0">SUBTOTAL(9,K6:K295)</f>
        <v>359113.93583537493</v>
      </c>
      <c r="L296" s="64">
        <f t="shared" si="0"/>
        <v>1148.3254299999999</v>
      </c>
      <c r="M296" s="64">
        <f t="shared" si="0"/>
        <v>-20443.023961998813</v>
      </c>
      <c r="N296" s="64">
        <f>SUBTOTAL(9,N6:N295)</f>
        <v>83334988.684006318</v>
      </c>
      <c r="O296" s="64"/>
      <c r="P296" s="64"/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5.42578125" style="34" bestFit="1" customWidth="1"/>
    <col min="5" max="7" width="12.28515625" style="34" bestFit="1" customWidth="1"/>
    <col min="8" max="16384" width="11.42578125" style="34"/>
  </cols>
  <sheetData>
    <row r="1" spans="1:3" s="2" customFormat="1" ht="25.5" customHeight="1" x14ac:dyDescent="0.25">
      <c r="A1" s="124" t="s">
        <v>144</v>
      </c>
      <c r="B1" s="124"/>
    </row>
    <row r="2" spans="1:3" s="2" customFormat="1" x14ac:dyDescent="0.25">
      <c r="A2" s="124" t="s">
        <v>145</v>
      </c>
      <c r="B2" s="124"/>
    </row>
    <row r="3" spans="1:3" s="2" customFormat="1" x14ac:dyDescent="0.25">
      <c r="A3" s="124" t="s">
        <v>20</v>
      </c>
      <c r="B3" s="124"/>
    </row>
    <row r="5" spans="1:3" ht="20.100000000000001" customHeight="1" x14ac:dyDescent="0.25">
      <c r="A5" s="55" t="s">
        <v>146</v>
      </c>
      <c r="B5" s="55" t="s">
        <v>147</v>
      </c>
    </row>
    <row r="6" spans="1:3" ht="20.100000000000001" customHeight="1" x14ac:dyDescent="0.25">
      <c r="A6" s="32" t="s">
        <v>148</v>
      </c>
      <c r="B6" s="54">
        <v>490200</v>
      </c>
    </row>
    <row r="7" spans="1:3" ht="20.100000000000001" customHeight="1" x14ac:dyDescent="0.25">
      <c r="A7" s="32" t="s">
        <v>149</v>
      </c>
      <c r="B7" s="82">
        <v>697543.65653333301</v>
      </c>
      <c r="C7" s="5"/>
    </row>
    <row r="8" spans="1:3" ht="20.100000000000001" customHeight="1" x14ac:dyDescent="0.25">
      <c r="A8" s="32" t="s">
        <v>150</v>
      </c>
      <c r="B8" s="54">
        <v>7400</v>
      </c>
    </row>
    <row r="9" spans="1:3" ht="20.100000000000001" customHeight="1" x14ac:dyDescent="0.25">
      <c r="A9" s="32" t="s">
        <v>151</v>
      </c>
      <c r="B9" s="10">
        <v>185000</v>
      </c>
    </row>
    <row r="10" spans="1:3" ht="20.100000000000001" customHeight="1" x14ac:dyDescent="0.25">
      <c r="A10" s="32" t="s">
        <v>152</v>
      </c>
      <c r="B10" s="10">
        <v>3016497</v>
      </c>
    </row>
    <row r="11" spans="1:3" ht="20.100000000000001" customHeight="1" x14ac:dyDescent="0.25">
      <c r="A11" s="32" t="s">
        <v>153</v>
      </c>
      <c r="B11" s="10">
        <v>2296486.5713650002</v>
      </c>
    </row>
    <row r="12" spans="1:3" ht="20.100000000000001" customHeight="1" x14ac:dyDescent="0.25">
      <c r="A12" s="47" t="s">
        <v>154</v>
      </c>
      <c r="B12" s="35">
        <f>SUM(B6:B11)</f>
        <v>6693127.2278983332</v>
      </c>
    </row>
    <row r="14" spans="1:3" x14ac:dyDescent="0.25">
      <c r="A14" s="101" t="s">
        <v>155</v>
      </c>
    </row>
    <row r="15" spans="1:3" x14ac:dyDescent="0.25">
      <c r="A15" s="34" t="s">
        <v>156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zoomScale="70" zoomScaleNormal="70" workbookViewId="0">
      <pane ySplit="4" topLeftCell="A10" activePane="bottomLeft" state="frozen"/>
      <selection activeCell="A14" sqref="A14"/>
      <selection pane="bottomLeft" activeCell="A32" sqref="A32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1" width="20.28515625" style="87" customWidth="1"/>
    <col min="12" max="12" width="22" style="87" customWidth="1"/>
    <col min="13" max="13" width="16.7109375" style="87" customWidth="1"/>
    <col min="14" max="14" width="21.42578125" style="87" bestFit="1" customWidth="1"/>
    <col min="15" max="16384" width="11.7109375" style="87"/>
  </cols>
  <sheetData>
    <row r="1" spans="1:14" s="8" customFormat="1" ht="33" customHeight="1" x14ac:dyDescent="0.25">
      <c r="A1" s="120" t="s">
        <v>128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8" customFormat="1" x14ac:dyDescent="0.25">
      <c r="A2" s="120" t="s">
        <v>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8" customFormat="1" x14ac:dyDescent="0.25">
      <c r="A3" s="120" t="s">
        <v>20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76" customFormat="1" ht="49.5" customHeight="1" x14ac:dyDescent="0.25">
      <c r="A4" s="7" t="s">
        <v>21</v>
      </c>
      <c r="B4" s="105" t="s">
        <v>22</v>
      </c>
      <c r="C4" s="11" t="s">
        <v>129</v>
      </c>
      <c r="D4" s="11" t="s">
        <v>130</v>
      </c>
      <c r="E4" s="11" t="s">
        <v>131</v>
      </c>
      <c r="F4" s="7" t="s">
        <v>132</v>
      </c>
      <c r="G4" s="7" t="s">
        <v>133</v>
      </c>
      <c r="H4" s="7" t="s">
        <v>134</v>
      </c>
      <c r="I4" s="105" t="s">
        <v>26</v>
      </c>
      <c r="J4" s="105" t="s">
        <v>135</v>
      </c>
      <c r="K4" s="40" t="s">
        <v>29</v>
      </c>
      <c r="L4" s="77" t="s">
        <v>30</v>
      </c>
      <c r="M4" s="40" t="s">
        <v>136</v>
      </c>
      <c r="N4" s="40" t="s">
        <v>34</v>
      </c>
    </row>
    <row r="5" spans="1:14" x14ac:dyDescent="0.25">
      <c r="A5" s="12">
        <v>2020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8781.3306699999976</v>
      </c>
      <c r="L5" s="15">
        <v>21513.236829999994</v>
      </c>
      <c r="M5" s="15">
        <v>9903.8179</v>
      </c>
      <c r="N5" s="15">
        <v>1484930.8670037994</v>
      </c>
    </row>
    <row r="6" spans="1:14" x14ac:dyDescent="0.25">
      <c r="A6" s="12">
        <v>2020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-2940.4404100000002</v>
      </c>
      <c r="L6" s="15">
        <v>2871.3729999999996</v>
      </c>
      <c r="M6" s="15">
        <v>1089.4500699999999</v>
      </c>
      <c r="N6" s="15">
        <v>289196.98065000004</v>
      </c>
    </row>
    <row r="7" spans="1:14" x14ac:dyDescent="0.25">
      <c r="A7" s="12">
        <v>2020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11721.771079999999</v>
      </c>
      <c r="L7" s="15">
        <v>18641.863829999998</v>
      </c>
      <c r="M7" s="15">
        <v>8814.3678299999992</v>
      </c>
      <c r="N7" s="15">
        <v>1338914.0534437997</v>
      </c>
    </row>
    <row r="8" spans="1:14" x14ac:dyDescent="0.25">
      <c r="A8" s="12">
        <v>2020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42556.064890000001</v>
      </c>
      <c r="L8" s="15">
        <v>25544.266450000003</v>
      </c>
      <c r="M8" s="15">
        <v>3275.6560399999998</v>
      </c>
      <c r="N8" s="15">
        <v>719005.39737000002</v>
      </c>
    </row>
    <row r="9" spans="1:14" x14ac:dyDescent="0.25">
      <c r="A9" s="12">
        <v>2020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350000</v>
      </c>
      <c r="L9" s="15">
        <v>0</v>
      </c>
      <c r="M9" s="15">
        <v>30393.888879999999</v>
      </c>
      <c r="N9" s="15">
        <v>12794576.467215694</v>
      </c>
    </row>
    <row r="10" spans="1:14" x14ac:dyDescent="0.25">
      <c r="A10" s="12">
        <v>2020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0</v>
      </c>
      <c r="L10" s="15">
        <v>0</v>
      </c>
      <c r="M10" s="15">
        <v>6155.1174899999996</v>
      </c>
      <c r="N10" s="15">
        <v>4417980.9948136928</v>
      </c>
    </row>
    <row r="11" spans="1:14" x14ac:dyDescent="0.25">
      <c r="A11" s="12">
        <v>2020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350000</v>
      </c>
      <c r="L11" s="15">
        <v>0</v>
      </c>
      <c r="M11" s="15">
        <v>30201.876529999998</v>
      </c>
      <c r="N11" s="15">
        <v>12784069.991075695</v>
      </c>
    </row>
    <row r="12" spans="1:14" x14ac:dyDescent="0.25">
      <c r="A12" s="12">
        <v>2020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0</v>
      </c>
      <c r="L12" s="15">
        <v>0</v>
      </c>
      <c r="M12" s="15">
        <v>0</v>
      </c>
      <c r="N12" s="15">
        <v>1283722.0696</v>
      </c>
    </row>
    <row r="13" spans="1:14" x14ac:dyDescent="0.25">
      <c r="A13" s="12">
        <v>2020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0</v>
      </c>
      <c r="L13" s="15">
        <v>0</v>
      </c>
      <c r="M13" s="15">
        <v>0</v>
      </c>
      <c r="N13" s="15">
        <v>334799.72048000025</v>
      </c>
    </row>
    <row r="14" spans="1:14" x14ac:dyDescent="0.25">
      <c r="A14" s="12">
        <v>2020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0</v>
      </c>
      <c r="L14" s="15">
        <v>0</v>
      </c>
      <c r="M14" s="15">
        <v>0</v>
      </c>
      <c r="N14" s="15">
        <v>499379.75491000025</v>
      </c>
    </row>
    <row r="15" spans="1:14" x14ac:dyDescent="0.25">
      <c r="A15" s="12">
        <v>2020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0</v>
      </c>
      <c r="L15" s="15">
        <v>0</v>
      </c>
      <c r="M15" s="15">
        <v>0</v>
      </c>
      <c r="N15" s="15">
        <v>1111629.0335000004</v>
      </c>
    </row>
    <row r="16" spans="1:14" x14ac:dyDescent="0.25">
      <c r="A16" s="12">
        <v>2020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0</v>
      </c>
      <c r="L16" s="15">
        <v>0</v>
      </c>
      <c r="M16" s="15">
        <v>0</v>
      </c>
      <c r="N16" s="15">
        <v>508087.79091999994</v>
      </c>
    </row>
    <row r="17" spans="1:16" x14ac:dyDescent="0.25">
      <c r="A17" s="12">
        <v>2020</v>
      </c>
      <c r="B17" s="8" t="s">
        <v>16</v>
      </c>
      <c r="C17" s="86">
        <v>1</v>
      </c>
      <c r="D17" s="86">
        <v>1</v>
      </c>
      <c r="E17" s="78">
        <v>0</v>
      </c>
      <c r="F17" s="78">
        <v>0</v>
      </c>
      <c r="G17" s="78">
        <v>0</v>
      </c>
      <c r="H17" s="78">
        <v>0</v>
      </c>
      <c r="I17" s="87" t="s">
        <v>6</v>
      </c>
      <c r="J17" s="87" t="s">
        <v>1</v>
      </c>
      <c r="K17" s="15">
        <v>33750.694209999994</v>
      </c>
      <c r="L17" s="15">
        <v>18846.850399999999</v>
      </c>
      <c r="M17" s="15">
        <v>8410.0451299999986</v>
      </c>
      <c r="N17" s="15">
        <v>1499564.1460438001</v>
      </c>
    </row>
    <row r="18" spans="1:16" x14ac:dyDescent="0.25">
      <c r="A18" s="12">
        <v>2020</v>
      </c>
      <c r="B18" s="8" t="s">
        <v>16</v>
      </c>
      <c r="C18" s="9">
        <v>0</v>
      </c>
      <c r="D18" s="9">
        <v>0</v>
      </c>
      <c r="E18" s="86">
        <v>1</v>
      </c>
      <c r="F18" s="9">
        <v>0</v>
      </c>
      <c r="G18" s="9">
        <v>0</v>
      </c>
      <c r="H18" s="9">
        <v>0</v>
      </c>
      <c r="I18" s="87" t="s">
        <v>6</v>
      </c>
      <c r="J18" s="87" t="s">
        <v>1</v>
      </c>
      <c r="K18" s="15">
        <v>8286.6847099999995</v>
      </c>
      <c r="L18" s="15">
        <v>2782.8335099999995</v>
      </c>
      <c r="M18" s="15">
        <v>1014.8423800000002</v>
      </c>
      <c r="N18" s="15">
        <v>294430.2671</v>
      </c>
    </row>
    <row r="19" spans="1:16" x14ac:dyDescent="0.25">
      <c r="A19" s="12">
        <v>2020</v>
      </c>
      <c r="B19" s="8" t="s">
        <v>16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86">
        <v>1</v>
      </c>
      <c r="I19" s="87" t="s">
        <v>6</v>
      </c>
      <c r="J19" s="87" t="s">
        <v>1</v>
      </c>
      <c r="K19" s="15">
        <v>25464.0095</v>
      </c>
      <c r="L19" s="15">
        <v>16064.016889999999</v>
      </c>
      <c r="M19" s="15">
        <v>7395.2027500000004</v>
      </c>
      <c r="N19" s="15">
        <v>1348314.0460338001</v>
      </c>
    </row>
    <row r="20" spans="1:16" x14ac:dyDescent="0.25">
      <c r="A20" s="12">
        <v>2020</v>
      </c>
      <c r="B20" s="8" t="s">
        <v>16</v>
      </c>
      <c r="C20" s="86">
        <v>1</v>
      </c>
      <c r="D20" s="86">
        <v>1</v>
      </c>
      <c r="E20" s="78">
        <v>1</v>
      </c>
      <c r="F20" s="78">
        <v>1</v>
      </c>
      <c r="G20" s="78">
        <v>1</v>
      </c>
      <c r="H20" s="78">
        <v>1</v>
      </c>
      <c r="I20" s="87" t="s">
        <v>4</v>
      </c>
      <c r="J20" s="87" t="s">
        <v>7</v>
      </c>
      <c r="K20" s="15">
        <v>75097.240909999993</v>
      </c>
      <c r="L20" s="15">
        <v>0</v>
      </c>
      <c r="M20" s="15">
        <v>3311.8159999999998</v>
      </c>
      <c r="N20" s="15">
        <v>794102.63827999996</v>
      </c>
    </row>
    <row r="21" spans="1:16" x14ac:dyDescent="0.25">
      <c r="A21" s="12">
        <v>2020</v>
      </c>
      <c r="B21" s="8" t="s">
        <v>16</v>
      </c>
      <c r="C21" s="86">
        <v>1</v>
      </c>
      <c r="D21" s="86">
        <v>1</v>
      </c>
      <c r="E21" s="78">
        <v>1</v>
      </c>
      <c r="F21" s="78">
        <v>0</v>
      </c>
      <c r="G21" s="78">
        <v>0</v>
      </c>
      <c r="H21" s="78">
        <v>0</v>
      </c>
      <c r="I21" s="87" t="s">
        <v>4</v>
      </c>
      <c r="J21" s="87" t="s">
        <v>8</v>
      </c>
      <c r="K21" s="15">
        <v>251519.23395999998</v>
      </c>
      <c r="L21" s="15">
        <v>9263.5987399999995</v>
      </c>
      <c r="M21" s="15">
        <v>64822.237270000005</v>
      </c>
      <c r="N21" s="15">
        <v>13036832.102435693</v>
      </c>
    </row>
    <row r="22" spans="1:16" x14ac:dyDescent="0.25">
      <c r="A22" s="12">
        <v>2020</v>
      </c>
      <c r="B22" s="8" t="s">
        <v>16</v>
      </c>
      <c r="C22" s="86">
        <v>0</v>
      </c>
      <c r="D22" s="86">
        <v>0</v>
      </c>
      <c r="E22" s="78">
        <v>0</v>
      </c>
      <c r="F22" s="78">
        <v>0</v>
      </c>
      <c r="G22" s="78">
        <v>1</v>
      </c>
      <c r="H22" s="78">
        <v>0</v>
      </c>
      <c r="I22" s="87" t="s">
        <v>4</v>
      </c>
      <c r="J22" s="87" t="s">
        <v>8</v>
      </c>
      <c r="K22" s="15">
        <v>0</v>
      </c>
      <c r="L22" s="15">
        <v>0</v>
      </c>
      <c r="M22" s="15">
        <v>26788.205470000001</v>
      </c>
      <c r="N22" s="15">
        <v>4417980.9948136928</v>
      </c>
    </row>
    <row r="23" spans="1:16" x14ac:dyDescent="0.25">
      <c r="A23" s="12">
        <v>2020</v>
      </c>
      <c r="B23" s="8" t="s">
        <v>16</v>
      </c>
      <c r="C23" s="86">
        <v>0</v>
      </c>
      <c r="D23" s="86">
        <v>0</v>
      </c>
      <c r="E23" s="78">
        <v>0</v>
      </c>
      <c r="F23" s="78">
        <v>0</v>
      </c>
      <c r="G23" s="78">
        <v>0</v>
      </c>
      <c r="H23" s="78">
        <v>1</v>
      </c>
      <c r="I23" s="87" t="s">
        <v>4</v>
      </c>
      <c r="J23" s="87" t="s">
        <v>8</v>
      </c>
      <c r="K23" s="15">
        <v>251519.23395999998</v>
      </c>
      <c r="L23" s="15">
        <v>9263.5987399999995</v>
      </c>
      <c r="M23" s="15">
        <v>64706.578990000002</v>
      </c>
      <c r="N23" s="15">
        <v>13026325.626295693</v>
      </c>
    </row>
    <row r="24" spans="1:16" x14ac:dyDescent="0.25">
      <c r="A24" s="12">
        <v>2020</v>
      </c>
      <c r="B24" s="8" t="s">
        <v>16</v>
      </c>
      <c r="C24" s="86">
        <v>1</v>
      </c>
      <c r="D24" s="86">
        <v>1</v>
      </c>
      <c r="E24" s="78">
        <v>1</v>
      </c>
      <c r="F24" s="78">
        <v>0</v>
      </c>
      <c r="G24" s="78">
        <v>0</v>
      </c>
      <c r="H24" s="78">
        <v>0</v>
      </c>
      <c r="I24" s="87" t="s">
        <v>5</v>
      </c>
      <c r="J24" s="87" t="s">
        <v>2</v>
      </c>
      <c r="K24" s="15">
        <v>0</v>
      </c>
      <c r="L24" s="15">
        <v>0</v>
      </c>
      <c r="M24" s="15">
        <v>0</v>
      </c>
      <c r="N24" s="15">
        <v>1251761.8207599996</v>
      </c>
    </row>
    <row r="25" spans="1:16" x14ac:dyDescent="0.25">
      <c r="A25" s="12">
        <v>2020</v>
      </c>
      <c r="B25" s="8" t="s">
        <v>16</v>
      </c>
      <c r="C25" s="86">
        <v>0</v>
      </c>
      <c r="D25" s="86">
        <v>0</v>
      </c>
      <c r="E25" s="78">
        <v>0</v>
      </c>
      <c r="F25" s="78">
        <v>1</v>
      </c>
      <c r="G25" s="78">
        <v>0</v>
      </c>
      <c r="H25" s="78">
        <v>0</v>
      </c>
      <c r="I25" s="87" t="s">
        <v>5</v>
      </c>
      <c r="J25" s="87" t="s">
        <v>2</v>
      </c>
      <c r="K25" s="15">
        <v>0</v>
      </c>
      <c r="L25" s="15">
        <v>0</v>
      </c>
      <c r="M25" s="15">
        <v>0</v>
      </c>
      <c r="N25" s="15">
        <v>322068.29579999956</v>
      </c>
    </row>
    <row r="26" spans="1:16" x14ac:dyDescent="0.25">
      <c r="A26" s="12">
        <v>2020</v>
      </c>
      <c r="B26" s="8" t="s">
        <v>16</v>
      </c>
      <c r="C26" s="86">
        <v>0</v>
      </c>
      <c r="D26" s="86">
        <v>0</v>
      </c>
      <c r="E26" s="78">
        <v>0</v>
      </c>
      <c r="F26" s="78">
        <v>0</v>
      </c>
      <c r="G26" s="78">
        <v>1</v>
      </c>
      <c r="H26" s="78">
        <v>0</v>
      </c>
      <c r="I26" s="87" t="s">
        <v>5</v>
      </c>
      <c r="J26" s="87" t="s">
        <v>2</v>
      </c>
      <c r="K26" s="15">
        <v>0</v>
      </c>
      <c r="L26" s="15">
        <v>0</v>
      </c>
      <c r="M26" s="15">
        <v>0</v>
      </c>
      <c r="N26" s="15">
        <v>485504.55220999959</v>
      </c>
    </row>
    <row r="27" spans="1:16" x14ac:dyDescent="0.25">
      <c r="A27" s="12">
        <v>2020</v>
      </c>
      <c r="B27" s="8" t="s">
        <v>16</v>
      </c>
      <c r="C27" s="86">
        <v>0</v>
      </c>
      <c r="D27" s="86">
        <v>0</v>
      </c>
      <c r="E27" s="78">
        <v>0</v>
      </c>
      <c r="F27" s="78">
        <v>0</v>
      </c>
      <c r="G27" s="78">
        <v>0</v>
      </c>
      <c r="H27" s="78">
        <v>1</v>
      </c>
      <c r="I27" s="87" t="s">
        <v>5</v>
      </c>
      <c r="J27" s="87" t="s">
        <v>2</v>
      </c>
      <c r="K27" s="15">
        <v>0</v>
      </c>
      <c r="L27" s="15">
        <v>0</v>
      </c>
      <c r="M27" s="15">
        <v>0</v>
      </c>
      <c r="N27" s="15">
        <v>1085318.0106899994</v>
      </c>
    </row>
    <row r="28" spans="1:16" x14ac:dyDescent="0.25">
      <c r="A28" s="12">
        <v>2020</v>
      </c>
      <c r="B28" s="8" t="s">
        <v>16</v>
      </c>
      <c r="C28" s="86">
        <v>1</v>
      </c>
      <c r="D28" s="86">
        <v>1</v>
      </c>
      <c r="E28" s="86">
        <v>1</v>
      </c>
      <c r="F28" s="86">
        <v>0</v>
      </c>
      <c r="G28" s="86">
        <v>0</v>
      </c>
      <c r="H28" s="86">
        <v>1</v>
      </c>
      <c r="I28" s="87" t="s">
        <v>5</v>
      </c>
      <c r="J28" s="87" t="s">
        <v>3</v>
      </c>
      <c r="K28" s="15">
        <v>0</v>
      </c>
      <c r="L28" s="15">
        <v>0</v>
      </c>
      <c r="M28" s="15">
        <v>0</v>
      </c>
      <c r="N28" s="15">
        <v>508087.79091999994</v>
      </c>
    </row>
    <row r="29" spans="1:16" x14ac:dyDescent="0.25">
      <c r="A29" s="12"/>
      <c r="B29" s="8"/>
      <c r="C29" s="86"/>
      <c r="D29" s="86"/>
      <c r="E29" s="86"/>
      <c r="F29" s="86"/>
      <c r="G29" s="86"/>
      <c r="H29" s="86"/>
      <c r="K29" s="15"/>
      <c r="L29" s="15"/>
      <c r="M29" s="15"/>
      <c r="N29" s="15"/>
    </row>
    <row r="30" spans="1:16" x14ac:dyDescent="0.25">
      <c r="A30" s="12"/>
      <c r="B30" s="8"/>
      <c r="C30" s="86"/>
      <c r="D30" s="86"/>
      <c r="E30" s="86"/>
      <c r="F30" s="86"/>
      <c r="G30" s="86"/>
      <c r="H30" s="86"/>
      <c r="K30" s="15"/>
      <c r="L30" s="15"/>
      <c r="M30" s="15"/>
      <c r="N30" s="15"/>
    </row>
    <row r="31" spans="1:16" x14ac:dyDescent="0.25">
      <c r="A31" s="12"/>
      <c r="B31" s="8"/>
      <c r="C31" s="86"/>
      <c r="D31" s="86"/>
      <c r="E31" s="86"/>
      <c r="F31" s="86"/>
      <c r="G31" s="86"/>
      <c r="H31" s="86"/>
      <c r="K31" s="15"/>
      <c r="L31" s="15"/>
      <c r="M31" s="15"/>
      <c r="N31" s="15"/>
    </row>
    <row r="32" spans="1:16" s="63" customFormat="1" ht="15" customHeight="1" x14ac:dyDescent="0.25">
      <c r="I32" s="64"/>
      <c r="J32" s="64"/>
      <c r="K32" s="64">
        <f>SUBTOTAL(9,K5:K31)</f>
        <v>1405755.8234799998</v>
      </c>
      <c r="L32" s="64">
        <f>SUBTOTAL(9,L5:L31)</f>
        <v>124791.63838999998</v>
      </c>
      <c r="M32" s="64">
        <f>SUBTOTAL(9,M5:M31)</f>
        <v>266283.10272999998</v>
      </c>
      <c r="N32" s="64">
        <f>SUBTOTAL(9,N5:N31)</f>
        <v>75636583.412365377</v>
      </c>
      <c r="O32" s="64"/>
      <c r="P32" s="64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zoomScale="80" zoomScaleNormal="80" workbookViewId="0">
      <pane ySplit="5" topLeftCell="A6" activePane="bottomLeft" state="frozen"/>
      <selection sqref="A1:N28"/>
      <selection pane="bottomLeft" activeCell="F14" sqref="F14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1" t="s">
        <v>17</v>
      </c>
      <c r="B1" s="121"/>
      <c r="C1" s="121"/>
      <c r="D1" s="121"/>
      <c r="E1" s="121"/>
      <c r="F1" s="121"/>
      <c r="G1" s="121"/>
    </row>
    <row r="2" spans="1:7" ht="15" customHeight="1" x14ac:dyDescent="0.25">
      <c r="A2" s="121" t="s">
        <v>19</v>
      </c>
      <c r="B2" s="121"/>
      <c r="C2" s="121"/>
      <c r="D2" s="121"/>
      <c r="E2" s="121"/>
      <c r="F2" s="121"/>
      <c r="G2" s="121"/>
    </row>
    <row r="3" spans="1:7" ht="15" customHeight="1" x14ac:dyDescent="0.25">
      <c r="A3" s="121" t="s">
        <v>10</v>
      </c>
      <c r="B3" s="121"/>
      <c r="C3" s="121"/>
      <c r="D3" s="121"/>
      <c r="E3" s="121"/>
      <c r="F3" s="121"/>
      <c r="G3" s="121"/>
    </row>
    <row r="4" spans="1:7" ht="12" customHeight="1" x14ac:dyDescent="0.25"/>
    <row r="5" spans="1:7" ht="32.25" customHeight="1" x14ac:dyDescent="0.25">
      <c r="A5" s="70" t="s">
        <v>21</v>
      </c>
      <c r="B5" s="70" t="s">
        <v>22</v>
      </c>
      <c r="C5" s="70" t="s">
        <v>137</v>
      </c>
      <c r="D5" s="70" t="s">
        <v>138</v>
      </c>
      <c r="E5" s="70" t="s">
        <v>139</v>
      </c>
      <c r="F5" s="70" t="s">
        <v>140</v>
      </c>
      <c r="G5" s="70" t="s">
        <v>141</v>
      </c>
    </row>
    <row r="6" spans="1:7" ht="15" customHeight="1" x14ac:dyDescent="0.25">
      <c r="A6" s="14">
        <v>2020</v>
      </c>
      <c r="B6" s="71" t="s">
        <v>142</v>
      </c>
      <c r="C6" s="79">
        <v>109667.45699999999</v>
      </c>
      <c r="D6" s="72">
        <v>41763.36977236416</v>
      </c>
      <c r="E6" s="72">
        <v>16790.322592109496</v>
      </c>
      <c r="F6" s="72">
        <f>+E6+D6</f>
        <v>58553.692364473653</v>
      </c>
      <c r="G6" s="73">
        <f>+F6/C6</f>
        <v>0.53392039868740326</v>
      </c>
    </row>
    <row r="7" spans="1:7" ht="15" customHeight="1" x14ac:dyDescent="0.25">
      <c r="A7" s="14">
        <v>2020</v>
      </c>
      <c r="B7" s="71" t="s">
        <v>143</v>
      </c>
      <c r="C7" s="79">
        <v>109667.45699999999</v>
      </c>
      <c r="D7" s="72">
        <v>41571.618911642152</v>
      </c>
      <c r="E7" s="72">
        <v>17090.348498439493</v>
      </c>
      <c r="F7" s="72">
        <f t="shared" ref="F7" si="0">+E7+D7</f>
        <v>58661.967410081648</v>
      </c>
      <c r="G7" s="73">
        <f t="shared" ref="G7" si="1">+F7/C7</f>
        <v>0.5349077020184908</v>
      </c>
    </row>
    <row r="8" spans="1:7" ht="12" customHeight="1" x14ac:dyDescent="0.25">
      <c r="A8" s="14"/>
      <c r="B8" s="71"/>
      <c r="C8" s="79"/>
      <c r="D8" s="72"/>
      <c r="E8" s="72"/>
      <c r="F8" s="72"/>
      <c r="G8" s="73"/>
    </row>
    <row r="9" spans="1:7" ht="27.75" customHeight="1" x14ac:dyDescent="0.25">
      <c r="A9" s="121" t="s">
        <v>11</v>
      </c>
      <c r="B9" s="121"/>
      <c r="C9" s="121"/>
      <c r="D9" s="121"/>
      <c r="E9" s="121"/>
      <c r="F9" s="121"/>
      <c r="G9" s="121"/>
    </row>
    <row r="10" spans="1:7" ht="15" customHeight="1" x14ac:dyDescent="0.25">
      <c r="A10" s="121" t="s">
        <v>19</v>
      </c>
      <c r="B10" s="121"/>
      <c r="C10" s="121"/>
      <c r="D10" s="121"/>
      <c r="E10" s="121"/>
      <c r="F10" s="121"/>
      <c r="G10" s="121"/>
    </row>
    <row r="11" spans="1:7" ht="15" customHeight="1" x14ac:dyDescent="0.25">
      <c r="A11" s="121" t="s">
        <v>10</v>
      </c>
      <c r="B11" s="121"/>
      <c r="C11" s="121"/>
      <c r="D11" s="121"/>
      <c r="E11" s="121"/>
      <c r="F11" s="121"/>
      <c r="G11" s="121"/>
    </row>
    <row r="13" spans="1:7" ht="35.25" customHeight="1" x14ac:dyDescent="0.25">
      <c r="A13" s="70" t="s">
        <v>21</v>
      </c>
      <c r="B13" s="70" t="s">
        <v>22</v>
      </c>
      <c r="C13" s="70" t="s">
        <v>137</v>
      </c>
      <c r="D13" s="70" t="s">
        <v>138</v>
      </c>
      <c r="E13" s="70" t="s">
        <v>139</v>
      </c>
      <c r="F13" s="70" t="s">
        <v>140</v>
      </c>
      <c r="G13" s="70" t="s">
        <v>141</v>
      </c>
    </row>
    <row r="14" spans="1:7" ht="15" customHeight="1" x14ac:dyDescent="0.25">
      <c r="A14" s="14">
        <v>2020</v>
      </c>
      <c r="B14" s="71" t="s">
        <v>142</v>
      </c>
      <c r="C14" s="79">
        <v>109667.45699999999</v>
      </c>
      <c r="D14" s="72">
        <v>41763.36977236416</v>
      </c>
      <c r="E14" s="72">
        <v>1053.8051178500002</v>
      </c>
      <c r="F14" s="72">
        <f t="shared" ref="F14:F15" si="2">+E14+D14</f>
        <v>42817.174890214163</v>
      </c>
      <c r="G14" s="73">
        <f t="shared" ref="G14:G15" si="3">+F14/C14</f>
        <v>0.39042735248446736</v>
      </c>
    </row>
    <row r="15" spans="1:7" ht="15" customHeight="1" x14ac:dyDescent="0.25">
      <c r="A15" s="14">
        <v>2020</v>
      </c>
      <c r="B15" s="71" t="s">
        <v>143</v>
      </c>
      <c r="C15" s="79">
        <v>109667.45699999999</v>
      </c>
      <c r="D15" s="72">
        <v>41571.618911642152</v>
      </c>
      <c r="E15" s="72">
        <v>1116.1709340799994</v>
      </c>
      <c r="F15" s="72">
        <f t="shared" si="2"/>
        <v>42687.789845722153</v>
      </c>
      <c r="G15" s="73">
        <f t="shared" si="3"/>
        <v>0.38924755814956258</v>
      </c>
    </row>
    <row r="16" spans="1:7" x14ac:dyDescent="0.25">
      <c r="A16" s="14"/>
      <c r="B16" s="71"/>
      <c r="C16" s="79"/>
      <c r="D16" s="72"/>
      <c r="E16" s="72"/>
      <c r="F16" s="72"/>
      <c r="G16" s="73"/>
    </row>
    <row r="17" spans="1:1" x14ac:dyDescent="0.25">
      <c r="A17" s="43" t="s">
        <v>9</v>
      </c>
    </row>
    <row r="18" spans="1:1" ht="12.75" customHeight="1" x14ac:dyDescent="0.25">
      <c r="A18" s="36" t="s">
        <v>12</v>
      </c>
    </row>
    <row r="19" spans="1:1" x14ac:dyDescent="0.25">
      <c r="A19" s="36" t="s">
        <v>15</v>
      </c>
    </row>
    <row r="20" spans="1:1" x14ac:dyDescent="0.25">
      <c r="A20" s="36" t="s">
        <v>13</v>
      </c>
    </row>
    <row r="21" spans="1:1" x14ac:dyDescent="0.25">
      <c r="A21" s="36" t="s">
        <v>14</v>
      </c>
    </row>
  </sheetData>
  <mergeCells count="6">
    <mergeCell ref="A11:G11"/>
    <mergeCell ref="A1:G1"/>
    <mergeCell ref="A2:G2"/>
    <mergeCell ref="A3:G3"/>
    <mergeCell ref="A9:G9"/>
    <mergeCell ref="A10:G10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18" activePane="bottomLeft" state="frozen"/>
      <selection sqref="A1:N28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2" t="s">
        <v>288</v>
      </c>
      <c r="B1" s="122"/>
      <c r="C1" s="122"/>
      <c r="D1" s="122"/>
      <c r="E1" s="122"/>
    </row>
    <row r="2" spans="1:5" x14ac:dyDescent="0.25">
      <c r="A2" s="122" t="s">
        <v>168</v>
      </c>
      <c r="B2" s="122"/>
      <c r="C2" s="122"/>
      <c r="D2" s="122"/>
      <c r="E2" s="122"/>
    </row>
    <row r="3" spans="1:5" x14ac:dyDescent="0.25">
      <c r="A3" s="122" t="s">
        <v>264</v>
      </c>
      <c r="B3" s="122"/>
      <c r="C3" s="122"/>
      <c r="D3" s="122"/>
      <c r="E3" s="122"/>
    </row>
    <row r="4" spans="1:5" x14ac:dyDescent="0.25">
      <c r="E4" s="113"/>
    </row>
    <row r="5" spans="1:5" ht="30" customHeight="1" x14ac:dyDescent="0.25">
      <c r="A5" s="112" t="s">
        <v>289</v>
      </c>
      <c r="B5" s="112" t="s">
        <v>290</v>
      </c>
      <c r="C5" s="112" t="s">
        <v>291</v>
      </c>
      <c r="D5" s="112" t="s">
        <v>154</v>
      </c>
      <c r="E5" s="112" t="s">
        <v>265</v>
      </c>
    </row>
    <row r="6" spans="1:5" ht="18" customHeight="1" x14ac:dyDescent="0.25">
      <c r="A6" s="2" t="s">
        <v>292</v>
      </c>
      <c r="B6" s="114">
        <v>19961.583205999999</v>
      </c>
      <c r="C6" s="17">
        <v>438.02853900000002</v>
      </c>
      <c r="D6" s="17">
        <v>20399.611744999998</v>
      </c>
      <c r="E6" s="115">
        <v>4.9071006323708711E-4</v>
      </c>
    </row>
    <row r="7" spans="1:5" ht="18" customHeight="1" x14ac:dyDescent="0.25">
      <c r="A7" s="2" t="s">
        <v>293</v>
      </c>
      <c r="B7" s="114">
        <v>-9.5E-4</v>
      </c>
      <c r="C7" s="17">
        <v>0</v>
      </c>
      <c r="D7" s="17">
        <v>-9.5E-4</v>
      </c>
      <c r="E7" s="115">
        <v>-2.2852129045519379E-11</v>
      </c>
    </row>
    <row r="8" spans="1:5" ht="18" customHeight="1" x14ac:dyDescent="0.25">
      <c r="A8" s="2" t="s">
        <v>294</v>
      </c>
      <c r="B8" s="114">
        <v>20893.730407999999</v>
      </c>
      <c r="C8" s="17">
        <v>0</v>
      </c>
      <c r="D8" s="17">
        <v>20893.730407999999</v>
      </c>
      <c r="E8" s="115">
        <v>5.0259602476411395E-4</v>
      </c>
    </row>
    <row r="9" spans="1:5" ht="18" customHeight="1" x14ac:dyDescent="0.25">
      <c r="A9" s="37" t="s">
        <v>295</v>
      </c>
      <c r="B9" s="114">
        <v>4636.5140630000005</v>
      </c>
      <c r="C9" s="17">
        <v>0</v>
      </c>
      <c r="D9" s="17">
        <v>4636.5140630000005</v>
      </c>
      <c r="E9" s="115">
        <v>1.1153075546214882E-4</v>
      </c>
    </row>
    <row r="10" spans="1:5" ht="18" customHeight="1" x14ac:dyDescent="0.25">
      <c r="A10" s="2" t="s">
        <v>296</v>
      </c>
      <c r="B10" s="114">
        <v>90174.293055999995</v>
      </c>
      <c r="C10" s="17">
        <v>0</v>
      </c>
      <c r="D10" s="17">
        <v>90174.293055999995</v>
      </c>
      <c r="E10" s="115">
        <v>2.1691311384254676E-3</v>
      </c>
    </row>
    <row r="11" spans="1:5" ht="18" customHeight="1" x14ac:dyDescent="0.25">
      <c r="A11" s="37" t="s">
        <v>297</v>
      </c>
      <c r="B11" s="114">
        <v>0</v>
      </c>
      <c r="C11" s="17">
        <v>409.05379100000005</v>
      </c>
      <c r="D11" s="17">
        <v>409.05379100000005</v>
      </c>
      <c r="E11" s="115">
        <v>9.8397368615693846E-6</v>
      </c>
    </row>
    <row r="12" spans="1:5" ht="18" customHeight="1" x14ac:dyDescent="0.25">
      <c r="A12" s="2" t="s">
        <v>298</v>
      </c>
      <c r="B12" s="114">
        <v>0</v>
      </c>
      <c r="C12" s="17">
        <v>0</v>
      </c>
      <c r="D12" s="17">
        <v>0</v>
      </c>
      <c r="E12" s="115">
        <v>0</v>
      </c>
    </row>
    <row r="13" spans="1:5" ht="18" customHeight="1" x14ac:dyDescent="0.25">
      <c r="A13" s="2" t="s">
        <v>299</v>
      </c>
      <c r="B13" s="114">
        <v>538002.41623199999</v>
      </c>
      <c r="C13" s="17">
        <v>411.644248</v>
      </c>
      <c r="D13" s="17">
        <v>538414.06047999999</v>
      </c>
      <c r="E13" s="115">
        <v>1.2951481673695827E-2</v>
      </c>
    </row>
    <row r="14" spans="1:5" ht="18" customHeight="1" x14ac:dyDescent="0.25">
      <c r="A14" s="2" t="s">
        <v>300</v>
      </c>
      <c r="B14" s="114">
        <v>810385.92656000005</v>
      </c>
      <c r="C14" s="17">
        <v>4868.7195750000001</v>
      </c>
      <c r="D14" s="10">
        <v>815254.64613500005</v>
      </c>
      <c r="E14" s="115">
        <v>1.961084671414343E-2</v>
      </c>
    </row>
    <row r="15" spans="1:5" ht="18" customHeight="1" x14ac:dyDescent="0.25">
      <c r="A15" s="2" t="s">
        <v>301</v>
      </c>
      <c r="B15" s="114">
        <v>547859.66370899999</v>
      </c>
      <c r="C15" s="17">
        <v>1964.432014</v>
      </c>
      <c r="D15" s="10">
        <v>549824.09572300001</v>
      </c>
      <c r="E15" s="115">
        <v>1.3225948618734733E-2</v>
      </c>
    </row>
    <row r="16" spans="1:5" ht="18" customHeight="1" x14ac:dyDescent="0.25">
      <c r="A16" s="2" t="s">
        <v>302</v>
      </c>
      <c r="B16" s="114">
        <v>0</v>
      </c>
      <c r="C16" s="17">
        <v>2838.0879399999999</v>
      </c>
      <c r="D16" s="10">
        <v>2838.0879399999999</v>
      </c>
      <c r="E16" s="115">
        <v>6.8269844049907651E-5</v>
      </c>
    </row>
    <row r="17" spans="1:5" ht="18" customHeight="1" x14ac:dyDescent="0.25">
      <c r="A17" s="2" t="s">
        <v>303</v>
      </c>
      <c r="B17" s="114">
        <v>11546.314298000001</v>
      </c>
      <c r="C17" s="17">
        <v>4592.0526610000006</v>
      </c>
      <c r="D17" s="10">
        <v>16138.366959000003</v>
      </c>
      <c r="E17" s="115">
        <v>3.8820636245369921E-4</v>
      </c>
    </row>
    <row r="18" spans="1:5" ht="18" customHeight="1" x14ac:dyDescent="0.25">
      <c r="A18" s="37" t="s">
        <v>304</v>
      </c>
      <c r="B18" s="114">
        <v>87232.324800000002</v>
      </c>
      <c r="C18" s="17">
        <v>3428.018658</v>
      </c>
      <c r="D18" s="10">
        <v>90660.343458000003</v>
      </c>
      <c r="E18" s="115">
        <v>2.1808230189613947E-3</v>
      </c>
    </row>
    <row r="19" spans="1:5" ht="18" customHeight="1" x14ac:dyDescent="0.25">
      <c r="A19" s="2" t="s">
        <v>305</v>
      </c>
      <c r="B19" s="114">
        <v>433037.21161</v>
      </c>
      <c r="C19" s="17">
        <v>0</v>
      </c>
      <c r="D19" s="10">
        <v>433037.21161</v>
      </c>
      <c r="E19" s="115">
        <v>1.0416654990761687E-2</v>
      </c>
    </row>
    <row r="20" spans="1:5" ht="18" customHeight="1" x14ac:dyDescent="0.25">
      <c r="A20" s="15" t="s">
        <v>306</v>
      </c>
      <c r="B20" s="114">
        <v>5.7000000000000003E-5</v>
      </c>
      <c r="C20" s="17">
        <v>0</v>
      </c>
      <c r="D20" s="10">
        <v>5.7000000000000003E-5</v>
      </c>
      <c r="E20" s="115">
        <v>1.3711277427311628E-12</v>
      </c>
    </row>
    <row r="21" spans="1:5" ht="18" customHeight="1" x14ac:dyDescent="0.25">
      <c r="A21" s="2" t="s">
        <v>307</v>
      </c>
      <c r="B21" s="114">
        <v>74120.710606999986</v>
      </c>
      <c r="C21" s="17">
        <v>0</v>
      </c>
      <c r="D21" s="10">
        <v>74120.710606999986</v>
      </c>
      <c r="E21" s="115">
        <v>1.7829642565650114E-3</v>
      </c>
    </row>
    <row r="22" spans="1:5" ht="18" customHeight="1" x14ac:dyDescent="0.25">
      <c r="A22" s="2" t="s">
        <v>308</v>
      </c>
      <c r="B22" s="114">
        <v>5992971.1997170001</v>
      </c>
      <c r="C22" s="17">
        <v>0</v>
      </c>
      <c r="D22" s="10">
        <v>5992971.1997170001</v>
      </c>
      <c r="E22" s="115">
        <v>0.14416015918106737</v>
      </c>
    </row>
    <row r="23" spans="1:5" ht="18" customHeight="1" x14ac:dyDescent="0.25">
      <c r="A23" s="2" t="s">
        <v>309</v>
      </c>
      <c r="B23" s="114">
        <v>668625.10405000008</v>
      </c>
      <c r="C23" s="17">
        <v>1243.6263309999999</v>
      </c>
      <c r="D23" s="10">
        <v>669868.73038100009</v>
      </c>
      <c r="E23" s="115">
        <v>1.6113607021289309E-2</v>
      </c>
    </row>
    <row r="24" spans="1:5" ht="18" customHeight="1" x14ac:dyDescent="0.25">
      <c r="A24" s="2" t="s">
        <v>310</v>
      </c>
      <c r="B24" s="114">
        <v>112328.33946999999</v>
      </c>
      <c r="C24" s="17">
        <v>0</v>
      </c>
      <c r="D24" s="10">
        <v>112328.33946999999</v>
      </c>
      <c r="E24" s="115">
        <v>2.7020439042498398E-3</v>
      </c>
    </row>
    <row r="25" spans="1:5" ht="18" customHeight="1" x14ac:dyDescent="0.25">
      <c r="A25" s="18" t="s">
        <v>311</v>
      </c>
      <c r="B25" s="102">
        <f>SUM(B6:B24)</f>
        <v>9411775.3308929987</v>
      </c>
      <c r="C25" s="102">
        <f>SUM(C6:C24)</f>
        <v>20193.663757000002</v>
      </c>
      <c r="D25" s="102">
        <f>SUM(D6:D24)</f>
        <v>9431968.9946500007</v>
      </c>
      <c r="E25" s="100">
        <f t="shared" ref="E25" si="0">+D25/$D$32</f>
        <v>0.22688481328324159</v>
      </c>
    </row>
    <row r="26" spans="1:5" ht="18" customHeight="1" x14ac:dyDescent="0.25">
      <c r="A26" s="116" t="s">
        <v>63</v>
      </c>
      <c r="B26" s="19">
        <v>11944240.760808</v>
      </c>
      <c r="C26" s="19">
        <v>0</v>
      </c>
      <c r="D26" s="19">
        <v>11944240.760808</v>
      </c>
      <c r="E26" s="20">
        <v>0.28731719075445999</v>
      </c>
    </row>
    <row r="27" spans="1:5" ht="18" customHeight="1" x14ac:dyDescent="0.25">
      <c r="A27" s="116" t="s">
        <v>68</v>
      </c>
      <c r="B27" s="19">
        <v>18813671.411529999</v>
      </c>
      <c r="C27" s="19">
        <v>0</v>
      </c>
      <c r="D27" s="19">
        <v>18813671.411529999</v>
      </c>
      <c r="E27" s="20">
        <v>0.45256047043819192</v>
      </c>
    </row>
    <row r="28" spans="1:5" ht="18" customHeight="1" x14ac:dyDescent="0.25">
      <c r="A28" s="116" t="s">
        <v>125</v>
      </c>
      <c r="B28" s="19">
        <v>708078.42514080007</v>
      </c>
      <c r="C28" s="19">
        <v>0</v>
      </c>
      <c r="D28" s="19">
        <v>708078.42514080007</v>
      </c>
      <c r="E28" s="20">
        <v>1.703273636385863E-2</v>
      </c>
    </row>
    <row r="29" spans="1:5" ht="18" customHeight="1" x14ac:dyDescent="0.25">
      <c r="A29" s="116" t="s">
        <v>116</v>
      </c>
      <c r="B29" s="19">
        <v>627825.98618000001</v>
      </c>
      <c r="C29" s="19">
        <v>0</v>
      </c>
      <c r="D29" s="19">
        <v>627825.98618000001</v>
      </c>
      <c r="E29" s="20">
        <v>1.5102274162437713E-2</v>
      </c>
    </row>
    <row r="30" spans="1:5" ht="18" customHeight="1" x14ac:dyDescent="0.25">
      <c r="A30" s="116" t="s">
        <v>118</v>
      </c>
      <c r="B30" s="19">
        <v>45833.333333333023</v>
      </c>
      <c r="C30" s="19">
        <v>0</v>
      </c>
      <c r="D30" s="19">
        <v>45833.333333333023</v>
      </c>
      <c r="E30" s="20">
        <v>1.1025149978101381E-3</v>
      </c>
    </row>
    <row r="31" spans="1:5" ht="18" customHeight="1" x14ac:dyDescent="0.25">
      <c r="A31" s="18" t="s">
        <v>312</v>
      </c>
      <c r="B31" s="29">
        <f>SUM(B26:B30)</f>
        <v>32139649.916992135</v>
      </c>
      <c r="C31" s="29">
        <f t="shared" ref="C31" si="1">SUM(C26:C30)</f>
        <v>0</v>
      </c>
      <c r="D31" s="29">
        <f>SUM(D26:D30)</f>
        <v>32139649.916992135</v>
      </c>
      <c r="E31" s="100">
        <f t="shared" ref="E31:E32" si="2">+D31/$D$32</f>
        <v>0.7731151867167585</v>
      </c>
    </row>
    <row r="32" spans="1:5" x14ac:dyDescent="0.25">
      <c r="A32" s="21" t="s">
        <v>313</v>
      </c>
      <c r="B32" s="112">
        <f>+B25+B31</f>
        <v>41551425.247885138</v>
      </c>
      <c r="C32" s="112">
        <f>+C25+C31</f>
        <v>20193.663757000002</v>
      </c>
      <c r="D32" s="112">
        <f>+D25+D31</f>
        <v>41571618.911642134</v>
      </c>
      <c r="E32" s="58">
        <f t="shared" si="2"/>
        <v>1</v>
      </c>
    </row>
    <row r="33" spans="1:5" x14ac:dyDescent="0.25">
      <c r="A33" s="119">
        <v>0</v>
      </c>
      <c r="D33" s="117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314</v>
      </c>
      <c r="B35" s="22"/>
      <c r="C35" s="22"/>
      <c r="D35" s="22"/>
      <c r="E35" s="22"/>
    </row>
    <row r="36" spans="1:5" s="28" customFormat="1" x14ac:dyDescent="0.2">
      <c r="A36" s="17" t="s">
        <v>315</v>
      </c>
      <c r="B36" s="22"/>
      <c r="C36" s="22"/>
      <c r="D36" s="22"/>
      <c r="E36" s="22"/>
    </row>
    <row r="37" spans="1:5" s="28" customFormat="1" x14ac:dyDescent="0.2">
      <c r="A37" s="17" t="s">
        <v>316</v>
      </c>
      <c r="B37" s="22"/>
      <c r="C37" s="22"/>
      <c r="D37" s="22"/>
      <c r="E37" s="22"/>
    </row>
    <row r="38" spans="1:5" s="28" customFormat="1" x14ac:dyDescent="0.2">
      <c r="A38" s="17" t="s">
        <v>14</v>
      </c>
      <c r="B38" s="22"/>
      <c r="C38" s="22"/>
      <c r="D38" s="22"/>
      <c r="E38" s="22"/>
    </row>
    <row r="39" spans="1:5" s="28" customFormat="1" ht="11.25" x14ac:dyDescent="0.2">
      <c r="A39" s="118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4" activePane="bottomLeft" state="frozen"/>
      <selection sqref="A1:N28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3" t="s">
        <v>263</v>
      </c>
      <c r="B1" s="123"/>
      <c r="C1" s="123"/>
      <c r="D1" s="25"/>
    </row>
    <row r="2" spans="1:8" ht="15.75" customHeight="1" x14ac:dyDescent="0.25">
      <c r="A2" s="123" t="s">
        <v>168</v>
      </c>
      <c r="B2" s="123"/>
      <c r="C2" s="123"/>
      <c r="D2" s="25"/>
    </row>
    <row r="3" spans="1:8" ht="15.75" customHeight="1" x14ac:dyDescent="0.25">
      <c r="A3" s="123" t="s">
        <v>264</v>
      </c>
      <c r="B3" s="123"/>
      <c r="C3" s="123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146</v>
      </c>
      <c r="B5" s="83" t="s">
        <v>154</v>
      </c>
      <c r="C5" s="106" t="s">
        <v>265</v>
      </c>
      <c r="D5" s="25"/>
    </row>
    <row r="6" spans="1:8" ht="20.100000000000001" customHeight="1" x14ac:dyDescent="0.25">
      <c r="A6" s="16" t="s">
        <v>266</v>
      </c>
      <c r="B6" s="36">
        <v>39195515.599020138</v>
      </c>
      <c r="C6" s="90">
        <v>0.66815889970106956</v>
      </c>
      <c r="D6" s="25"/>
      <c r="E6" s="25"/>
      <c r="F6" s="25"/>
      <c r="H6" s="25"/>
    </row>
    <row r="7" spans="1:8" ht="20.100000000000001" customHeight="1" x14ac:dyDescent="0.25">
      <c r="A7" s="16" t="s">
        <v>267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268</v>
      </c>
      <c r="B8" s="36">
        <v>196503.75622799998</v>
      </c>
      <c r="C8" s="90">
        <v>3.3497641641359087E-3</v>
      </c>
      <c r="D8" s="25"/>
      <c r="E8" s="25"/>
      <c r="F8" s="25"/>
    </row>
    <row r="9" spans="1:8" ht="20.100000000000001" customHeight="1" x14ac:dyDescent="0.25">
      <c r="A9" s="16" t="s">
        <v>269</v>
      </c>
      <c r="B9" s="36">
        <v>27249.036892</v>
      </c>
      <c r="C9" s="90">
        <v>4.6450942740316261E-4</v>
      </c>
      <c r="D9" s="25"/>
      <c r="E9" s="25"/>
      <c r="F9" s="25"/>
    </row>
    <row r="10" spans="1:8" ht="20.100000000000001" customHeight="1" x14ac:dyDescent="0.25">
      <c r="A10" s="16" t="s">
        <v>270</v>
      </c>
      <c r="B10" s="36">
        <v>1415544.4811510001</v>
      </c>
      <c r="C10" s="90">
        <v>2.4130531989415092E-2</v>
      </c>
      <c r="D10" s="25"/>
      <c r="E10" s="25"/>
      <c r="F10" s="25"/>
    </row>
    <row r="11" spans="1:8" ht="20.100000000000001" customHeight="1" x14ac:dyDescent="0.25">
      <c r="A11" s="16" t="s">
        <v>271</v>
      </c>
      <c r="B11" s="36">
        <v>1508.2855889999998</v>
      </c>
      <c r="C11" s="90">
        <v>2.5711472962647113E-5</v>
      </c>
      <c r="D11" s="25"/>
      <c r="E11" s="25"/>
      <c r="F11" s="25"/>
    </row>
    <row r="12" spans="1:8" ht="20.100000000000001" customHeight="1" x14ac:dyDescent="0.25">
      <c r="A12" s="16" t="s">
        <v>272</v>
      </c>
      <c r="B12" s="36">
        <v>740.72381200000007</v>
      </c>
      <c r="C12" s="90">
        <v>1.2626985501899473E-5</v>
      </c>
      <c r="D12" s="25"/>
      <c r="E12" s="25"/>
      <c r="F12" s="25"/>
    </row>
    <row r="13" spans="1:8" ht="20.100000000000001" customHeight="1" x14ac:dyDescent="0.25">
      <c r="A13" s="16" t="s">
        <v>273</v>
      </c>
      <c r="B13" s="36">
        <v>74120.710606999986</v>
      </c>
      <c r="C13" s="90">
        <v>1.2635224128923713E-3</v>
      </c>
      <c r="D13" s="25"/>
      <c r="E13" s="25"/>
      <c r="F13" s="25"/>
    </row>
    <row r="14" spans="1:8" ht="20.100000000000001" customHeight="1" x14ac:dyDescent="0.25">
      <c r="A14" s="16" t="s">
        <v>274</v>
      </c>
      <c r="B14" s="36">
        <v>562321.2682869999</v>
      </c>
      <c r="C14" s="90">
        <v>9.5857894495089777E-3</v>
      </c>
      <c r="D14" s="25"/>
      <c r="E14" s="25"/>
      <c r="F14" s="25"/>
    </row>
    <row r="15" spans="1:8" ht="20.100000000000001" customHeight="1" x14ac:dyDescent="0.25">
      <c r="A15" s="16" t="s">
        <v>275</v>
      </c>
      <c r="B15" s="36">
        <v>98115.05</v>
      </c>
      <c r="C15" s="90">
        <v>1.6725495978359905E-3</v>
      </c>
      <c r="D15" s="25"/>
      <c r="E15" s="25"/>
      <c r="F15" s="25"/>
    </row>
    <row r="16" spans="1:8" ht="20.100000000000001" customHeight="1" x14ac:dyDescent="0.25">
      <c r="A16" s="16" t="s">
        <v>276</v>
      </c>
      <c r="B16" s="36">
        <v>-8.7000000000000001E-5</v>
      </c>
      <c r="C16" s="90">
        <v>-1.4830733410596148E-12</v>
      </c>
      <c r="D16" s="36"/>
      <c r="E16" s="25"/>
      <c r="F16" s="25"/>
    </row>
    <row r="17" spans="1:7" ht="20.100000000000001" customHeight="1" x14ac:dyDescent="0.25">
      <c r="A17" s="16" t="s">
        <v>277</v>
      </c>
      <c r="B17" s="36">
        <v>1.4300000000000001E-4</v>
      </c>
      <c r="C17" s="90">
        <v>2.4376952617416661E-12</v>
      </c>
      <c r="E17" s="25"/>
      <c r="F17" s="25"/>
    </row>
    <row r="18" spans="1:7" ht="20.100000000000001" customHeight="1" x14ac:dyDescent="0.25">
      <c r="A18" s="50" t="s">
        <v>278</v>
      </c>
      <c r="B18" s="51">
        <f>SUM(B6:B17)</f>
        <v>41571618.911642134</v>
      </c>
      <c r="C18" s="52">
        <f t="shared" ref="C18" si="0">+B18/$B$23</f>
        <v>0.7086639052016801</v>
      </c>
      <c r="D18" s="25"/>
      <c r="E18" s="25"/>
      <c r="F18" s="25"/>
      <c r="G18" s="25"/>
    </row>
    <row r="19" spans="1:7" ht="20.100000000000001" customHeight="1" x14ac:dyDescent="0.25">
      <c r="A19" s="16" t="s">
        <v>279</v>
      </c>
      <c r="B19" s="36">
        <v>17090348.498439495</v>
      </c>
      <c r="C19" s="90">
        <v>0.29133609479831996</v>
      </c>
      <c r="D19" s="25"/>
      <c r="E19" s="25"/>
      <c r="F19" s="25"/>
    </row>
    <row r="20" spans="1:7" ht="20.100000000000001" customHeight="1" x14ac:dyDescent="0.25">
      <c r="A20" s="16" t="s">
        <v>280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281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282</v>
      </c>
      <c r="B22" s="51">
        <f>SUM(B19:B21)</f>
        <v>17090348.498439495</v>
      </c>
      <c r="C22" s="52">
        <f t="shared" ref="C22:C23" si="1">+B22/$B$23</f>
        <v>0.29133609479831996</v>
      </c>
      <c r="D22" s="25"/>
      <c r="E22" s="25"/>
    </row>
    <row r="23" spans="1:7" ht="20.100000000000001" customHeight="1" x14ac:dyDescent="0.25">
      <c r="A23" s="56" t="s">
        <v>283</v>
      </c>
      <c r="B23" s="27">
        <f>+B18+B22</f>
        <v>58661967.410081625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155</v>
      </c>
      <c r="B25" s="91"/>
      <c r="C25" s="1"/>
      <c r="D25" s="25"/>
    </row>
    <row r="26" spans="1:7" x14ac:dyDescent="0.25">
      <c r="A26" s="89" t="s">
        <v>284</v>
      </c>
      <c r="B26" s="39"/>
      <c r="C26" s="39"/>
      <c r="D26" s="25"/>
    </row>
    <row r="27" spans="1:7" x14ac:dyDescent="0.25">
      <c r="A27" s="17" t="s">
        <v>285</v>
      </c>
      <c r="B27" s="1"/>
      <c r="C27" s="1"/>
      <c r="D27" s="25"/>
    </row>
    <row r="28" spans="1:7" x14ac:dyDescent="0.25">
      <c r="A28" s="17" t="s">
        <v>286</v>
      </c>
      <c r="B28" s="1"/>
      <c r="C28" s="1"/>
      <c r="D28" s="25"/>
    </row>
    <row r="29" spans="1:7" x14ac:dyDescent="0.25">
      <c r="A29" s="17" t="s">
        <v>287</v>
      </c>
      <c r="B29" s="1"/>
      <c r="C29" s="1"/>
      <c r="D29" s="25"/>
    </row>
    <row r="30" spans="1:7" x14ac:dyDescent="0.25">
      <c r="A30" s="17" t="s">
        <v>198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showGridLines="0" zoomScale="85" zoomScaleNormal="85" workbookViewId="0">
      <pane xSplit="2" ySplit="6" topLeftCell="C39" activePane="bottomRight" state="frozen"/>
      <selection sqref="A1:N28"/>
      <selection pane="topRight" sqref="A1:N28"/>
      <selection pane="bottomLeft" sqref="A1:N28"/>
      <selection pane="bottomRight" activeCell="B52" sqref="B52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14062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4" t="s">
        <v>199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x14ac:dyDescent="0.25">
      <c r="A2" s="124" t="s">
        <v>168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x14ac:dyDescent="0.25">
      <c r="A3" s="124" t="s">
        <v>20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x14ac:dyDescent="0.25">
      <c r="A4" s="108"/>
      <c r="B4" s="109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x14ac:dyDescent="0.25">
      <c r="A5" s="125" t="s">
        <v>200</v>
      </c>
      <c r="B5" s="125" t="s">
        <v>201</v>
      </c>
      <c r="C5" s="125" t="s">
        <v>202</v>
      </c>
      <c r="D5" s="125"/>
      <c r="E5" s="125"/>
      <c r="F5" s="125"/>
      <c r="G5" s="125"/>
      <c r="H5" s="125" t="s">
        <v>203</v>
      </c>
      <c r="I5" s="125"/>
      <c r="J5" s="125"/>
      <c r="K5" s="125"/>
      <c r="L5" s="125"/>
      <c r="M5" s="125"/>
      <c r="N5" s="125"/>
      <c r="O5" s="125"/>
      <c r="P5" s="125"/>
      <c r="Q5" s="125"/>
    </row>
    <row r="6" spans="1:17" s="95" customFormat="1" x14ac:dyDescent="0.25">
      <c r="A6" s="125"/>
      <c r="B6" s="125"/>
      <c r="C6" s="107" t="s">
        <v>204</v>
      </c>
      <c r="D6" s="107" t="s">
        <v>205</v>
      </c>
      <c r="E6" s="107" t="s">
        <v>206</v>
      </c>
      <c r="F6" s="107" t="s">
        <v>207</v>
      </c>
      <c r="G6" s="107" t="s">
        <v>208</v>
      </c>
      <c r="H6" s="107" t="s">
        <v>209</v>
      </c>
      <c r="I6" s="107" t="s">
        <v>67</v>
      </c>
      <c r="J6" s="107" t="s">
        <v>72</v>
      </c>
      <c r="K6" s="107" t="s">
        <v>83</v>
      </c>
      <c r="L6" s="107" t="s">
        <v>210</v>
      </c>
      <c r="M6" s="107" t="s">
        <v>211</v>
      </c>
      <c r="N6" s="107" t="s">
        <v>212</v>
      </c>
      <c r="O6" s="107" t="s">
        <v>213</v>
      </c>
      <c r="P6" s="107" t="s">
        <v>214</v>
      </c>
      <c r="Q6" s="107" t="s">
        <v>208</v>
      </c>
    </row>
    <row r="7" spans="1:17" x14ac:dyDescent="0.25">
      <c r="A7" s="3" t="s">
        <v>215</v>
      </c>
      <c r="B7" s="46">
        <f>+G7+Q7</f>
        <v>41571618.911642134</v>
      </c>
      <c r="C7" s="3">
        <f t="shared" ref="C7:Q7" si="0">+C8+C14+C17+C35+C37+C40</f>
        <v>2260840.1126027997</v>
      </c>
      <c r="D7" s="3">
        <f t="shared" si="0"/>
        <v>796750.93476799992</v>
      </c>
      <c r="E7" s="3">
        <f t="shared" si="0"/>
        <v>10840732.454263333</v>
      </c>
      <c r="F7" s="3">
        <f t="shared" si="0"/>
        <v>12526145.410256</v>
      </c>
      <c r="G7" s="3">
        <f t="shared" si="0"/>
        <v>26424468.911890134</v>
      </c>
      <c r="H7" s="3">
        <f t="shared" si="0"/>
        <v>21366.077889</v>
      </c>
      <c r="I7" s="3">
        <f t="shared" si="0"/>
        <v>1389278.7119730001</v>
      </c>
      <c r="J7" s="3">
        <f t="shared" si="0"/>
        <v>460938.90335000004</v>
      </c>
      <c r="K7" s="3">
        <f t="shared" si="0"/>
        <v>1512.52673</v>
      </c>
      <c r="L7" s="3">
        <f t="shared" si="0"/>
        <v>0</v>
      </c>
      <c r="M7" s="3">
        <f t="shared" si="0"/>
        <v>0</v>
      </c>
      <c r="N7" s="3">
        <f t="shared" si="0"/>
        <v>6295456.6720499992</v>
      </c>
      <c r="O7" s="3">
        <f t="shared" si="0"/>
        <v>6508698.7180999992</v>
      </c>
      <c r="P7" s="3">
        <f t="shared" si="0"/>
        <v>469898.38965999999</v>
      </c>
      <c r="Q7" s="3">
        <f t="shared" si="0"/>
        <v>15147149.999752</v>
      </c>
    </row>
    <row r="8" spans="1:17" s="110" customFormat="1" x14ac:dyDescent="0.25">
      <c r="A8" s="24" t="s">
        <v>216</v>
      </c>
      <c r="B8" s="46">
        <f>+G8+Q8</f>
        <v>11944240.760808</v>
      </c>
      <c r="C8" s="24">
        <f>SUM(C9:C13)</f>
        <v>189854.283811</v>
      </c>
      <c r="D8" s="24">
        <f>SUM(D9:D13)</f>
        <v>141557.00352599999</v>
      </c>
      <c r="E8" s="24">
        <f>SUM(E9:E13)</f>
        <v>449429.20373500005</v>
      </c>
      <c r="F8" s="24">
        <f>SUM(F9:F13)</f>
        <v>2.1999999999999999E-5</v>
      </c>
      <c r="G8" s="24">
        <f>SUM(C8:F8)</f>
        <v>780840.49109400006</v>
      </c>
      <c r="H8" s="24">
        <f>SUM(H9:H13)</f>
        <v>21366.077889</v>
      </c>
      <c r="I8" s="24">
        <f t="shared" ref="I8:Q8" si="1">SUM(I9:I13)</f>
        <v>1389278.7119730001</v>
      </c>
      <c r="J8" s="24">
        <f t="shared" si="1"/>
        <v>0</v>
      </c>
      <c r="K8" s="24">
        <f t="shared" si="1"/>
        <v>1512.52673</v>
      </c>
      <c r="L8" s="24">
        <f t="shared" si="1"/>
        <v>0</v>
      </c>
      <c r="M8" s="24">
        <f t="shared" si="1"/>
        <v>0</v>
      </c>
      <c r="N8" s="24">
        <f t="shared" si="1"/>
        <v>5024571.9891099995</v>
      </c>
      <c r="O8" s="24">
        <f t="shared" si="1"/>
        <v>4702772.4977869997</v>
      </c>
      <c r="P8" s="24">
        <f t="shared" si="1"/>
        <v>23898.466225</v>
      </c>
      <c r="Q8" s="24">
        <f t="shared" si="1"/>
        <v>11163400.269714</v>
      </c>
    </row>
    <row r="9" spans="1:17" s="93" customFormat="1" x14ac:dyDescent="0.25">
      <c r="A9" s="45" t="s">
        <v>217</v>
      </c>
      <c r="B9" s="93">
        <v>1257929.2341</v>
      </c>
      <c r="C9" s="93">
        <v>6140.8990200000007</v>
      </c>
      <c r="D9" s="93">
        <v>132936.369966</v>
      </c>
      <c r="E9" s="93">
        <v>0</v>
      </c>
      <c r="F9" s="93">
        <v>0</v>
      </c>
      <c r="G9" s="93">
        <v>139077.26898600001</v>
      </c>
      <c r="H9" s="93">
        <v>0</v>
      </c>
      <c r="I9" s="93">
        <v>0</v>
      </c>
      <c r="J9" s="93">
        <v>0</v>
      </c>
      <c r="K9" s="93">
        <v>1512.52673</v>
      </c>
      <c r="L9" s="93">
        <v>0</v>
      </c>
      <c r="M9" s="93">
        <v>0</v>
      </c>
      <c r="N9" s="93">
        <v>0</v>
      </c>
      <c r="O9" s="93">
        <v>1117339.438384</v>
      </c>
      <c r="P9" s="93">
        <v>0</v>
      </c>
      <c r="Q9" s="93">
        <v>1118851.965114</v>
      </c>
    </row>
    <row r="10" spans="1:17" s="53" customFormat="1" x14ac:dyDescent="0.25">
      <c r="A10" s="53" t="s">
        <v>218</v>
      </c>
      <c r="B10" s="93">
        <v>5425415.1812229995</v>
      </c>
      <c r="C10" s="93">
        <v>173363.67137299999</v>
      </c>
      <c r="D10" s="93">
        <v>8620.6335600000002</v>
      </c>
      <c r="E10" s="93">
        <v>449429.20368000004</v>
      </c>
      <c r="F10" s="93">
        <v>1.1E-5</v>
      </c>
      <c r="G10" s="93">
        <v>631413.50862400001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4778705.3224229999</v>
      </c>
      <c r="O10" s="93">
        <v>0</v>
      </c>
      <c r="P10" s="93">
        <v>15296.350175999998</v>
      </c>
      <c r="Q10" s="93">
        <v>4794001.6725989999</v>
      </c>
    </row>
    <row r="11" spans="1:17" s="93" customFormat="1" x14ac:dyDescent="0.25">
      <c r="A11" s="93" t="s">
        <v>219</v>
      </c>
      <c r="B11" s="93">
        <v>3585433.0593090001</v>
      </c>
      <c r="C11" s="93">
        <v>0</v>
      </c>
      <c r="D11" s="93">
        <v>0</v>
      </c>
      <c r="E11" s="93">
        <v>5.5000000000000002E-5</v>
      </c>
      <c r="F11" s="93">
        <v>1.1E-5</v>
      </c>
      <c r="G11" s="93">
        <v>6.6000000000000005E-5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3585433.0594029999</v>
      </c>
      <c r="P11" s="93">
        <v>-1.6000000000000001E-4</v>
      </c>
      <c r="Q11" s="93">
        <v>3585433.0592430001</v>
      </c>
    </row>
    <row r="12" spans="1:17" s="93" customFormat="1" x14ac:dyDescent="0.25">
      <c r="A12" s="93" t="s">
        <v>220</v>
      </c>
      <c r="B12" s="93">
        <v>1389278.7120000001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1389278.7119730001</v>
      </c>
      <c r="J12" s="93">
        <v>0</v>
      </c>
      <c r="K12" s="93">
        <v>0</v>
      </c>
      <c r="L12" s="93">
        <v>0</v>
      </c>
      <c r="M12" s="93">
        <v>0</v>
      </c>
      <c r="N12" s="93">
        <v>2.6999999999999999E-5</v>
      </c>
      <c r="O12" s="93">
        <v>0</v>
      </c>
      <c r="P12" s="93">
        <v>0</v>
      </c>
      <c r="Q12" s="93">
        <v>1389278.7120000001</v>
      </c>
    </row>
    <row r="13" spans="1:17" s="93" customFormat="1" x14ac:dyDescent="0.25">
      <c r="A13" s="45" t="s">
        <v>221</v>
      </c>
      <c r="B13" s="93">
        <v>286184.57417599997</v>
      </c>
      <c r="C13" s="93">
        <v>10349.713417999999</v>
      </c>
      <c r="D13" s="93">
        <v>0</v>
      </c>
      <c r="E13" s="93">
        <v>0</v>
      </c>
      <c r="F13" s="93">
        <v>0</v>
      </c>
      <c r="G13" s="93">
        <v>10349.713417999999</v>
      </c>
      <c r="H13" s="93">
        <v>21366.077889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245866.66665999999</v>
      </c>
      <c r="O13" s="93">
        <v>0</v>
      </c>
      <c r="P13" s="93">
        <v>8602.1162090000016</v>
      </c>
      <c r="Q13" s="93">
        <v>275834.860758</v>
      </c>
    </row>
    <row r="14" spans="1:17" s="38" customFormat="1" x14ac:dyDescent="0.25">
      <c r="A14" s="24" t="s">
        <v>222</v>
      </c>
      <c r="B14" s="46">
        <f t="shared" ref="B14" si="2">+G14+Q14</f>
        <v>6378709.0495659998</v>
      </c>
      <c r="C14" s="24">
        <f>SUM(C15:C16)</f>
        <v>552724.42547099991</v>
      </c>
      <c r="D14" s="24">
        <f>SUM(D15:D16)</f>
        <v>163764.92108</v>
      </c>
      <c r="E14" s="24">
        <f>SUM(E15:E16)</f>
        <v>4345469.9174300004</v>
      </c>
      <c r="F14" s="24">
        <f>SUM(F15:F16)</f>
        <v>-7.8799999999999996E-4</v>
      </c>
      <c r="G14" s="24">
        <f t="shared" ref="G14" si="3">SUM(C14:F14)</f>
        <v>5061959.2631930001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105000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884758.643346</v>
      </c>
      <c r="P14" s="24">
        <f t="shared" si="4"/>
        <v>326991.14302700001</v>
      </c>
      <c r="Q14" s="24">
        <f t="shared" si="4"/>
        <v>1316749.7863729999</v>
      </c>
    </row>
    <row r="15" spans="1:17" s="93" customFormat="1" x14ac:dyDescent="0.25">
      <c r="A15" s="45" t="s">
        <v>223</v>
      </c>
      <c r="B15" s="93">
        <v>6358515.3858090006</v>
      </c>
      <c r="C15" s="93">
        <v>548136.24237999995</v>
      </c>
      <c r="D15" s="93">
        <v>160484.21042300001</v>
      </c>
      <c r="E15" s="93">
        <v>4345469.9156250004</v>
      </c>
      <c r="F15" s="93">
        <v>-7.1099999999999994E-4</v>
      </c>
      <c r="G15" s="93">
        <v>5054090.3677170007</v>
      </c>
      <c r="H15" s="93">
        <v>0</v>
      </c>
      <c r="I15" s="93">
        <v>0</v>
      </c>
      <c r="J15" s="93">
        <v>105000</v>
      </c>
      <c r="K15" s="93">
        <v>0</v>
      </c>
      <c r="L15" s="93">
        <v>0</v>
      </c>
      <c r="M15" s="93">
        <v>0</v>
      </c>
      <c r="N15" s="93">
        <v>0</v>
      </c>
      <c r="O15" s="93">
        <v>875850.95864600001</v>
      </c>
      <c r="P15" s="93">
        <v>323574.05944600003</v>
      </c>
      <c r="Q15" s="93">
        <v>1304425.0180919999</v>
      </c>
    </row>
    <row r="16" spans="1:17" s="93" customFormat="1" x14ac:dyDescent="0.25">
      <c r="A16" s="45" t="s">
        <v>224</v>
      </c>
      <c r="B16" s="93">
        <v>20193.663757000002</v>
      </c>
      <c r="C16" s="93">
        <v>4588.1830909999999</v>
      </c>
      <c r="D16" s="93">
        <v>3280.7106570000001</v>
      </c>
      <c r="E16" s="93">
        <v>1.8050000000000002E-3</v>
      </c>
      <c r="F16" s="93">
        <v>-7.7000000000000001E-5</v>
      </c>
      <c r="G16" s="93">
        <v>7868.8954760000006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8907.6846999999998</v>
      </c>
      <c r="P16" s="93">
        <v>3417.0835809999999</v>
      </c>
      <c r="Q16" s="93">
        <v>12324.768281000001</v>
      </c>
    </row>
    <row r="17" spans="1:17" s="38" customFormat="1" x14ac:dyDescent="0.25">
      <c r="A17" s="24" t="s">
        <v>225</v>
      </c>
      <c r="B17" s="46">
        <f t="shared" ref="B17" si="5">+G17+Q17</f>
        <v>21866931.354894001</v>
      </c>
      <c r="C17" s="24">
        <f>SUM(C18:C34)</f>
        <v>182356.99</v>
      </c>
      <c r="D17" s="24">
        <f>SUM(D18:D34)</f>
        <v>491429.01016200002</v>
      </c>
      <c r="E17" s="24">
        <f>SUM(E18:E34)</f>
        <v>6000000.0000149999</v>
      </c>
      <c r="F17" s="24">
        <f>SUM(F18:F34)</f>
        <v>12526145.411022</v>
      </c>
      <c r="G17" s="24">
        <f t="shared" ref="G17" si="6">SUM(C17:F17)</f>
        <v>19199931.411199</v>
      </c>
      <c r="H17" s="24">
        <f t="shared" ref="H17:Q17" si="7">SUM(H18:H34)</f>
        <v>0</v>
      </c>
      <c r="I17" s="24">
        <f t="shared" si="7"/>
        <v>0</v>
      </c>
      <c r="J17" s="24">
        <f t="shared" si="7"/>
        <v>355938.90335000004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1270884.68297</v>
      </c>
      <c r="O17" s="24">
        <f t="shared" si="7"/>
        <v>921167.57696700003</v>
      </c>
      <c r="P17" s="24">
        <f t="shared" si="7"/>
        <v>119008.78040800001</v>
      </c>
      <c r="Q17" s="24">
        <f t="shared" si="7"/>
        <v>2666999.9436949999</v>
      </c>
    </row>
    <row r="18" spans="1:17" s="93" customFormat="1" x14ac:dyDescent="0.25">
      <c r="A18" s="45" t="s">
        <v>226</v>
      </c>
      <c r="B18" s="53">
        <v>3053259.9433639999</v>
      </c>
      <c r="C18" s="93">
        <v>182356.99</v>
      </c>
      <c r="D18" s="93">
        <v>216246.00963200003</v>
      </c>
      <c r="E18" s="93">
        <v>1.4999999999999999E-5</v>
      </c>
      <c r="F18" s="93">
        <v>2.1999999999999999E-5</v>
      </c>
      <c r="G18" s="93">
        <v>398602.99966899998</v>
      </c>
      <c r="H18" s="93">
        <v>0</v>
      </c>
      <c r="I18" s="93">
        <v>0</v>
      </c>
      <c r="J18" s="93">
        <v>355938.90335000004</v>
      </c>
      <c r="K18" s="93">
        <v>0</v>
      </c>
      <c r="L18" s="93">
        <v>0</v>
      </c>
      <c r="M18" s="93">
        <v>0</v>
      </c>
      <c r="N18" s="93">
        <v>1270884.68297</v>
      </c>
      <c r="O18" s="93">
        <v>908824.57696700003</v>
      </c>
      <c r="P18" s="93">
        <v>119008.78040800001</v>
      </c>
      <c r="Q18" s="93">
        <v>2654656.9436949999</v>
      </c>
    </row>
    <row r="19" spans="1:17" s="93" customFormat="1" x14ac:dyDescent="0.25">
      <c r="A19" s="93" t="s">
        <v>227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228</v>
      </c>
      <c r="B20" s="93">
        <v>426515.41100000002</v>
      </c>
      <c r="C20" s="93">
        <v>0</v>
      </c>
      <c r="D20" s="93">
        <v>0</v>
      </c>
      <c r="E20" s="93">
        <v>0</v>
      </c>
      <c r="F20" s="93">
        <v>426515.41100000002</v>
      </c>
      <c r="G20" s="93">
        <v>426515.41100000002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229</v>
      </c>
      <c r="B21" s="93">
        <v>2000000</v>
      </c>
      <c r="C21" s="93">
        <v>0</v>
      </c>
      <c r="D21" s="93">
        <v>0</v>
      </c>
      <c r="E21" s="93">
        <v>2000000</v>
      </c>
      <c r="F21" s="93">
        <v>0</v>
      </c>
      <c r="G21" s="93">
        <v>2000000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230</v>
      </c>
      <c r="B22" s="93">
        <v>324630</v>
      </c>
      <c r="C22" s="93">
        <v>0</v>
      </c>
      <c r="D22" s="93">
        <v>0</v>
      </c>
      <c r="E22" s="93">
        <v>0</v>
      </c>
      <c r="F22" s="93">
        <v>324630</v>
      </c>
      <c r="G22" s="93">
        <v>324630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231</v>
      </c>
      <c r="B23" s="93">
        <v>2000000</v>
      </c>
      <c r="C23" s="93">
        <v>0</v>
      </c>
      <c r="D23" s="93">
        <v>0</v>
      </c>
      <c r="E23" s="93">
        <v>0</v>
      </c>
      <c r="F23" s="93">
        <v>2000000</v>
      </c>
      <c r="G23" s="93">
        <v>2000000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232</v>
      </c>
      <c r="B24" s="93">
        <v>1750000</v>
      </c>
      <c r="C24" s="93">
        <v>0</v>
      </c>
      <c r="D24" s="93">
        <v>0</v>
      </c>
      <c r="E24" s="93">
        <v>0</v>
      </c>
      <c r="F24" s="93">
        <v>1750000</v>
      </c>
      <c r="G24" s="93">
        <v>1750000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233</v>
      </c>
      <c r="B25" s="93">
        <v>5.2999999999999998E-4</v>
      </c>
      <c r="C25" s="93">
        <v>0</v>
      </c>
      <c r="D25" s="93">
        <v>5.2999999999999998E-4</v>
      </c>
      <c r="E25" s="93">
        <v>0</v>
      </c>
      <c r="F25" s="93">
        <v>0</v>
      </c>
      <c r="G25" s="93">
        <v>5.2999999999999998E-4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93" t="s">
        <v>234</v>
      </c>
      <c r="B26" s="93">
        <v>2000000</v>
      </c>
      <c r="C26" s="93">
        <v>0</v>
      </c>
      <c r="D26" s="93">
        <v>0</v>
      </c>
      <c r="E26" s="93">
        <v>0</v>
      </c>
      <c r="F26" s="93">
        <v>2000000</v>
      </c>
      <c r="G26" s="93">
        <v>2000000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235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236</v>
      </c>
      <c r="B28" s="93">
        <v>2500000</v>
      </c>
      <c r="C28" s="93">
        <v>0</v>
      </c>
      <c r="D28" s="93">
        <v>0</v>
      </c>
      <c r="E28" s="93">
        <v>0</v>
      </c>
      <c r="F28" s="93">
        <v>2500000</v>
      </c>
      <c r="G28" s="93">
        <v>2500000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237</v>
      </c>
      <c r="B29" s="93">
        <v>225000</v>
      </c>
      <c r="C29" s="93">
        <v>0</v>
      </c>
      <c r="D29" s="93">
        <v>225000</v>
      </c>
      <c r="E29" s="93">
        <v>0</v>
      </c>
      <c r="F29" s="93">
        <v>0</v>
      </c>
      <c r="G29" s="93">
        <v>225000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238</v>
      </c>
      <c r="B30" s="93">
        <v>3000000</v>
      </c>
      <c r="C30" s="93">
        <v>0</v>
      </c>
      <c r="D30" s="93">
        <v>0</v>
      </c>
      <c r="E30" s="93">
        <v>3000000</v>
      </c>
      <c r="F30" s="93">
        <v>0</v>
      </c>
      <c r="G30" s="93">
        <v>3000000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239</v>
      </c>
      <c r="B31" s="93">
        <v>2125000</v>
      </c>
      <c r="C31" s="93">
        <v>0</v>
      </c>
      <c r="D31" s="93">
        <v>0</v>
      </c>
      <c r="E31" s="93">
        <v>0</v>
      </c>
      <c r="F31" s="93">
        <v>2125000</v>
      </c>
      <c r="G31" s="93">
        <v>2125000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240</v>
      </c>
      <c r="B32" s="93">
        <v>600000</v>
      </c>
      <c r="C32" s="93">
        <v>0</v>
      </c>
      <c r="D32" s="93">
        <v>0</v>
      </c>
      <c r="E32" s="93">
        <v>600000</v>
      </c>
      <c r="F32" s="93">
        <v>0</v>
      </c>
      <c r="G32" s="93">
        <v>600000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241</v>
      </c>
      <c r="B33" s="93">
        <v>1400000</v>
      </c>
      <c r="C33" s="93">
        <v>0</v>
      </c>
      <c r="D33" s="93">
        <v>0</v>
      </c>
      <c r="E33" s="93">
        <v>0</v>
      </c>
      <c r="F33" s="93">
        <v>1400000</v>
      </c>
      <c r="G33" s="93">
        <v>1400000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242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38" customFormat="1" x14ac:dyDescent="0.25">
      <c r="A35" s="24" t="s">
        <v>243</v>
      </c>
      <c r="B35" s="46">
        <f>+G35+Q35</f>
        <v>1.72E-3</v>
      </c>
      <c r="C35" s="46">
        <f t="shared" ref="C35:O35" si="8">SUM(C36)</f>
        <v>2E-3</v>
      </c>
      <c r="D35" s="46">
        <f t="shared" si="8"/>
        <v>0</v>
      </c>
      <c r="E35" s="46">
        <f t="shared" si="8"/>
        <v>-2.5000000000000001E-4</v>
      </c>
      <c r="F35" s="46">
        <f t="shared" si="8"/>
        <v>0</v>
      </c>
      <c r="G35" s="46">
        <f t="shared" ref="G35" si="9">SUM(C35:F35)</f>
        <v>1.75E-3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-2.9999999999999997E-5</v>
      </c>
      <c r="O35" s="46">
        <f t="shared" si="8"/>
        <v>0</v>
      </c>
      <c r="P35" s="46">
        <f>SUM(P36)</f>
        <v>0</v>
      </c>
      <c r="Q35" s="46">
        <f>SUM(Q36)</f>
        <v>-2.9999999999999997E-5</v>
      </c>
    </row>
    <row r="36" spans="1:17" x14ac:dyDescent="0.25">
      <c r="A36" s="37" t="s">
        <v>244</v>
      </c>
      <c r="B36" s="93">
        <v>1.72E-3</v>
      </c>
      <c r="C36" s="93">
        <v>2E-3</v>
      </c>
      <c r="D36" s="93">
        <v>0</v>
      </c>
      <c r="E36" s="93">
        <v>-2.5000000000000001E-4</v>
      </c>
      <c r="F36" s="93">
        <v>0</v>
      </c>
      <c r="G36" s="93">
        <v>1.75E-3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-2.9999999999999997E-5</v>
      </c>
      <c r="O36" s="93">
        <v>0</v>
      </c>
      <c r="P36" s="93">
        <v>0</v>
      </c>
      <c r="Q36" s="93">
        <v>-2.9999999999999997E-5</v>
      </c>
    </row>
    <row r="37" spans="1:17" s="38" customFormat="1" x14ac:dyDescent="0.25">
      <c r="A37" s="24" t="s">
        <v>245</v>
      </c>
      <c r="B37" s="24">
        <f t="shared" ref="B37" si="10">+G37+Q37</f>
        <v>673659.31951333303</v>
      </c>
      <c r="C37" s="46">
        <f>SUM(C38:C39)</f>
        <v>627825.98618000001</v>
      </c>
      <c r="D37" s="46">
        <f>SUM(D38:D39)</f>
        <v>0</v>
      </c>
      <c r="E37" s="46">
        <f>SUM(E38:E39)</f>
        <v>45833.333333333023</v>
      </c>
      <c r="F37" s="46">
        <f>SUM(F38:F39)</f>
        <v>0</v>
      </c>
      <c r="G37" s="46">
        <f t="shared" ref="G37" si="11">SUM(C37:F37)</f>
        <v>673659.31951333303</v>
      </c>
      <c r="H37" s="46">
        <f t="shared" ref="H37:P37" si="12">SUM(H38:H39)</f>
        <v>0</v>
      </c>
      <c r="I37" s="46">
        <f t="shared" si="12"/>
        <v>0</v>
      </c>
      <c r="J37" s="46">
        <f t="shared" si="12"/>
        <v>0</v>
      </c>
      <c r="K37" s="46">
        <f t="shared" si="12"/>
        <v>0</v>
      </c>
      <c r="L37" s="46">
        <f t="shared" si="12"/>
        <v>0</v>
      </c>
      <c r="M37" s="46">
        <f t="shared" si="12"/>
        <v>0</v>
      </c>
      <c r="N37" s="46">
        <f t="shared" si="12"/>
        <v>0</v>
      </c>
      <c r="O37" s="46">
        <f t="shared" si="12"/>
        <v>0</v>
      </c>
      <c r="P37" s="46">
        <f t="shared" si="12"/>
        <v>0</v>
      </c>
      <c r="Q37" s="46">
        <f t="shared" ref="Q37" si="13">SUM(H37:P37)</f>
        <v>0</v>
      </c>
    </row>
    <row r="38" spans="1:17" ht="30" x14ac:dyDescent="0.25">
      <c r="A38" s="93" t="s">
        <v>246</v>
      </c>
      <c r="B38" s="93">
        <v>627825.98618000001</v>
      </c>
      <c r="C38" s="94">
        <v>627825.98618000001</v>
      </c>
      <c r="D38" s="94">
        <v>0</v>
      </c>
      <c r="E38" s="94">
        <v>0</v>
      </c>
      <c r="F38" s="94">
        <v>0</v>
      </c>
      <c r="G38" s="94">
        <v>627825.98618000001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</row>
    <row r="39" spans="1:17" x14ac:dyDescent="0.25">
      <c r="A39" s="93" t="s">
        <v>247</v>
      </c>
      <c r="B39" s="93">
        <v>45833.333333333023</v>
      </c>
      <c r="C39" s="94">
        <v>0</v>
      </c>
      <c r="D39" s="94">
        <v>0</v>
      </c>
      <c r="E39" s="93">
        <v>45833.333333333023</v>
      </c>
      <c r="F39" s="94">
        <v>0</v>
      </c>
      <c r="G39" s="94">
        <v>45833.333333333023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</row>
    <row r="40" spans="1:17" s="38" customFormat="1" x14ac:dyDescent="0.25">
      <c r="A40" s="24" t="s">
        <v>248</v>
      </c>
      <c r="B40" s="24">
        <f t="shared" ref="B40" si="14">+G40+Q40</f>
        <v>708078.42514080007</v>
      </c>
      <c r="C40" s="24">
        <f>SUM(C41)</f>
        <v>708078.42514080007</v>
      </c>
      <c r="D40" s="24">
        <f t="shared" ref="D40:P40" si="15">SUM(D41)</f>
        <v>0</v>
      </c>
      <c r="E40" s="24">
        <f t="shared" si="15"/>
        <v>0</v>
      </c>
      <c r="F40" s="24">
        <f t="shared" si="15"/>
        <v>0</v>
      </c>
      <c r="G40" s="24">
        <f t="shared" ref="G40" si="16">SUM(C40:F40)</f>
        <v>708078.42514080007</v>
      </c>
      <c r="H40" s="24">
        <f t="shared" si="15"/>
        <v>0</v>
      </c>
      <c r="I40" s="24">
        <f t="shared" si="15"/>
        <v>0</v>
      </c>
      <c r="J40" s="24">
        <f t="shared" si="15"/>
        <v>0</v>
      </c>
      <c r="K40" s="24">
        <f t="shared" si="15"/>
        <v>0</v>
      </c>
      <c r="L40" s="24">
        <f t="shared" si="15"/>
        <v>0</v>
      </c>
      <c r="M40" s="24">
        <f t="shared" si="15"/>
        <v>0</v>
      </c>
      <c r="N40" s="24">
        <f t="shared" si="15"/>
        <v>0</v>
      </c>
      <c r="O40" s="24">
        <f t="shared" si="15"/>
        <v>0</v>
      </c>
      <c r="P40" s="24">
        <f t="shared" si="15"/>
        <v>0</v>
      </c>
      <c r="Q40" s="46">
        <f t="shared" ref="Q40" si="17">SUM(H40:P40)</f>
        <v>0</v>
      </c>
    </row>
    <row r="41" spans="1:17" ht="30" x14ac:dyDescent="0.25">
      <c r="A41" s="93" t="s">
        <v>249</v>
      </c>
      <c r="B41" s="93">
        <v>708078.42514080007</v>
      </c>
      <c r="C41" s="93">
        <v>708078.42514080007</v>
      </c>
      <c r="D41" s="93">
        <v>0</v>
      </c>
      <c r="E41" s="93">
        <v>0</v>
      </c>
      <c r="F41" s="93">
        <v>0</v>
      </c>
      <c r="G41" s="94">
        <v>708078.42514080007</v>
      </c>
      <c r="H41" s="95">
        <v>0</v>
      </c>
      <c r="I41" s="2">
        <v>0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6">
        <v>0</v>
      </c>
    </row>
    <row r="42" spans="1:17" s="38" customFormat="1" x14ac:dyDescent="0.25">
      <c r="A42" s="24" t="s">
        <v>250</v>
      </c>
      <c r="B42" s="46">
        <f>+G42+Q42</f>
        <v>17090348.498439491</v>
      </c>
      <c r="C42" s="46">
        <f>+C43+C47+C49</f>
        <v>3776323.758567492</v>
      </c>
      <c r="D42" s="46">
        <f>+D43+D47+D49</f>
        <v>3858859.8243999998</v>
      </c>
      <c r="E42" s="46">
        <f>+E43+E47+E49</f>
        <v>8511099.5844720006</v>
      </c>
      <c r="F42" s="46">
        <f>+F43+F47+F49</f>
        <v>944065.33100000001</v>
      </c>
      <c r="G42" s="46">
        <f>SUM(C42:F42)</f>
        <v>17090348.498439491</v>
      </c>
      <c r="H42" s="46">
        <f t="shared" ref="H42:P42" si="18">+H43+H47+H49</f>
        <v>0</v>
      </c>
      <c r="I42" s="46">
        <f t="shared" si="18"/>
        <v>0</v>
      </c>
      <c r="J42" s="46">
        <f t="shared" si="18"/>
        <v>0</v>
      </c>
      <c r="K42" s="46">
        <f t="shared" si="18"/>
        <v>0</v>
      </c>
      <c r="L42" s="46">
        <f t="shared" si="18"/>
        <v>0</v>
      </c>
      <c r="M42" s="46">
        <f t="shared" si="18"/>
        <v>0</v>
      </c>
      <c r="N42" s="46">
        <f t="shared" si="18"/>
        <v>0</v>
      </c>
      <c r="O42" s="46">
        <f t="shared" si="18"/>
        <v>0</v>
      </c>
      <c r="P42" s="46">
        <f t="shared" si="18"/>
        <v>0</v>
      </c>
      <c r="Q42" s="46">
        <f t="shared" ref="Q42:Q43" si="19">SUM(H42:P42)</f>
        <v>0</v>
      </c>
    </row>
    <row r="43" spans="1:17" s="38" customFormat="1" x14ac:dyDescent="0.25">
      <c r="A43" s="24" t="s">
        <v>251</v>
      </c>
      <c r="B43" s="46">
        <f>+G43+Q43</f>
        <v>13830934.740715694</v>
      </c>
      <c r="C43" s="46">
        <f>SUM(C44:C46)</f>
        <v>1024997.7917636924</v>
      </c>
      <c r="D43" s="46">
        <f>SUM(D44:D46)</f>
        <v>3858859.8243999998</v>
      </c>
      <c r="E43" s="46">
        <f>SUM(E44:E46)</f>
        <v>8003011.7935520001</v>
      </c>
      <c r="F43" s="46">
        <f>SUM(F44:F46)</f>
        <v>944065.33100000001</v>
      </c>
      <c r="G43" s="46">
        <f>SUM(C43:F43)</f>
        <v>13830934.740715694</v>
      </c>
      <c r="H43" s="46">
        <f t="shared" ref="H43:P43" si="20">SUM(H44:H46)</f>
        <v>0</v>
      </c>
      <c r="I43" s="46">
        <f t="shared" si="20"/>
        <v>0</v>
      </c>
      <c r="J43" s="46">
        <f t="shared" si="20"/>
        <v>0</v>
      </c>
      <c r="K43" s="46">
        <f t="shared" si="20"/>
        <v>0</v>
      </c>
      <c r="L43" s="46">
        <f t="shared" si="20"/>
        <v>0</v>
      </c>
      <c r="M43" s="46">
        <f t="shared" si="20"/>
        <v>0</v>
      </c>
      <c r="N43" s="46">
        <f t="shared" si="20"/>
        <v>0</v>
      </c>
      <c r="O43" s="46">
        <f t="shared" si="20"/>
        <v>0</v>
      </c>
      <c r="P43" s="46">
        <f t="shared" si="20"/>
        <v>0</v>
      </c>
      <c r="Q43" s="46">
        <f t="shared" si="19"/>
        <v>0</v>
      </c>
    </row>
    <row r="44" spans="1:17" x14ac:dyDescent="0.25">
      <c r="A44" s="93" t="s">
        <v>252</v>
      </c>
      <c r="B44" s="93">
        <v>13759575.503821999</v>
      </c>
      <c r="C44" s="93">
        <v>953638.55486999999</v>
      </c>
      <c r="D44" s="93">
        <v>3858859.8243999998</v>
      </c>
      <c r="E44" s="93">
        <v>8003011.7935520001</v>
      </c>
      <c r="F44" s="93">
        <v>944065.33100000001</v>
      </c>
      <c r="G44" s="93">
        <v>13759575.503821999</v>
      </c>
      <c r="H44" s="95">
        <v>0</v>
      </c>
      <c r="I44" s="2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2">
        <v>0</v>
      </c>
    </row>
    <row r="45" spans="1:17" s="93" customFormat="1" x14ac:dyDescent="0.25">
      <c r="A45" s="93" t="s">
        <v>253</v>
      </c>
      <c r="B45" s="93">
        <v>71359.236893692403</v>
      </c>
      <c r="C45" s="97">
        <v>71359.236893692403</v>
      </c>
      <c r="D45" s="97">
        <v>0</v>
      </c>
      <c r="E45" s="97">
        <v>0</v>
      </c>
      <c r="F45" s="97">
        <v>0</v>
      </c>
      <c r="G45" s="93">
        <v>71359.236893692403</v>
      </c>
      <c r="H45" s="95">
        <v>0</v>
      </c>
      <c r="I45" s="2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3">
        <v>0</v>
      </c>
    </row>
    <row r="46" spans="1:17" x14ac:dyDescent="0.25">
      <c r="A46" s="93" t="s">
        <v>254</v>
      </c>
      <c r="B46" s="2">
        <v>0</v>
      </c>
      <c r="C46" s="97">
        <v>0</v>
      </c>
      <c r="D46" s="97">
        <v>0</v>
      </c>
      <c r="E46" s="97">
        <v>0</v>
      </c>
      <c r="F46" s="97">
        <v>0</v>
      </c>
      <c r="G46" s="93">
        <v>0</v>
      </c>
      <c r="H46" s="95">
        <v>0</v>
      </c>
      <c r="I46" s="2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2">
        <v>0</v>
      </c>
    </row>
    <row r="47" spans="1:17" s="38" customFormat="1" x14ac:dyDescent="0.25">
      <c r="A47" s="24" t="s">
        <v>255</v>
      </c>
      <c r="B47" s="46">
        <f t="shared" ref="B47" si="21">+G47+Q47</f>
        <v>1499564.1460438001</v>
      </c>
      <c r="C47" s="46">
        <f>SUM(C48)</f>
        <v>1499564.1460438001</v>
      </c>
      <c r="D47" s="46">
        <f>SUM(D48)</f>
        <v>0</v>
      </c>
      <c r="E47" s="46">
        <f>SUM(E48)</f>
        <v>0</v>
      </c>
      <c r="F47" s="46">
        <f>SUM(F48)</f>
        <v>0</v>
      </c>
      <c r="G47" s="46">
        <f t="shared" ref="G47" si="22">SUM(C47:F47)</f>
        <v>1499564.1460438001</v>
      </c>
      <c r="H47" s="46">
        <f t="shared" ref="H47:P47" si="23">SUM(H48)</f>
        <v>0</v>
      </c>
      <c r="I47" s="46">
        <f t="shared" si="23"/>
        <v>0</v>
      </c>
      <c r="J47" s="46">
        <f t="shared" si="23"/>
        <v>0</v>
      </c>
      <c r="K47" s="46">
        <f t="shared" si="23"/>
        <v>0</v>
      </c>
      <c r="L47" s="46">
        <f t="shared" si="23"/>
        <v>0</v>
      </c>
      <c r="M47" s="46">
        <f t="shared" si="23"/>
        <v>0</v>
      </c>
      <c r="N47" s="46">
        <f t="shared" si="23"/>
        <v>0</v>
      </c>
      <c r="O47" s="46">
        <f t="shared" si="23"/>
        <v>0</v>
      </c>
      <c r="P47" s="46">
        <f t="shared" si="23"/>
        <v>0</v>
      </c>
      <c r="Q47" s="46">
        <f t="shared" ref="Q47" si="24">SUM(H47:P47)</f>
        <v>0</v>
      </c>
    </row>
    <row r="48" spans="1:17" s="93" customFormat="1" x14ac:dyDescent="0.25">
      <c r="A48" s="93" t="s">
        <v>256</v>
      </c>
      <c r="B48" s="93">
        <v>1499564.1460438001</v>
      </c>
      <c r="C48" s="97">
        <v>1499564.1460438001</v>
      </c>
      <c r="D48" s="97">
        <v>0</v>
      </c>
      <c r="E48" s="95">
        <v>0</v>
      </c>
      <c r="F48" s="95">
        <v>0</v>
      </c>
      <c r="G48" s="93">
        <v>1499564.1460438001</v>
      </c>
      <c r="H48" s="95">
        <v>0</v>
      </c>
      <c r="I48" s="2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3">
        <v>0</v>
      </c>
    </row>
    <row r="49" spans="1:17" s="38" customFormat="1" x14ac:dyDescent="0.25">
      <c r="A49" s="24" t="s">
        <v>257</v>
      </c>
      <c r="B49" s="46">
        <f t="shared" ref="B49" si="25">+G49+Q49</f>
        <v>1759849.6116799996</v>
      </c>
      <c r="C49" s="46">
        <f>SUM(C50:C51)</f>
        <v>1251761.8207599996</v>
      </c>
      <c r="D49" s="46">
        <f>SUM(D50:D51)</f>
        <v>0</v>
      </c>
      <c r="E49" s="46">
        <f>SUM(E50:E51)</f>
        <v>508087.79092000006</v>
      </c>
      <c r="F49" s="46">
        <f>SUM(F50:F51)</f>
        <v>0</v>
      </c>
      <c r="G49" s="46">
        <f t="shared" ref="G49" si="26">SUM(C49:F49)</f>
        <v>1759849.6116799996</v>
      </c>
      <c r="H49" s="46">
        <f t="shared" ref="H49:P49" si="27">SUM(H50:H51)</f>
        <v>0</v>
      </c>
      <c r="I49" s="46">
        <f t="shared" si="27"/>
        <v>0</v>
      </c>
      <c r="J49" s="46">
        <f t="shared" si="27"/>
        <v>0</v>
      </c>
      <c r="K49" s="46">
        <f t="shared" si="27"/>
        <v>0</v>
      </c>
      <c r="L49" s="46">
        <f t="shared" si="27"/>
        <v>0</v>
      </c>
      <c r="M49" s="46">
        <f t="shared" si="27"/>
        <v>0</v>
      </c>
      <c r="N49" s="46">
        <f t="shared" si="27"/>
        <v>0</v>
      </c>
      <c r="O49" s="46">
        <f t="shared" si="27"/>
        <v>0</v>
      </c>
      <c r="P49" s="46">
        <f t="shared" si="27"/>
        <v>0</v>
      </c>
      <c r="Q49" s="46">
        <f t="shared" ref="Q49" si="28">SUM(H49:P49)</f>
        <v>0</v>
      </c>
    </row>
    <row r="50" spans="1:17" s="93" customFormat="1" ht="45" x14ac:dyDescent="0.25">
      <c r="A50" s="93" t="s">
        <v>258</v>
      </c>
      <c r="B50" s="93">
        <v>1251761.8207599996</v>
      </c>
      <c r="C50" s="97">
        <v>1251761.8207599996</v>
      </c>
      <c r="D50" s="97">
        <v>0</v>
      </c>
      <c r="E50" s="97">
        <v>0</v>
      </c>
      <c r="F50" s="97">
        <v>0</v>
      </c>
      <c r="G50" s="93">
        <v>1251761.8207599996</v>
      </c>
      <c r="H50" s="97">
        <v>0</v>
      </c>
      <c r="I50" s="93">
        <v>0</v>
      </c>
      <c r="J50" s="97">
        <v>0</v>
      </c>
      <c r="K50" s="97">
        <v>0</v>
      </c>
      <c r="L50" s="97">
        <v>0</v>
      </c>
      <c r="M50" s="97">
        <v>0</v>
      </c>
      <c r="N50" s="97">
        <v>0</v>
      </c>
      <c r="O50" s="97">
        <v>0</v>
      </c>
      <c r="P50" s="97">
        <v>0</v>
      </c>
      <c r="Q50" s="93">
        <v>0</v>
      </c>
    </row>
    <row r="51" spans="1:17" s="93" customFormat="1" x14ac:dyDescent="0.25">
      <c r="A51" s="93" t="s">
        <v>259</v>
      </c>
      <c r="B51" s="93">
        <v>508087.79092000006</v>
      </c>
      <c r="C51" s="97">
        <v>0</v>
      </c>
      <c r="D51" s="97">
        <v>0</v>
      </c>
      <c r="E51" s="97">
        <v>508087.79092000006</v>
      </c>
      <c r="F51" s="97">
        <v>0</v>
      </c>
      <c r="G51" s="93">
        <v>508087.79092000006</v>
      </c>
      <c r="H51" s="95">
        <v>0</v>
      </c>
      <c r="I51" s="2">
        <v>0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93">
        <v>0</v>
      </c>
    </row>
    <row r="52" spans="1:17" x14ac:dyDescent="0.25">
      <c r="A52" s="107" t="s">
        <v>154</v>
      </c>
      <c r="B52" s="107">
        <f>+B42+B7</f>
        <v>58661967.410081625</v>
      </c>
      <c r="C52" s="107">
        <f>+C7+C42</f>
        <v>6037163.8711702917</v>
      </c>
      <c r="D52" s="107">
        <f>+D7+D42</f>
        <v>4655610.759168</v>
      </c>
      <c r="E52" s="107">
        <f>+E7+E42</f>
        <v>19351832.038735334</v>
      </c>
      <c r="F52" s="107">
        <f>+F7+F42</f>
        <v>13470210.741256</v>
      </c>
      <c r="G52" s="107">
        <f t="shared" ref="G52" si="29">SUM(C52:F52)</f>
        <v>43514817.410329625</v>
      </c>
      <c r="H52" s="107">
        <f t="shared" ref="H52:P52" si="30">+H7+H42</f>
        <v>21366.077889</v>
      </c>
      <c r="I52" s="107">
        <f t="shared" si="30"/>
        <v>1389278.7119730001</v>
      </c>
      <c r="J52" s="107">
        <f t="shared" si="30"/>
        <v>460938.90335000004</v>
      </c>
      <c r="K52" s="107">
        <f t="shared" si="30"/>
        <v>1512.52673</v>
      </c>
      <c r="L52" s="107">
        <f t="shared" si="30"/>
        <v>0</v>
      </c>
      <c r="M52" s="107">
        <f t="shared" si="30"/>
        <v>0</v>
      </c>
      <c r="N52" s="107">
        <f t="shared" si="30"/>
        <v>6295456.6720499992</v>
      </c>
      <c r="O52" s="107">
        <f t="shared" si="30"/>
        <v>6508698.7180999992</v>
      </c>
      <c r="P52" s="107">
        <f t="shared" si="30"/>
        <v>469898.38965999999</v>
      </c>
      <c r="Q52" s="107">
        <f t="shared" ref="Q52" si="31">SUM(H52:P52)</f>
        <v>15147149.999752</v>
      </c>
    </row>
    <row r="53" spans="1:17" x14ac:dyDescent="0.25">
      <c r="B53" s="98"/>
    </row>
    <row r="55" spans="1:17" x14ac:dyDescent="0.25">
      <c r="A55" s="99" t="s">
        <v>155</v>
      </c>
    </row>
    <row r="56" spans="1:17" s="5" customFormat="1" x14ac:dyDescent="0.25">
      <c r="A56" s="36" t="s">
        <v>260</v>
      </c>
      <c r="I56" s="2"/>
    </row>
    <row r="57" spans="1:17" s="5" customFormat="1" x14ac:dyDescent="0.25">
      <c r="A57" s="36" t="s">
        <v>261</v>
      </c>
      <c r="I57" s="2"/>
    </row>
    <row r="58" spans="1:17" s="5" customFormat="1" x14ac:dyDescent="0.25">
      <c r="A58" s="36" t="s">
        <v>262</v>
      </c>
      <c r="I58" s="2"/>
    </row>
    <row r="59" spans="1:17" s="65" customFormat="1" x14ac:dyDescent="0.25">
      <c r="A59" s="111"/>
      <c r="I59" s="2"/>
    </row>
    <row r="173" spans="9:9" x14ac:dyDescent="0.25">
      <c r="I173" s="2">
        <v>104795</v>
      </c>
    </row>
    <row r="183" spans="9:9" x14ac:dyDescent="0.25">
      <c r="I18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53">
    <cfRule type="cellIs" dxfId="4" priority="1" operator="lessThan">
      <formula>0</formula>
    </cfRule>
    <cfRule type="cellIs" dxfId="3" priority="2" operator="greaterThan">
      <formula>0</formula>
    </cfRule>
  </conditionalFormatting>
  <conditionalFormatting sqref="B4">
    <cfRule type="cellIs" dxfId="2" priority="3" operator="lessThan">
      <formula>0</formula>
    </cfRule>
    <cfRule type="cellIs" dxfId="1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6" t="s">
        <v>183</v>
      </c>
      <c r="B1" s="127"/>
      <c r="C1" s="127"/>
      <c r="D1" s="127"/>
      <c r="E1" s="127"/>
    </row>
    <row r="2" spans="1:8" x14ac:dyDescent="0.25">
      <c r="A2" s="127" t="s">
        <v>168</v>
      </c>
      <c r="B2" s="127"/>
      <c r="C2" s="127"/>
      <c r="D2" s="127"/>
      <c r="E2" s="127"/>
    </row>
    <row r="3" spans="1:8" x14ac:dyDescent="0.25">
      <c r="A3" s="127" t="s">
        <v>20</v>
      </c>
      <c r="B3" s="127"/>
      <c r="C3" s="127"/>
      <c r="D3" s="127"/>
      <c r="E3" s="127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184</v>
      </c>
      <c r="B5" s="27" t="s">
        <v>185</v>
      </c>
      <c r="C5" s="27" t="s">
        <v>186</v>
      </c>
      <c r="D5" s="27" t="s">
        <v>187</v>
      </c>
      <c r="E5" s="27" t="s">
        <v>188</v>
      </c>
    </row>
    <row r="6" spans="1:8" ht="20.100000000000001" customHeight="1" x14ac:dyDescent="0.25">
      <c r="A6" s="92" t="s">
        <v>189</v>
      </c>
      <c r="B6" s="5">
        <v>163436.25641000003</v>
      </c>
      <c r="C6" s="5">
        <v>0</v>
      </c>
      <c r="D6" s="5">
        <v>163436.25641000003</v>
      </c>
      <c r="E6" s="5">
        <v>163436.25641000003</v>
      </c>
      <c r="F6" s="5"/>
    </row>
    <row r="7" spans="1:8" ht="20.100000000000001" customHeight="1" x14ac:dyDescent="0.25">
      <c r="A7" s="92" t="s">
        <v>190</v>
      </c>
      <c r="B7" s="5">
        <v>137885.88785999996</v>
      </c>
      <c r="C7" s="5">
        <v>0</v>
      </c>
      <c r="D7" s="5">
        <v>0</v>
      </c>
      <c r="E7" s="5">
        <v>137885.88785999996</v>
      </c>
      <c r="F7" s="5"/>
    </row>
    <row r="8" spans="1:8" ht="20.100000000000001" customHeight="1" x14ac:dyDescent="0.25">
      <c r="A8" s="92" t="s">
        <v>191</v>
      </c>
      <c r="B8" s="5">
        <v>164929.02396999992</v>
      </c>
      <c r="C8" s="5">
        <v>0</v>
      </c>
      <c r="D8" s="5">
        <v>0</v>
      </c>
      <c r="E8" s="5">
        <v>164929.02396999992</v>
      </c>
      <c r="F8" s="5"/>
    </row>
    <row r="9" spans="1:8" ht="20.100000000000001" customHeight="1" x14ac:dyDescent="0.25">
      <c r="A9" s="92" t="s">
        <v>40</v>
      </c>
      <c r="B9" s="5">
        <v>295813.4057</v>
      </c>
      <c r="C9" s="5">
        <v>0</v>
      </c>
      <c r="D9" s="5">
        <v>0</v>
      </c>
      <c r="E9" s="5">
        <v>295813.4057</v>
      </c>
      <c r="F9" s="5"/>
    </row>
    <row r="10" spans="1:8" ht="20.100000000000001" customHeight="1" x14ac:dyDescent="0.25">
      <c r="A10" s="92" t="s">
        <v>25</v>
      </c>
      <c r="B10" s="5">
        <v>166443.81007000009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192</v>
      </c>
      <c r="B11" s="5">
        <v>322068.29579999956</v>
      </c>
      <c r="C11" s="5">
        <v>322068.29579999956</v>
      </c>
      <c r="D11" s="5">
        <v>322068.29579999956</v>
      </c>
      <c r="E11" s="5">
        <v>322068.29579999956</v>
      </c>
      <c r="F11" s="5"/>
    </row>
    <row r="12" spans="1:8" ht="20.100000000000001" customHeight="1" x14ac:dyDescent="0.25">
      <c r="A12" s="92" t="s">
        <v>193</v>
      </c>
      <c r="B12" s="5">
        <v>1185.1409499999997</v>
      </c>
      <c r="C12" s="5">
        <v>0</v>
      </c>
      <c r="D12" s="5">
        <v>0</v>
      </c>
      <c r="E12" s="5">
        <v>1185.1409499999997</v>
      </c>
      <c r="F12" s="5"/>
      <c r="H12" s="5"/>
    </row>
    <row r="13" spans="1:8" ht="20.100000000000001" customHeight="1" x14ac:dyDescent="0.25">
      <c r="A13" s="41" t="s">
        <v>154</v>
      </c>
      <c r="B13" s="42">
        <f>SUM(B6:B12)</f>
        <v>1251761.8207599996</v>
      </c>
      <c r="C13" s="42">
        <f>SUM(C6:C12)</f>
        <v>322068.29579999956</v>
      </c>
      <c r="D13" s="42">
        <f>SUM(D6:D12)</f>
        <v>485504.55220999959</v>
      </c>
      <c r="E13" s="42">
        <f>SUM(E6:E12)</f>
        <v>1085318.0106899994</v>
      </c>
      <c r="F13" s="5"/>
    </row>
    <row r="15" spans="1:8" x14ac:dyDescent="0.25">
      <c r="A15" s="44" t="s">
        <v>155</v>
      </c>
    </row>
    <row r="16" spans="1:8" x14ac:dyDescent="0.25">
      <c r="A16" s="17" t="s">
        <v>194</v>
      </c>
    </row>
    <row r="17" spans="1:1" x14ac:dyDescent="0.25">
      <c r="A17" s="10" t="s">
        <v>195</v>
      </c>
    </row>
    <row r="18" spans="1:1" x14ac:dyDescent="0.25">
      <c r="A18" s="10" t="s">
        <v>196</v>
      </c>
    </row>
    <row r="19" spans="1:1" x14ac:dyDescent="0.25">
      <c r="A19" s="10" t="s">
        <v>197</v>
      </c>
    </row>
    <row r="20" spans="1:1" x14ac:dyDescent="0.25">
      <c r="A20" s="10" t="s">
        <v>198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6" t="s">
        <v>118</v>
      </c>
      <c r="B1" s="126"/>
      <c r="C1" s="126"/>
      <c r="D1" s="126"/>
      <c r="E1" s="126"/>
      <c r="F1" s="126"/>
      <c r="G1" s="126"/>
      <c r="H1" s="126"/>
    </row>
    <row r="2" spans="1:8" x14ac:dyDescent="0.25">
      <c r="A2" s="126" t="s">
        <v>168</v>
      </c>
      <c r="B2" s="126"/>
      <c r="C2" s="126"/>
      <c r="D2" s="126"/>
      <c r="E2" s="126"/>
      <c r="F2" s="126"/>
      <c r="G2" s="126"/>
      <c r="H2" s="126"/>
    </row>
    <row r="3" spans="1:8" x14ac:dyDescent="0.25">
      <c r="A3" s="126" t="s">
        <v>20</v>
      </c>
      <c r="B3" s="126"/>
      <c r="C3" s="126"/>
      <c r="D3" s="126"/>
      <c r="E3" s="126"/>
      <c r="F3" s="126"/>
      <c r="G3" s="126"/>
      <c r="H3" s="126"/>
    </row>
    <row r="4" spans="1:8" x14ac:dyDescent="0.25">
      <c r="A4" s="126"/>
      <c r="B4" s="126"/>
      <c r="C4" s="126"/>
      <c r="D4" s="126"/>
      <c r="E4" s="126"/>
      <c r="F4" s="126"/>
      <c r="G4" s="126"/>
      <c r="H4" s="126"/>
    </row>
    <row r="5" spans="1:8" ht="45" customHeight="1" x14ac:dyDescent="0.25">
      <c r="A5" s="85" t="s">
        <v>169</v>
      </c>
      <c r="B5" s="85" t="s">
        <v>170</v>
      </c>
      <c r="C5" s="85" t="s">
        <v>171</v>
      </c>
      <c r="D5" s="85" t="s">
        <v>172</v>
      </c>
      <c r="E5" s="85" t="s">
        <v>173</v>
      </c>
      <c r="F5" s="85" t="s">
        <v>174</v>
      </c>
      <c r="G5" s="85" t="s">
        <v>136</v>
      </c>
      <c r="H5" s="85" t="s">
        <v>175</v>
      </c>
    </row>
    <row r="6" spans="1:8" ht="20.100000000000001" customHeight="1" x14ac:dyDescent="0.25">
      <c r="A6" s="80" t="s">
        <v>122</v>
      </c>
      <c r="B6" s="57" t="s">
        <v>176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123</v>
      </c>
      <c r="B7" s="81" t="s">
        <v>176</v>
      </c>
      <c r="C7" s="57">
        <v>600000</v>
      </c>
      <c r="D7" s="57">
        <v>49999.999999999767</v>
      </c>
      <c r="E7" s="57">
        <v>0</v>
      </c>
      <c r="F7" s="57">
        <v>4166.6666666667443</v>
      </c>
      <c r="G7" s="57">
        <v>693.02048437499616</v>
      </c>
      <c r="H7" s="33">
        <v>45833.333333333023</v>
      </c>
    </row>
    <row r="8" spans="1:8" ht="20.100000000000001" customHeight="1" x14ac:dyDescent="0.25">
      <c r="A8" s="80" t="s">
        <v>177</v>
      </c>
      <c r="B8" s="57" t="s">
        <v>178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28" t="s">
        <v>179</v>
      </c>
      <c r="B9" s="128">
        <v>0</v>
      </c>
      <c r="C9" s="85">
        <f>SUM(C6:C8)</f>
        <v>3400000</v>
      </c>
      <c r="D9" s="35">
        <f>SUM(D6:D8)</f>
        <v>49999.999999999767</v>
      </c>
      <c r="E9" s="35">
        <f t="shared" ref="E9:H9" si="0">SUM(E6:E8)</f>
        <v>0</v>
      </c>
      <c r="F9" s="35">
        <f t="shared" si="0"/>
        <v>4166.6666666667443</v>
      </c>
      <c r="G9" s="35">
        <f t="shared" si="0"/>
        <v>693.02048437499616</v>
      </c>
      <c r="H9" s="35">
        <f t="shared" si="0"/>
        <v>45833.333333333023</v>
      </c>
    </row>
    <row r="11" spans="1:8" x14ac:dyDescent="0.25">
      <c r="A11" s="44" t="s">
        <v>155</v>
      </c>
      <c r="B11" s="10"/>
    </row>
    <row r="12" spans="1:8" x14ac:dyDescent="0.25">
      <c r="A12" s="10" t="s">
        <v>180</v>
      </c>
    </row>
    <row r="13" spans="1:8" x14ac:dyDescent="0.25">
      <c r="A13" s="10" t="s">
        <v>181</v>
      </c>
    </row>
    <row r="14" spans="1:8" x14ac:dyDescent="0.25">
      <c r="A14" s="5" t="s">
        <v>182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29" t="s">
        <v>157</v>
      </c>
      <c r="B1" s="130"/>
    </row>
    <row r="2" spans="1:2" x14ac:dyDescent="0.25">
      <c r="A2" s="130" t="s">
        <v>145</v>
      </c>
      <c r="B2" s="130"/>
    </row>
    <row r="3" spans="1:2" x14ac:dyDescent="0.25">
      <c r="A3" s="130" t="s">
        <v>158</v>
      </c>
      <c r="B3" s="130"/>
    </row>
    <row r="5" spans="1:2" ht="20.100000000000001" customHeight="1" x14ac:dyDescent="0.25">
      <c r="A5" s="83" t="s">
        <v>146</v>
      </c>
      <c r="B5" s="83" t="s">
        <v>147</v>
      </c>
    </row>
    <row r="6" spans="1:2" ht="20.100000000000001" customHeight="1" x14ac:dyDescent="0.25">
      <c r="A6" s="30" t="s">
        <v>159</v>
      </c>
      <c r="B6" s="25">
        <v>2501490.5585100004</v>
      </c>
    </row>
    <row r="7" spans="1:2" ht="20.100000000000001" customHeight="1" x14ac:dyDescent="0.25">
      <c r="A7" s="30" t="s">
        <v>160</v>
      </c>
      <c r="B7" s="25">
        <v>1007296.29059</v>
      </c>
    </row>
    <row r="8" spans="1:2" ht="20.100000000000001" customHeight="1" x14ac:dyDescent="0.25">
      <c r="A8" s="30" t="s">
        <v>161</v>
      </c>
      <c r="B8" s="25">
        <v>859004.15785999992</v>
      </c>
    </row>
    <row r="9" spans="1:2" ht="20.100000000000001" customHeight="1" x14ac:dyDescent="0.25">
      <c r="A9" s="30" t="s">
        <v>162</v>
      </c>
      <c r="B9" s="25">
        <v>1911709.6854400001</v>
      </c>
    </row>
    <row r="10" spans="1:2" ht="20.100000000000001" customHeight="1" x14ac:dyDescent="0.25">
      <c r="A10" s="48" t="s">
        <v>154</v>
      </c>
      <c r="B10" s="31">
        <f>SUM(B6:B9)</f>
        <v>6279500.6924000001</v>
      </c>
    </row>
    <row r="11" spans="1:2" x14ac:dyDescent="0.25">
      <c r="B11" s="4"/>
    </row>
    <row r="12" spans="1:2" x14ac:dyDescent="0.25">
      <c r="A12" s="44" t="s">
        <v>155</v>
      </c>
    </row>
    <row r="13" spans="1:2" x14ac:dyDescent="0.25">
      <c r="A13" s="8" t="s">
        <v>163</v>
      </c>
    </row>
    <row r="14" spans="1:2" x14ac:dyDescent="0.25">
      <c r="A14" s="49" t="s">
        <v>164</v>
      </c>
    </row>
    <row r="15" spans="1:2" x14ac:dyDescent="0.25">
      <c r="A15" s="4" t="s">
        <v>165</v>
      </c>
    </row>
    <row r="16" spans="1:2" x14ac:dyDescent="0.25">
      <c r="A16" s="4" t="s">
        <v>166</v>
      </c>
    </row>
    <row r="17" spans="1:1" x14ac:dyDescent="0.25">
      <c r="A17" s="4" t="s">
        <v>167</v>
      </c>
    </row>
    <row r="18" spans="1:1" x14ac:dyDescent="0.25">
      <c r="A18" s="4" t="s">
        <v>14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Gabriela</cp:lastModifiedBy>
  <cp:lastPrinted>2019-09-19T21:29:26Z</cp:lastPrinted>
  <dcterms:created xsi:type="dcterms:W3CDTF">2012-03-20T13:11:26Z</dcterms:created>
  <dcterms:modified xsi:type="dcterms:W3CDTF">2020-04-20T18:52:22Z</dcterms:modified>
</cp:coreProperties>
</file>