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xml"/>
  <Override PartName="/xl/worksheets/sheet13.xml" ContentType="application/vnd.openxmlformats-officedocument.spreadsheetml.workshee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worksheets/sheet14.xml" ContentType="application/vnd.openxmlformats-officedocument.spreadsheetml.workshee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worksheets/sheet15.xml" ContentType="application/vnd.openxmlformats-officedocument.spreadsheetml.worksheet+xml"/>
  <Override PartName="/xl/comments16.xml" ContentType="application/vnd.openxmlformats-officedocument.spreadsheetml.comments+xml"/>
  <Default Extension="vml" ContentType="application/vnd.openxmlformats-officedocument.vmlDrawing"/>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bookViews>
    <workbookView xWindow="32760" yWindow="32760" windowWidth="19428" windowHeight="10308" tabRatio="576" activeTab="0"/>
  </bookViews>
  <sheets>
    <sheet name="BD Externa" sheetId="122" r:id="rId2"/>
    <sheet name="Indicador PIB-NOVIEMBRE" sheetId="87" r:id="rId3"/>
    <sheet name="Acree.SPT AGR (2)" sheetId="109" r:id="rId4"/>
    <sheet name="Acree.SPNF AGR (2)" sheetId="110" r:id="rId5"/>
    <sheet name="Acree.PGE AGR (2)" sheetId="116" r:id="rId6"/>
    <sheet name="SPT-CONS (2)" sheetId="120" r:id="rId7"/>
    <sheet name="SPNF-CONS (2)" sheetId="118" r:id="rId8"/>
    <sheet name="PGE-CONS (2)" sheetId="119" r:id="rId9"/>
    <sheet name="Deud. Ext. Acree. SPT AGR-F" sheetId="45" r:id="rId10"/>
    <sheet name="Deud. Ext Acree. SPNF AGR-F" sheetId="58" r:id="rId11"/>
    <sheet name="Deud. Ext Acree PGE AGR.F" sheetId="43" r:id="rId12"/>
    <sheet name="Reporte de Sal. Mov. Ext-F" sheetId="31" r:id="rId13"/>
    <sheet name="SDPPlazosvencerponderados" sheetId="42" r:id="rId14"/>
    <sheet name="SDPT Plazo contractual ponderad" sheetId="41" r:id="rId15"/>
    <sheet name="SDPTasasPonderadas" sheetId="40" r:id="rId16"/>
    <sheet name="BD Interna" sheetId="123" r:id="rId17"/>
    <sheet name="Programa DI (2)" sheetId="117" r:id="rId18"/>
    <sheet name="Contrataciones 2020-2023" sheetId="132" r:id="rId19"/>
    <sheet name="Contrataciones 2024" sheetId="136" r:id="rId20"/>
    <sheet name="Pasivos cont." sheetId="121" r:id="rId21"/>
    <sheet name="Anexo 1.1" sheetId="127" r:id="rId22"/>
    <sheet name="Anexo 1.2" sheetId="128" r:id="rId23"/>
  </sheets>
  <externalReferences>
    <externalReference r:id="rId26"/>
  </externalReferences>
  <definedNames>
    <definedName name="_xlnm._FilterDatabase" localSheetId="0" hidden="1">'BD Externa'!$A$2:$AL$396</definedName>
    <definedName name="_xlnm._FilterDatabase" localSheetId="15" hidden="1">'BD Interna'!$A$2:$AO$1897</definedName>
    <definedName name="_xlfn.DAYS" hidden="1">#NAME?</definedName>
    <definedName name="_xlfn.IFERROR" hidden="1">#NAME?</definedName>
    <definedName name="_xlfn.SUMIFS" hidden="1">#NAME?</definedName>
    <definedName name="_xlnm.Print_Area" localSheetId="15">'BD Interna'!$A$2:$AD$1254</definedName>
    <definedName name="_xlnm.Print_Area" localSheetId="1">'Indicador PIB-NOVIEMBRE'!$B$2:$C$75</definedName>
  </definedNames>
  <calcPr fullCalcOnLoad="1"/>
</workbook>
</file>

<file path=xl/calcChain.xml><?xml version="1.0" encoding="utf-8"?>
<calcChain xmlns="http://schemas.openxmlformats.org/spreadsheetml/2006/main">
  <c r="X398" i="122" l="1"/>
</calcChain>
</file>

<file path=xl/comments16.xml><?xml version="1.0" encoding="utf-8"?>
<comments xmlns="http://schemas.openxmlformats.org/spreadsheetml/2006/main" xmlns:mc="http://schemas.openxmlformats.org/markup-compatibility/2006" xmlns:xr="http://schemas.microsoft.com/office/spreadsheetml/2014/revision" mc:Ignorable="xr">
  <authors>
    <author>Johana Vargas</author>
  </authors>
  <commentList>
    <comment ref="K1163" authorId="0">
      <text>
        <r>
          <rPr>
            <b/>
            <sz val="9"/>
            <rFont val="Tahoma"/>
            <family val="2"/>
          </rPr>
          <t>Johana Vargas:</t>
        </r>
        <r>
          <rPr>
            <sz val="9"/>
            <rFont val="Tahoma"/>
            <family val="2"/>
          </rPr>
          <t xml:space="preserve">
se unifica a todos CON. PROV. PICHINCHA</t>
        </r>
      </text>
    </comment>
  </commentList>
</comments>
</file>

<file path=xl/sharedStrings.xml><?xml version="1.0" encoding="utf-8"?>
<sst xmlns="http://schemas.openxmlformats.org/spreadsheetml/2006/main" count="35307" uniqueCount="4571">
  <si>
    <t xml:space="preserve">BONOS EMITIDOS EN MERCADO NACIONAL CON TENEDORES PRIVADOS </t>
  </si>
  <si>
    <t>BONOS EMITIDOS EN MERCADO NACIONAL CON TENEDORES PÚBLICOS</t>
  </si>
  <si>
    <t>SPT</t>
  </si>
  <si>
    <t>SPNF</t>
  </si>
  <si>
    <t>PGE</t>
  </si>
  <si>
    <t>Deudor</t>
  </si>
  <si>
    <t>MUN. MACHALA</t>
  </si>
  <si>
    <t>BANCO OF CHINA</t>
  </si>
  <si>
    <t>GOBIERNO CENTRAL</t>
  </si>
  <si>
    <t>BANCO OF CHINA 3 CAR</t>
  </si>
  <si>
    <t>BANCO OF CHINA CAÑAR</t>
  </si>
  <si>
    <t>BANK OF CHINA 10CARR</t>
  </si>
  <si>
    <t>ARMADA NAC.</t>
  </si>
  <si>
    <t>BEI</t>
  </si>
  <si>
    <t>BEI METRO QUITO B</t>
  </si>
  <si>
    <t>BEI USD 72.9 M</t>
  </si>
  <si>
    <t>BEI USD.175.0 M.</t>
  </si>
  <si>
    <t>BEI. EUR 240.0M</t>
  </si>
  <si>
    <t>CITIBANK JAPAN</t>
  </si>
  <si>
    <t>CREDIT SUISSE</t>
  </si>
  <si>
    <t>CREDIT SUISSE CHF100</t>
  </si>
  <si>
    <t>DEUTSCHE BANK ESPAÑA</t>
  </si>
  <si>
    <t>DEUTSCHE USD.88.0M</t>
  </si>
  <si>
    <t>IESS</t>
  </si>
  <si>
    <t>DEUSTCHE BANK USD13</t>
  </si>
  <si>
    <t>DEUSTCHE BANK USD64</t>
  </si>
  <si>
    <t>DEUTSCHE USD.47.0</t>
  </si>
  <si>
    <t>GOLDMAN SACHS</t>
  </si>
  <si>
    <t>CFN</t>
  </si>
  <si>
    <t>UNICREDIT</t>
  </si>
  <si>
    <t>UNICREDIT BANK 6.0 M</t>
  </si>
  <si>
    <t>UNICREDIT EUR.12.9</t>
  </si>
  <si>
    <t>CCC</t>
  </si>
  <si>
    <t>TAME</t>
  </si>
  <si>
    <t>KFW</t>
  </si>
  <si>
    <t>OECF</t>
  </si>
  <si>
    <t>USAID</t>
  </si>
  <si>
    <t>AFD</t>
  </si>
  <si>
    <t>EMAP-Q</t>
  </si>
  <si>
    <t>AFD CEC 1010 01R</t>
  </si>
  <si>
    <t>EMAPA-G</t>
  </si>
  <si>
    <t>AFD CEC1019 01A</t>
  </si>
  <si>
    <t>AFD CEC 1006 02 X</t>
  </si>
  <si>
    <t>AFD CEC 1008</t>
  </si>
  <si>
    <t>AFD CEC 1012 01</t>
  </si>
  <si>
    <t>AFD CEC 1012 02U</t>
  </si>
  <si>
    <t>AFD CEC 1031 01U</t>
  </si>
  <si>
    <t>AFD CEC 1034 01X</t>
  </si>
  <si>
    <t>MUN. GUAYAQUIL</t>
  </si>
  <si>
    <t>AFD. USD.114.3</t>
  </si>
  <si>
    <t>BANCO DESA CHINA</t>
  </si>
  <si>
    <t>BANCO DEL ESTADO</t>
  </si>
  <si>
    <t>CDB USDS 200.0 M</t>
  </si>
  <si>
    <t>CDB  LINA 5 TRAMO A</t>
  </si>
  <si>
    <t>CDB LINEA 4 TRAMO A</t>
  </si>
  <si>
    <t>CDB LINEA 4 TRAMO B</t>
  </si>
  <si>
    <t>PLAN INVERSIONES</t>
  </si>
  <si>
    <t>BNDES BRASIL</t>
  </si>
  <si>
    <t>CON. PROV. PICHINCHA</t>
  </si>
  <si>
    <t>PL-480 TITULO 1</t>
  </si>
  <si>
    <t>PL-480 TITULO I</t>
  </si>
  <si>
    <t>CREDIT NATIONALE</t>
  </si>
  <si>
    <t>EMETEL</t>
  </si>
  <si>
    <t>509 - OA1 /  2 (2)</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</si>
  <si>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</si>
  <si>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</si>
  <si>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</si>
  <si>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</si>
  <si>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</si>
  <si>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</si>
  <si>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</si>
  <si>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</si>
  <si>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</si>
  <si>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</si>
  <si>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</si>
  <si>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</si>
  <si>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</si>
  <si>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</si>
  <si>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</si>
  <si>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</si>
  <si>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EXIMBANK KOREA</t>
  </si>
  <si>
    <t>MUN. SANTO DOMINGO</t>
  </si>
  <si>
    <t>EXIMBANK COREA WONS</t>
  </si>
  <si>
    <t>GOB. BELGICA</t>
  </si>
  <si>
    <t>BELG EUROS 982.</t>
  </si>
  <si>
    <t>GOB BELGICA EURO 942</t>
  </si>
  <si>
    <t>G. BELGICA IV</t>
  </si>
  <si>
    <t>G. BELGICA VI APLICA</t>
  </si>
  <si>
    <t>G.B. III</t>
  </si>
  <si>
    <t>G.BELGICA - II</t>
  </si>
  <si>
    <t>G.BELGICA V</t>
  </si>
  <si>
    <t>GOBIERNO DE ITALIA</t>
  </si>
  <si>
    <t>ICO - ESPAÑA</t>
  </si>
  <si>
    <t>ICO 6) 013025.0</t>
  </si>
  <si>
    <t>ICO 013023.0</t>
  </si>
  <si>
    <t>ICO 013024.1</t>
  </si>
  <si>
    <t>ICO 013026.0</t>
  </si>
  <si>
    <t>ICO EUR23.5</t>
  </si>
  <si>
    <t>ICO USD.183.592.999</t>
  </si>
  <si>
    <t>ICO USD20.0 M.</t>
  </si>
  <si>
    <t>INST.CENTR.CRED.MED.</t>
  </si>
  <si>
    <t>JBIC</t>
  </si>
  <si>
    <t>JBIC - CITI JAPAN</t>
  </si>
  <si>
    <t>JBIC USD.50.0</t>
  </si>
  <si>
    <t>KFW EUR 10.0</t>
  </si>
  <si>
    <t>KFW EUR13'M200266759</t>
  </si>
  <si>
    <t>CON. PROV. TUNGURAHU</t>
  </si>
  <si>
    <t>KFW. 200266015</t>
  </si>
  <si>
    <t>KFW No. 9466657</t>
  </si>
  <si>
    <t>MUN. BABAHOYO</t>
  </si>
  <si>
    <t>8766461 TERCERA AMPL</t>
  </si>
  <si>
    <t>NATEXIS BANQUE</t>
  </si>
  <si>
    <t>GOB. FRANCIA EUR 6.5</t>
  </si>
  <si>
    <t>GOB.FRANCIA EUR 90.0</t>
  </si>
  <si>
    <t>OECF EC- P6</t>
  </si>
  <si>
    <t>518-T-058-A</t>
  </si>
  <si>
    <t>AID 518-T-058-B</t>
  </si>
  <si>
    <t>AID 518-T-058-C</t>
  </si>
  <si>
    <t>AID 518-U-062-A</t>
  </si>
  <si>
    <t>AIF</t>
  </si>
  <si>
    <t>BID</t>
  </si>
  <si>
    <t>778-SF-EC</t>
  </si>
  <si>
    <t>843-SF-EC BEDE USD</t>
  </si>
  <si>
    <t>873-SF-EC</t>
  </si>
  <si>
    <t>CON. PROV. CHIMBORAZ</t>
  </si>
  <si>
    <t>2950/OC-EC</t>
  </si>
  <si>
    <t>CONAFIPS</t>
  </si>
  <si>
    <t>5024/OC-EC</t>
  </si>
  <si>
    <t>DMQ</t>
  </si>
  <si>
    <t>1630-OC-EC</t>
  </si>
  <si>
    <t>1740-OC-EC</t>
  </si>
  <si>
    <t>EMAAP-Q</t>
  </si>
  <si>
    <t>1424-OC-EC</t>
  </si>
  <si>
    <t>1802-OC-EC</t>
  </si>
  <si>
    <t>745-SF-EC</t>
  </si>
  <si>
    <t>ESPOL</t>
  </si>
  <si>
    <t>ETAPA  EP CUENCA</t>
  </si>
  <si>
    <t>1753-OC-EC</t>
  </si>
  <si>
    <t>842-SF-EC ETAPA  USD</t>
  </si>
  <si>
    <t>1002-SF-EC</t>
  </si>
  <si>
    <t>1138-OC-EC</t>
  </si>
  <si>
    <t>1261-OC-EC</t>
  </si>
  <si>
    <t>1274-OC-EC</t>
  </si>
  <si>
    <t>1282-OC-EC</t>
  </si>
  <si>
    <t>1358-OC-EC</t>
  </si>
  <si>
    <t>1373-OC-EC</t>
  </si>
  <si>
    <t>1376-OC-EC</t>
  </si>
  <si>
    <t>1416-OC-EC</t>
  </si>
  <si>
    <t>1420-OC-EC</t>
  </si>
  <si>
    <t>1466-OC-EC</t>
  </si>
  <si>
    <t>1524-OC-EC</t>
  </si>
  <si>
    <t>1531-OC-EC</t>
  </si>
  <si>
    <t>1707-OC-EC</t>
  </si>
  <si>
    <t>1754-OC-EC</t>
  </si>
  <si>
    <t>1791-OC-EC</t>
  </si>
  <si>
    <t>1923-BL-OC/EC</t>
  </si>
  <si>
    <t>1923-BL-SF-EC</t>
  </si>
  <si>
    <t>1924-OC-EC</t>
  </si>
  <si>
    <t>2113/OC-EC</t>
  </si>
  <si>
    <t>2114/BL-EC-OC</t>
  </si>
  <si>
    <t>2114/BL-EC-SF</t>
  </si>
  <si>
    <t>2201/OC-EC</t>
  </si>
  <si>
    <t>2279-OC-EC</t>
  </si>
  <si>
    <t>2340-OC-EC</t>
  </si>
  <si>
    <t>2377-OC-EC</t>
  </si>
  <si>
    <t>2431/OC-EC</t>
  </si>
  <si>
    <t>2457/OC-EC</t>
  </si>
  <si>
    <t>2461/OC-EC</t>
  </si>
  <si>
    <t>2472/OC-EC</t>
  </si>
  <si>
    <t>2487/OC-EC</t>
  </si>
  <si>
    <t>2584/OC-EC</t>
  </si>
  <si>
    <t>2585/OC-EC</t>
  </si>
  <si>
    <t>2608/OC-EC</t>
  </si>
  <si>
    <t>2651/OC-EC</t>
  </si>
  <si>
    <t>2653/OC-EC</t>
  </si>
  <si>
    <t>2678/OC-EC</t>
  </si>
  <si>
    <t>2761/OC-EC</t>
  </si>
  <si>
    <t>2787/OC-EC</t>
  </si>
  <si>
    <t>2797/OC-EC</t>
  </si>
  <si>
    <t>2839/OC-EC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</si>
  <si>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</si>
  <si>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</si>
  <si>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</si>
  <si>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</si>
  <si>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</si>
  <si>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</si>
  <si>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</si>
  <si>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</si>
  <si>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</si>
  <si>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</si>
  <si>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</si>
  <si>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</si>
  <si>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</si>
  <si>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</si>
  <si>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</si>
  <si>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</si>
  <si>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</si>
  <si>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</si>
  <si>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</si>
  <si>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</si>
  <si>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</si>
  <si>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</si>
  <si>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</si>
  <si>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</si>
  <si>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</si>
  <si>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</si>
  <si>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</si>
  <si>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</si>
  <si>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</si>
  <si>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</si>
  <si>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</si>
  <si>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</si>
  <si>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</si>
  <si>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4812/OC-EC</t>
  </si>
  <si>
    <t>4825/OC-EC</t>
  </si>
  <si>
    <t>4845/OC-EC</t>
  </si>
  <si>
    <t>5031/OC-EC</t>
  </si>
  <si>
    <t>5044/OC-EC</t>
  </si>
  <si>
    <t>5136/OC-EC</t>
  </si>
  <si>
    <t>5230/OC-EC</t>
  </si>
  <si>
    <t>728-SF-EC</t>
  </si>
  <si>
    <t>729-SF-EC</t>
  </si>
  <si>
    <t>743-SF-EC</t>
  </si>
  <si>
    <t>757-SF-EC   USD</t>
  </si>
  <si>
    <t>775-SF-EC</t>
  </si>
  <si>
    <t>775-SF-EC/2</t>
  </si>
  <si>
    <t>778-SF-EC DIF.CAMB.</t>
  </si>
  <si>
    <t>792-SF-EC   USD</t>
  </si>
  <si>
    <t>805-SF-EC   USD</t>
  </si>
  <si>
    <t>808-SF-EC</t>
  </si>
  <si>
    <t>824-SF-EC   USD</t>
  </si>
  <si>
    <t>834-SF-EC   USD</t>
  </si>
  <si>
    <t>842-SF-EC D.CAM. USD</t>
  </si>
  <si>
    <t>843-SF-EC  USD GOB.</t>
  </si>
  <si>
    <t>843-SF-EC D.CAMB.USD</t>
  </si>
  <si>
    <t>851-SF-EC DIF.CAMB</t>
  </si>
  <si>
    <t>900-SF-EC    USD</t>
  </si>
  <si>
    <t>904-SF-EC   USD</t>
  </si>
  <si>
    <t>913-SF-EC   USD</t>
  </si>
  <si>
    <t>919-SF-EC   USD</t>
  </si>
  <si>
    <t>928-SF-EC     USD</t>
  </si>
  <si>
    <t>998-SF-EC</t>
  </si>
  <si>
    <t>MUN. CUENCA</t>
  </si>
  <si>
    <t>1761-OC-EC</t>
  </si>
  <si>
    <t>MUN. PORTOVIEJO</t>
  </si>
  <si>
    <t>4921/OC-EC</t>
  </si>
  <si>
    <t>1925-OC-EC</t>
  </si>
  <si>
    <t>BIRF</t>
  </si>
  <si>
    <t>9131-0 EC</t>
  </si>
  <si>
    <t>7496-0 EC</t>
  </si>
  <si>
    <t>8285-0 EC</t>
  </si>
  <si>
    <t>8889-0 EC</t>
  </si>
  <si>
    <t>8505-0 EC</t>
  </si>
  <si>
    <t>8888-0 EC</t>
  </si>
  <si>
    <t>8946-0 EC</t>
  </si>
  <si>
    <t>7173-0 EC</t>
  </si>
  <si>
    <t>7174-0 EC</t>
  </si>
  <si>
    <t>8515-0 EC</t>
  </si>
  <si>
    <t>8542-0 EC</t>
  </si>
  <si>
    <t>8591-0 EC</t>
  </si>
  <si>
    <t>8667-0 EC</t>
  </si>
  <si>
    <t>8978-0 EC</t>
  </si>
  <si>
    <t>9087-0 EC</t>
  </si>
  <si>
    <t>9114-0 EC</t>
  </si>
  <si>
    <t>9180-EC</t>
  </si>
  <si>
    <t>9228-0 EC</t>
  </si>
  <si>
    <t>MUN. IBARRA</t>
  </si>
  <si>
    <t>8579-0 EC</t>
  </si>
  <si>
    <t>MUN. MANTA</t>
  </si>
  <si>
    <t>8289-0 EC</t>
  </si>
  <si>
    <t>CAF</t>
  </si>
  <si>
    <t>BANECUADOR B.P.</t>
  </si>
  <si>
    <t>CAF 11027</t>
  </si>
  <si>
    <t>CAF 10873</t>
  </si>
  <si>
    <t>CAF 7407</t>
  </si>
  <si>
    <t>CAF 8491</t>
  </si>
  <si>
    <t>CAF 10579</t>
  </si>
  <si>
    <t>CAF 10588</t>
  </si>
  <si>
    <t>CAF 7706</t>
  </si>
  <si>
    <t>CAF 7836</t>
  </si>
  <si>
    <t>CAF 8744</t>
  </si>
  <si>
    <t>CAF 11057</t>
  </si>
  <si>
    <t>CAF 010602</t>
  </si>
  <si>
    <t>CAF 10451</t>
  </si>
  <si>
    <t>CAF 10730</t>
  </si>
  <si>
    <t>CAF 10787</t>
  </si>
  <si>
    <t>CAF 10989</t>
  </si>
  <si>
    <t>CAF 11048</t>
  </si>
  <si>
    <t>CAF 11196</t>
  </si>
  <si>
    <t>CAF 11208</t>
  </si>
  <si>
    <t>CAF 11260</t>
  </si>
  <si>
    <t>CAF 11375</t>
  </si>
  <si>
    <t>CAF 3559</t>
  </si>
  <si>
    <t>CAF 3561</t>
  </si>
  <si>
    <t>CAF 3676</t>
  </si>
  <si>
    <t>CAF 3714</t>
  </si>
  <si>
    <t>CAF 4488</t>
  </si>
  <si>
    <t>CAF 4492</t>
  </si>
  <si>
    <t>CAF 4515</t>
  </si>
  <si>
    <t>CAF 6029</t>
  </si>
  <si>
    <t>CAF 6182</t>
  </si>
  <si>
    <t>CAF 6903</t>
  </si>
  <si>
    <t>CAF 7413</t>
  </si>
  <si>
    <t>CAF 7809</t>
  </si>
  <si>
    <t>CAF 7812</t>
  </si>
  <si>
    <t>CAF 7934</t>
  </si>
  <si>
    <t>CAF 8126</t>
  </si>
  <si>
    <t>CAF 8396 BEDE</t>
  </si>
  <si>
    <t>CAF 8396 MINFIN</t>
  </si>
  <si>
    <t>CAF 8734/CFN</t>
  </si>
  <si>
    <t>CAF 8741</t>
  </si>
  <si>
    <t>CAF 8759</t>
  </si>
  <si>
    <t>CAF 8949</t>
  </si>
  <si>
    <t>CAF 8959</t>
  </si>
  <si>
    <t>CAF 9229</t>
  </si>
  <si>
    <t>CAF 9543</t>
  </si>
  <si>
    <t>CAF 9117</t>
  </si>
  <si>
    <t>CAF 10482</t>
  </si>
  <si>
    <t>CAF 11371/CAF 11373</t>
  </si>
  <si>
    <t>CAF 9150</t>
  </si>
  <si>
    <t>MUN. LOJA</t>
  </si>
  <si>
    <t>CAF 8702 - 8703</t>
  </si>
  <si>
    <t>FIDA</t>
  </si>
  <si>
    <t>650-EC</t>
  </si>
  <si>
    <t>785-EC</t>
  </si>
  <si>
    <t>789-EC</t>
  </si>
  <si>
    <t>804-EC</t>
  </si>
  <si>
    <t>849-EC</t>
  </si>
  <si>
    <t>F.FIDUCIARIO E-5-EC</t>
  </si>
  <si>
    <t>FLAR</t>
  </si>
  <si>
    <t>FMI</t>
  </si>
  <si>
    <t>DEG 4.615 MILLONES</t>
  </si>
  <si>
    <t>DEG 469.7 MILLONES</t>
  </si>
  <si>
    <t>FMI 3.035.000.000</t>
  </si>
  <si>
    <t>CITIBANK-USA</t>
  </si>
  <si>
    <t>B.GLOBALES 2012</t>
  </si>
  <si>
    <t>B.GLOBALES 2030</t>
  </si>
  <si>
    <t>BONOS PETROAMAZONAS1</t>
  </si>
  <si>
    <t>BONOS SOBERANOS 2035</t>
  </si>
  <si>
    <t>JP MORGAN</t>
  </si>
  <si>
    <t>BRADY-DSCTO.</t>
  </si>
  <si>
    <t>BRADY-PAR</t>
  </si>
  <si>
    <t>THE BANK OF NEW YORK</t>
  </si>
  <si>
    <t>BONO 2022 NO INT.</t>
  </si>
  <si>
    <t>BONO 2023 NO INT.</t>
  </si>
  <si>
    <t>BONO 2024 NO INT.</t>
  </si>
  <si>
    <t>BONO 2025 NO INT.</t>
  </si>
  <si>
    <t>BONO 2026 NO INT.</t>
  </si>
  <si>
    <t>BONO 2027 NO INT 1</t>
  </si>
  <si>
    <t>BONO 2027 NO INT 2</t>
  </si>
  <si>
    <t>BONO 2028 NO INT.</t>
  </si>
  <si>
    <t>BONO 2029 NO INT.</t>
  </si>
  <si>
    <t>BONO 2030 NO INT.</t>
  </si>
  <si>
    <t>BONOS PDI 2030</t>
  </si>
  <si>
    <t>NUEVO BONO S. 2040 1</t>
  </si>
  <si>
    <t>NUEVO BONO SOB 2030</t>
  </si>
  <si>
    <t>NUEVO BONO SOB 2035</t>
  </si>
  <si>
    <t>Clasificación</t>
  </si>
  <si>
    <t>SPT (para agregado)</t>
  </si>
  <si>
    <t>SPNF (para agregado)</t>
  </si>
  <si>
    <t>PGE (para agregado)</t>
  </si>
  <si>
    <t>SPT (para consolidado)</t>
  </si>
  <si>
    <t>SPNF (para consolidado)</t>
  </si>
  <si>
    <t>PGE  (para consolidado)</t>
  </si>
  <si>
    <t>USD</t>
  </si>
  <si>
    <t>ACTIVO</t>
  </si>
  <si>
    <t>Sector Público No Financiero</t>
  </si>
  <si>
    <t>República del Ecuador</t>
  </si>
  <si>
    <t>Sector Público Financiero</t>
  </si>
  <si>
    <t>BANCO CENTRAL DEL ECUADOR (BCE)</t>
  </si>
  <si>
    <t>BANCO DE DESARROLLO DEL ECUADOR (BDE)</t>
  </si>
  <si>
    <t>GOBIERNOS AUTÓNOMOS DESCENTRALIZADOS</t>
  </si>
  <si>
    <t>TENEDORES DE BONOS Y PAGARÉS</t>
  </si>
  <si>
    <t>DI000537</t>
  </si>
  <si>
    <t>DI000732</t>
  </si>
  <si>
    <t>Inversionistas Privados</t>
  </si>
  <si>
    <t>INVERSIONISTAS PRIVADOS</t>
  </si>
  <si>
    <t>A.PRIV.INVERSIONISTA</t>
  </si>
  <si>
    <t>DI000040</t>
  </si>
  <si>
    <t>DI000046</t>
  </si>
  <si>
    <t>DI000054</t>
  </si>
  <si>
    <t>DI000056</t>
  </si>
  <si>
    <t>DI000060</t>
  </si>
  <si>
    <t>DI000064</t>
  </si>
  <si>
    <t>DI000089</t>
  </si>
  <si>
    <t>DI000090</t>
  </si>
  <si>
    <t>DI000096</t>
  </si>
  <si>
    <t>DI000097</t>
  </si>
  <si>
    <t>DI000101</t>
  </si>
  <si>
    <t>DI000102</t>
  </si>
  <si>
    <t>DI000103</t>
  </si>
  <si>
    <t>DI000104</t>
  </si>
  <si>
    <t>DI000105</t>
  </si>
  <si>
    <t>DI000109</t>
  </si>
  <si>
    <t>DI000110</t>
  </si>
  <si>
    <t>DI000112</t>
  </si>
  <si>
    <t>DI000157</t>
  </si>
  <si>
    <t>DI000211</t>
  </si>
  <si>
    <t>DI000212</t>
  </si>
  <si>
    <t>DI000213</t>
  </si>
  <si>
    <t>DI000214</t>
  </si>
  <si>
    <t>DI000216</t>
  </si>
  <si>
    <t>DI000217</t>
  </si>
  <si>
    <t>DI000218</t>
  </si>
  <si>
    <t>DI000219</t>
  </si>
  <si>
    <t>DI000220</t>
  </si>
  <si>
    <t>DI000222</t>
  </si>
  <si>
    <t>DI000223</t>
  </si>
  <si>
    <t>DI000227</t>
  </si>
  <si>
    <t>DI000230</t>
  </si>
  <si>
    <t>DI000231</t>
  </si>
  <si>
    <t>DI000232</t>
  </si>
  <si>
    <t>DI000233</t>
  </si>
  <si>
    <t>DI000235</t>
  </si>
  <si>
    <t>DI000237</t>
  </si>
  <si>
    <t>DI000240</t>
  </si>
  <si>
    <t>DI000242</t>
  </si>
  <si>
    <t>DI000244</t>
  </si>
  <si>
    <t>DI000245</t>
  </si>
  <si>
    <t>DI000249</t>
  </si>
  <si>
    <t>DI000250</t>
  </si>
  <si>
    <t>DI000252</t>
  </si>
  <si>
    <t>DI000253</t>
  </si>
  <si>
    <t>DI000254</t>
  </si>
  <si>
    <t>DI000257</t>
  </si>
  <si>
    <t>DI000258</t>
  </si>
  <si>
    <t>DI000260</t>
  </si>
  <si>
    <t>DI000261</t>
  </si>
  <si>
    <t>DI000262</t>
  </si>
  <si>
    <t>DI000264</t>
  </si>
  <si>
    <t>DI000266</t>
  </si>
  <si>
    <t>DI000267</t>
  </si>
  <si>
    <t>DI000269</t>
  </si>
  <si>
    <t>DI000270</t>
  </si>
  <si>
    <t>DI000274</t>
  </si>
  <si>
    <t>DI000276</t>
  </si>
  <si>
    <t>DI000279</t>
  </si>
  <si>
    <t>DI000280</t>
  </si>
  <si>
    <t>DI000283</t>
  </si>
  <si>
    <t>DI000284</t>
  </si>
  <si>
    <t>DI000287</t>
  </si>
  <si>
    <t>DI000288</t>
  </si>
  <si>
    <t>DI000289</t>
  </si>
  <si>
    <t>DI000291</t>
  </si>
  <si>
    <t>DI000292</t>
  </si>
  <si>
    <t>DI000294</t>
  </si>
  <si>
    <t>DI000295</t>
  </si>
  <si>
    <t>DI000297</t>
  </si>
  <si>
    <t>DI000300</t>
  </si>
  <si>
    <t>DI000301</t>
  </si>
  <si>
    <t>DI000307</t>
  </si>
  <si>
    <t>DI000309</t>
  </si>
  <si>
    <t>DI000310</t>
  </si>
  <si>
    <t>DI000315</t>
  </si>
  <si>
    <t>DI000316</t>
  </si>
  <si>
    <t>DI000320</t>
  </si>
  <si>
    <t>DI000321</t>
  </si>
  <si>
    <t>DI000322</t>
  </si>
  <si>
    <t>DI000324</t>
  </si>
  <si>
    <t>DI000329</t>
  </si>
  <si>
    <t>DI000330</t>
  </si>
  <si>
    <t>DI000334</t>
  </si>
  <si>
    <t>DI000335</t>
  </si>
  <si>
    <t>DI000344</t>
  </si>
  <si>
    <t>DI000345</t>
  </si>
  <si>
    <t>DI000348</t>
  </si>
  <si>
    <t>DI000349</t>
  </si>
  <si>
    <t>DI000357</t>
  </si>
  <si>
    <t>DI000358</t>
  </si>
  <si>
    <t>DI000360</t>
  </si>
  <si>
    <t>DI000361</t>
  </si>
  <si>
    <t>DI000363</t>
  </si>
  <si>
    <t>DI000364</t>
  </si>
  <si>
    <t>DI000369</t>
  </si>
  <si>
    <t>DI000370</t>
  </si>
  <si>
    <t>DI000376</t>
  </si>
  <si>
    <t>DI000379</t>
  </si>
  <si>
    <t>DI000380</t>
  </si>
  <si>
    <t>DI000383</t>
  </si>
  <si>
    <t>DI000384</t>
  </si>
  <si>
    <t>DI000387</t>
  </si>
  <si>
    <t>DI000388</t>
  </si>
  <si>
    <t>DI000390</t>
  </si>
  <si>
    <t>DI000391</t>
  </si>
  <si>
    <t>DI000394</t>
  </si>
  <si>
    <t>DI000398</t>
  </si>
  <si>
    <t>DI000399</t>
  </si>
  <si>
    <t>DI000401</t>
  </si>
  <si>
    <t>DI000402</t>
  </si>
  <si>
    <t>DI000405</t>
  </si>
  <si>
    <t>DI000406</t>
  </si>
  <si>
    <t>DI000409</t>
  </si>
  <si>
    <t>DI000410</t>
  </si>
  <si>
    <t>DI000412</t>
  </si>
  <si>
    <t>DI000413</t>
  </si>
  <si>
    <t>DI000415</t>
  </si>
  <si>
    <t>DI000416</t>
  </si>
  <si>
    <t>DI000418</t>
  </si>
  <si>
    <t>DI000419</t>
  </si>
  <si>
    <t>DI000421</t>
  </si>
  <si>
    <t>DI000422</t>
  </si>
  <si>
    <t>DI000428</t>
  </si>
  <si>
    <t>DI000429</t>
  </si>
  <si>
    <t>DI000433</t>
  </si>
  <si>
    <t>DI000434</t>
  </si>
  <si>
    <t>DI000437</t>
  </si>
  <si>
    <t>DI000438</t>
  </si>
  <si>
    <t>DI000441</t>
  </si>
  <si>
    <t>DI000442</t>
  </si>
  <si>
    <t>DI000455</t>
  </si>
  <si>
    <t>DI000456</t>
  </si>
  <si>
    <t>DI000458</t>
  </si>
  <si>
    <t>DI000459</t>
  </si>
  <si>
    <t>DI000477</t>
  </si>
  <si>
    <t>DI000478</t>
  </si>
  <si>
    <t>DI000486</t>
  </si>
  <si>
    <t>DI000487</t>
  </si>
  <si>
    <t>DI000488</t>
  </si>
  <si>
    <t>DI000491</t>
  </si>
  <si>
    <t>DI000495</t>
  </si>
  <si>
    <t>DI000497</t>
  </si>
  <si>
    <t>DI000498</t>
  </si>
  <si>
    <t>DI000499</t>
  </si>
  <si>
    <t>DI000501</t>
  </si>
  <si>
    <t>DI000503</t>
  </si>
  <si>
    <t>DI000505</t>
  </si>
  <si>
    <t>DI000506</t>
  </si>
  <si>
    <t>DI000511</t>
  </si>
  <si>
    <t>DI000513</t>
  </si>
  <si>
    <t>DI000514</t>
  </si>
  <si>
    <t>DI000516</t>
  </si>
  <si>
    <t>DI000518</t>
  </si>
  <si>
    <t>DI000525</t>
  </si>
  <si>
    <t>DI000526</t>
  </si>
  <si>
    <t>DI000531</t>
  </si>
  <si>
    <t>DI000532</t>
  </si>
  <si>
    <t>DI000539</t>
  </si>
  <si>
    <t>DI000541</t>
  </si>
  <si>
    <t>DI000543</t>
  </si>
  <si>
    <t>DI000545</t>
  </si>
  <si>
    <t>DI000553</t>
  </si>
  <si>
    <t>DI000555</t>
  </si>
  <si>
    <t>DI000558</t>
  </si>
  <si>
    <t>DI000560</t>
  </si>
  <si>
    <t>DI000589</t>
  </si>
  <si>
    <t>DI000590</t>
  </si>
  <si>
    <t>DI000593</t>
  </si>
  <si>
    <t>DI000594</t>
  </si>
  <si>
    <t>DI000607</t>
  </si>
  <si>
    <t>DI000608</t>
  </si>
  <si>
    <t>DI000620</t>
  </si>
  <si>
    <t>DI000629</t>
  </si>
  <si>
    <t>DI000630</t>
  </si>
  <si>
    <t>DI000632</t>
  </si>
  <si>
    <t>DI000633</t>
  </si>
  <si>
    <t>DI000635</t>
  </si>
  <si>
    <t>DI000636</t>
  </si>
  <si>
    <t>DI000638</t>
  </si>
  <si>
    <t>DI000639</t>
  </si>
  <si>
    <t>DI000640</t>
  </si>
  <si>
    <t>DI000641</t>
  </si>
  <si>
    <t>DI000643</t>
  </si>
  <si>
    <t>DI000644</t>
  </si>
  <si>
    <t>DI000645</t>
  </si>
  <si>
    <t>DI000646</t>
  </si>
  <si>
    <t>DI000648</t>
  </si>
  <si>
    <t>DI000649</t>
  </si>
  <si>
    <t>DI000650</t>
  </si>
  <si>
    <t>DI000651</t>
  </si>
  <si>
    <t>DI000656</t>
  </si>
  <si>
    <t>DI000658</t>
  </si>
  <si>
    <t>DI000659</t>
  </si>
  <si>
    <t>DI000660</t>
  </si>
  <si>
    <t>DI000665</t>
  </si>
  <si>
    <t>DI000666</t>
  </si>
  <si>
    <t>DI000668</t>
  </si>
  <si>
    <t>DI000669</t>
  </si>
  <si>
    <t>DI000673</t>
  </si>
  <si>
    <t>DI000674</t>
  </si>
  <si>
    <t>DI000676</t>
  </si>
  <si>
    <t>DI000677</t>
  </si>
  <si>
    <t>DI000679</t>
  </si>
  <si>
    <t>DI000680</t>
  </si>
  <si>
    <t>DI000681</t>
  </si>
  <si>
    <t>DI000682</t>
  </si>
  <si>
    <t>DI000685</t>
  </si>
  <si>
    <t>DI000686</t>
  </si>
  <si>
    <t>DI000692</t>
  </si>
  <si>
    <t>DI000697</t>
  </si>
  <si>
    <t>DI000698</t>
  </si>
  <si>
    <t>DI000704</t>
  </si>
  <si>
    <t>DI000705</t>
  </si>
  <si>
    <t>DI000711</t>
  </si>
  <si>
    <t>DI000712</t>
  </si>
  <si>
    <t>DI000714</t>
  </si>
  <si>
    <t>DI000720</t>
  </si>
  <si>
    <t>DI000721</t>
  </si>
  <si>
    <t>DI000723</t>
  </si>
  <si>
    <t>DI000724</t>
  </si>
  <si>
    <t>DI000725</t>
  </si>
  <si>
    <t>DI000738</t>
  </si>
  <si>
    <t>DI000739</t>
  </si>
  <si>
    <t>DI000740</t>
  </si>
  <si>
    <t>DI000744</t>
  </si>
  <si>
    <t>DI000747</t>
  </si>
  <si>
    <t>DI000780</t>
  </si>
  <si>
    <t>DI000782</t>
  </si>
  <si>
    <t>DI000783</t>
  </si>
  <si>
    <t>DI000785</t>
  </si>
  <si>
    <t>DI000786</t>
  </si>
  <si>
    <t>DI000789</t>
  </si>
  <si>
    <t>DI000790</t>
  </si>
  <si>
    <t>DI000793</t>
  </si>
  <si>
    <t>DI000794</t>
  </si>
  <si>
    <t>DI000795</t>
  </si>
  <si>
    <t>DI000797</t>
  </si>
  <si>
    <t>DI000798</t>
  </si>
  <si>
    <t>DI000799</t>
  </si>
  <si>
    <t>DI000800</t>
  </si>
  <si>
    <t>DI000803</t>
  </si>
  <si>
    <t>DI000804</t>
  </si>
  <si>
    <t>DI000806</t>
  </si>
  <si>
    <t>DI000807</t>
  </si>
  <si>
    <t>DI000808</t>
  </si>
  <si>
    <t>DI000810</t>
  </si>
  <si>
    <t>DI000811</t>
  </si>
  <si>
    <t>DI000814</t>
  </si>
  <si>
    <t>DI000815</t>
  </si>
  <si>
    <t>DI000816</t>
  </si>
  <si>
    <t>DI000817</t>
  </si>
  <si>
    <t>DI000818</t>
  </si>
  <si>
    <t>DI000821</t>
  </si>
  <si>
    <t>DI000822</t>
  </si>
  <si>
    <t>DI000824</t>
  </si>
  <si>
    <t>DI000831</t>
  </si>
  <si>
    <t>DI000832</t>
  </si>
  <si>
    <t>DI000833</t>
  </si>
  <si>
    <t>DI000834</t>
  </si>
  <si>
    <t>DI000835</t>
  </si>
  <si>
    <t>DI000836</t>
  </si>
  <si>
    <t>DI000837</t>
  </si>
  <si>
    <t>DI000838</t>
  </si>
  <si>
    <t>DI000839</t>
  </si>
  <si>
    <t>Inversionistas Privados Jubilados</t>
  </si>
  <si>
    <t>INVERSIONISTAS PRIVADOS JUBILADOS</t>
  </si>
  <si>
    <t>ACR.PRIV.JUBILADOS</t>
  </si>
  <si>
    <t>DI000053</t>
  </si>
  <si>
    <t>DI000058</t>
  </si>
  <si>
    <t>DI000059</t>
  </si>
  <si>
    <t>DI000113</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</si>
  <si>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</si>
  <si>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</si>
  <si>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</si>
  <si>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</si>
  <si>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</si>
  <si>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</si>
  <si>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</si>
  <si>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</si>
  <si>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</si>
  <si>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</si>
  <si>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</si>
  <si>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</si>
  <si>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</si>
  <si>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</si>
  <si>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</si>
  <si>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</si>
  <si>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</si>
  <si>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</si>
  <si>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</si>
  <si>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</si>
  <si>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</si>
  <si>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</si>
  <si>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</si>
  <si>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</si>
  <si>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</si>
  <si>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</si>
  <si>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</si>
  <si>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</si>
  <si>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</si>
  <si>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</si>
  <si>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</si>
  <si>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</si>
  <si>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</si>
  <si>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</si>
  <si>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</si>
  <si>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</si>
  <si>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DI000152</t>
  </si>
  <si>
    <t>DI000153</t>
  </si>
  <si>
    <t>DI000154</t>
  </si>
  <si>
    <t>DI000155</t>
  </si>
  <si>
    <t>DI000159</t>
  </si>
  <si>
    <t>DI000160</t>
  </si>
  <si>
    <t>DI000161</t>
  </si>
  <si>
    <t>DI000162</t>
  </si>
  <si>
    <t>DI000163</t>
  </si>
  <si>
    <t>DI000164</t>
  </si>
  <si>
    <t>DI000165</t>
  </si>
  <si>
    <t>DI000166</t>
  </si>
  <si>
    <t>DI000167</t>
  </si>
  <si>
    <t>DI000168</t>
  </si>
  <si>
    <t>DI000169</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</si>
  <si>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</si>
  <si>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</si>
  <si>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</si>
  <si>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</si>
  <si>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</si>
  <si>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</si>
  <si>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</si>
  <si>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</si>
  <si>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</si>
  <si>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</si>
  <si>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</si>
  <si>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</si>
  <si>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</si>
  <si>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</si>
  <si>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</si>
  <si>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</si>
  <si>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</si>
  <si>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</si>
  <si>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</si>
  <si>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</si>
  <si>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</si>
  <si>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</si>
  <si>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</si>
  <si>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</si>
  <si>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</si>
  <si>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</si>
  <si>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</si>
  <si>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</si>
  <si>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</si>
  <si>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</si>
  <si>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</si>
  <si>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</si>
  <si>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DI000215</t>
  </si>
  <si>
    <t>DI000226</t>
  </si>
  <si>
    <t>DI000229</t>
  </si>
  <si>
    <t>DI000236</t>
  </si>
  <si>
    <t>DI000239</t>
  </si>
  <si>
    <t>DI000241</t>
  </si>
  <si>
    <t>DI000246</t>
  </si>
  <si>
    <t>DI000263</t>
  </si>
  <si>
    <t>DI000272</t>
  </si>
  <si>
    <t>DI000296</t>
  </si>
  <si>
    <t>DI000302</t>
  </si>
  <si>
    <t>DI000317</t>
  </si>
  <si>
    <t>DI000331</t>
  </si>
  <si>
    <t>DI000365</t>
  </si>
  <si>
    <t>DI000374</t>
  </si>
  <si>
    <t>DI000377</t>
  </si>
  <si>
    <t>DI000381</t>
  </si>
  <si>
    <t>DI000385</t>
  </si>
  <si>
    <t>DI000392</t>
  </si>
  <si>
    <t>DI000407</t>
  </si>
  <si>
    <t>DI000423</t>
  </si>
  <si>
    <t>DI000484</t>
  </si>
  <si>
    <t>DI000489</t>
  </si>
  <si>
    <t>DI000492</t>
  </si>
  <si>
    <t>DI000546</t>
  </si>
  <si>
    <t>DI000618</t>
  </si>
  <si>
    <t>DI000683</t>
  </si>
  <si>
    <t>DI000702</t>
  </si>
  <si>
    <t>DI000703</t>
  </si>
  <si>
    <t>DI000715</t>
  </si>
  <si>
    <t>DI000719</t>
  </si>
  <si>
    <t>DI000801</t>
  </si>
  <si>
    <t>INVERSIONISTAS PRIVADOS PROYECTOS</t>
  </si>
  <si>
    <t>DI000072</t>
  </si>
  <si>
    <t>BANCO CENTRAL EC.</t>
  </si>
  <si>
    <t>BANCO CENTRAL DEL ECUADOR (BCE) - BONOS SUCRES</t>
  </si>
  <si>
    <t>DI000031</t>
  </si>
  <si>
    <t>BIESS</t>
  </si>
  <si>
    <t>DI000044</t>
  </si>
  <si>
    <t>DI000057</t>
  </si>
  <si>
    <t>DI000137</t>
  </si>
  <si>
    <t>DI000151</t>
  </si>
  <si>
    <t>DI000201</t>
  </si>
  <si>
    <t>DI000221</t>
  </si>
  <si>
    <t>DI000247</t>
  </si>
  <si>
    <t>DI000337</t>
  </si>
  <si>
    <t>DI000338</t>
  </si>
  <si>
    <t>DI000339</t>
  </si>
  <si>
    <t>DI000346</t>
  </si>
  <si>
    <t>DI000431</t>
  </si>
  <si>
    <t>DI000460</t>
  </si>
  <si>
    <t>DI000468</t>
  </si>
  <si>
    <t>DI000469</t>
  </si>
  <si>
    <t>DI000470</t>
  </si>
  <si>
    <t>DI000481</t>
  </si>
  <si>
    <t>DI000482</t>
  </si>
  <si>
    <t>DI000519</t>
  </si>
  <si>
    <t>DI000551</t>
  </si>
  <si>
    <t>DI000652</t>
  </si>
  <si>
    <t>DI000663</t>
  </si>
  <si>
    <t>DI000050</t>
  </si>
  <si>
    <t>DI000063</t>
  </si>
  <si>
    <t>CNT-EP</t>
  </si>
  <si>
    <t>DI000534</t>
  </si>
  <si>
    <t>DI000535</t>
  </si>
  <si>
    <t>DI000716</t>
  </si>
  <si>
    <t>CON-LOS RIOS</t>
  </si>
  <si>
    <t>DI000304</t>
  </si>
  <si>
    <t>DI000305</t>
  </si>
  <si>
    <t>DI000730</t>
  </si>
  <si>
    <t>DI000731</t>
  </si>
  <si>
    <t>CON. PROV. GUAYAS</t>
  </si>
  <si>
    <t>DI000611</t>
  </si>
  <si>
    <t>DI000707</t>
  </si>
  <si>
    <t>DI000708</t>
  </si>
  <si>
    <t>COSEDE</t>
  </si>
  <si>
    <t>DI000591</t>
  </si>
  <si>
    <t>DI000642</t>
  </si>
  <si>
    <t>DI000691</t>
  </si>
  <si>
    <t>DI000717</t>
  </si>
  <si>
    <t>CUERPO ING. EJERCITO</t>
  </si>
  <si>
    <t>DI000826</t>
  </si>
  <si>
    <t>DI000472</t>
  </si>
  <si>
    <t>DI000728</t>
  </si>
  <si>
    <t>DI000581</t>
  </si>
  <si>
    <t>Inversionistas Privados Universidades</t>
  </si>
  <si>
    <t>INVERSIONISTAS PRIVADOS UNIVERSIDADES</t>
  </si>
  <si>
    <t>FLACSO</t>
  </si>
  <si>
    <t>DI000582</t>
  </si>
  <si>
    <t>GAD AMBATO</t>
  </si>
  <si>
    <t>DI000425</t>
  </si>
  <si>
    <t>DI000426</t>
  </si>
  <si>
    <t>DI000012</t>
  </si>
  <si>
    <t>IESS 40%</t>
  </si>
  <si>
    <t>DI000016</t>
  </si>
  <si>
    <t>DI000043</t>
  </si>
  <si>
    <t>Presupuesto General del Estado</t>
  </si>
  <si>
    <t>INMOBILAR</t>
  </si>
  <si>
    <t>ISSFA</t>
  </si>
  <si>
    <t>DI000011</t>
  </si>
  <si>
    <t>ISSPOL</t>
  </si>
  <si>
    <t>DI000729</t>
  </si>
  <si>
    <t>MUN-DAULE</t>
  </si>
  <si>
    <t>MUN-DURAN</t>
  </si>
  <si>
    <t>DI000694</t>
  </si>
  <si>
    <t>DI000695</t>
  </si>
  <si>
    <t>MUN-LA LIBERTAD</t>
  </si>
  <si>
    <t>DI000462</t>
  </si>
  <si>
    <t>MUN-LAGO AGRIO</t>
  </si>
  <si>
    <t>DI000616</t>
  </si>
  <si>
    <t>DI000617</t>
  </si>
  <si>
    <t>MUN-MILAGRO</t>
  </si>
  <si>
    <t>DI000480</t>
  </si>
  <si>
    <t>DI000622</t>
  </si>
  <si>
    <t>DI000623</t>
  </si>
  <si>
    <t>MUN-OTAVALO</t>
  </si>
  <si>
    <t>DI000654</t>
  </si>
  <si>
    <t>DI000655</t>
  </si>
  <si>
    <t>MUN-PEDRO MONCAYO</t>
  </si>
  <si>
    <t>DI000465</t>
  </si>
  <si>
    <t>MUN-PELILEO</t>
  </si>
  <si>
    <t>DI000474</t>
  </si>
  <si>
    <t>DI000661</t>
  </si>
  <si>
    <t>MUN-QUEVEDO</t>
  </si>
  <si>
    <t>DI000662</t>
  </si>
  <si>
    <t>MUN-SAMBORONDON</t>
  </si>
  <si>
    <t>DI000447</t>
  </si>
  <si>
    <t>MUN-SANTA CRUZ</t>
  </si>
  <si>
    <t>DI000735</t>
  </si>
  <si>
    <t>DI000736</t>
  </si>
  <si>
    <t>MUN-SANTA ELENA</t>
  </si>
  <si>
    <t>DI000625</t>
  </si>
  <si>
    <t>DI000626</t>
  </si>
  <si>
    <t>DI000450</t>
  </si>
  <si>
    <t>DI000597</t>
  </si>
  <si>
    <t>DI000598</t>
  </si>
  <si>
    <t>DI000351</t>
  </si>
  <si>
    <t>DI000647</t>
  </si>
  <si>
    <t>DI000445</t>
  </si>
  <si>
    <t>DI000613</t>
  </si>
  <si>
    <t>DI000614</t>
  </si>
  <si>
    <t>DI000700</t>
  </si>
  <si>
    <t>DI000701</t>
  </si>
  <si>
    <t>DI000451</t>
  </si>
  <si>
    <t>DI000600</t>
  </si>
  <si>
    <t>DI000601</t>
  </si>
  <si>
    <t>DI000737</t>
  </si>
  <si>
    <t>DI000602</t>
  </si>
  <si>
    <t>PUCE</t>
  </si>
  <si>
    <t>DI000603</t>
  </si>
  <si>
    <t>SCPN</t>
  </si>
  <si>
    <t>DI000562</t>
  </si>
  <si>
    <t>DI000610</t>
  </si>
  <si>
    <t>DI000718</t>
  </si>
  <si>
    <t>DI000812</t>
  </si>
  <si>
    <t>SENPLADES</t>
  </si>
  <si>
    <t>DI000571</t>
  </si>
  <si>
    <t>U. ANDINA S. BOLIVAR</t>
  </si>
  <si>
    <t>DI000572</t>
  </si>
  <si>
    <t>DI000577</t>
  </si>
  <si>
    <t>U. AZUAY</t>
  </si>
  <si>
    <t>DI000578</t>
  </si>
  <si>
    <t>DI000575</t>
  </si>
  <si>
    <t>U. CASA GRANDE</t>
  </si>
  <si>
    <t>DI000576</t>
  </si>
  <si>
    <t>DI000579</t>
  </si>
  <si>
    <t>U. CATOLICA GQUIL.</t>
  </si>
  <si>
    <t>DI000580</t>
  </si>
  <si>
    <t>DI000573</t>
  </si>
  <si>
    <t>U. ECOTEC</t>
  </si>
  <si>
    <t>DI000574</t>
  </si>
  <si>
    <t>DI000583</t>
  </si>
  <si>
    <t>UDLA</t>
  </si>
  <si>
    <t>DI000584</t>
  </si>
  <si>
    <t>DI000569</t>
  </si>
  <si>
    <t>UEES</t>
  </si>
  <si>
    <t>DI000570</t>
  </si>
  <si>
    <t>DI000585</t>
  </si>
  <si>
    <t>ULVR</t>
  </si>
  <si>
    <t>DI000586</t>
  </si>
  <si>
    <t>DI000567</t>
  </si>
  <si>
    <t>USFQ</t>
  </si>
  <si>
    <t>DI000568</t>
  </si>
  <si>
    <t>DI000604</t>
  </si>
  <si>
    <t>UTE</t>
  </si>
  <si>
    <t>DI000605</t>
  </si>
  <si>
    <t>DI000670</t>
  </si>
  <si>
    <t>UTPL</t>
  </si>
  <si>
    <t>DI000671</t>
  </si>
  <si>
    <t>Tramo</t>
  </si>
  <si>
    <t>AFD CEC 1005 01 V</t>
  </si>
  <si>
    <t>CNY</t>
  </si>
  <si>
    <t>EUR</t>
  </si>
  <si>
    <t>SUC</t>
  </si>
  <si>
    <t>JPY</t>
  </si>
  <si>
    <t>CHF</t>
  </si>
  <si>
    <t>KRW</t>
  </si>
  <si>
    <t>SDR</t>
  </si>
  <si>
    <t>Desembolsos</t>
  </si>
  <si>
    <t>Amortizaciones</t>
  </si>
  <si>
    <t>Intereses</t>
  </si>
  <si>
    <t>INTERESES</t>
  </si>
  <si>
    <t>DESEMBOLSOS</t>
  </si>
  <si>
    <t>AMORTIZACIONES</t>
  </si>
  <si>
    <t>COMISIONES</t>
  </si>
  <si>
    <t xml:space="preserve">DEUDA PÚBLICA TOTAL </t>
  </si>
  <si>
    <t>CONVENIOS ORIGINALES (GOBIERNOS)</t>
  </si>
  <si>
    <t>CONVENIOS ORIGINALES (BANCOS)</t>
  </si>
  <si>
    <t>BONOS BRADY</t>
  </si>
  <si>
    <t xml:space="preserve">BONOS GLOBALES </t>
  </si>
  <si>
    <t xml:space="preserve">CLUB PARIS </t>
  </si>
  <si>
    <t>Sector</t>
  </si>
  <si>
    <t>Fondo de Seguridad Social FSS</t>
  </si>
  <si>
    <t xml:space="preserve">Gobierno Central </t>
  </si>
  <si>
    <t>Banco de Desarrollo del Ecuador</t>
  </si>
  <si>
    <t>Empresas Públicas No Financieras EPNF</t>
  </si>
  <si>
    <t>Sector Público Financiero SPF</t>
  </si>
  <si>
    <t>Gobiernos Autonomos Descentralizados GADS</t>
  </si>
  <si>
    <t>Gobierno General</t>
  </si>
  <si>
    <t>Sector Público No Financiero SPNF</t>
  </si>
  <si>
    <t>a. Gobierno General</t>
  </si>
  <si>
    <t>SPNF / SPF</t>
  </si>
  <si>
    <t>Tipo de Instrumento</t>
  </si>
  <si>
    <t>Tenedores de Bonos y Pagares Privados</t>
  </si>
  <si>
    <t>Tenedores de Bonos y Pagares Públicos</t>
  </si>
  <si>
    <t>Concejo Municipal</t>
  </si>
  <si>
    <t>Concejo Provincial</t>
  </si>
  <si>
    <t>Proveedores</t>
  </si>
  <si>
    <t xml:space="preserve">Anticipos Pactados en los Contratos Comerciales de Venta de Productos </t>
  </si>
  <si>
    <t xml:space="preserve">Otros Pasivos </t>
  </si>
  <si>
    <t>Obligaciones Pendientes de Pago del Ejercicio Fiscal en Curso</t>
  </si>
  <si>
    <t>Obligaciones No Pagadas y Registradas en los Presupuestos Clausurados</t>
  </si>
  <si>
    <t>Pasivos Derivados de Convenios de Liquidez</t>
  </si>
  <si>
    <t>PIB NOMINAL</t>
  </si>
  <si>
    <t>Bonos en Mercado Internacional</t>
  </si>
  <si>
    <t>Préstamos</t>
  </si>
  <si>
    <t>b. Empresas Públicas No Financieras EPNF</t>
  </si>
  <si>
    <t>Resto del Sector Público Financiero</t>
  </si>
  <si>
    <t>SECTOR PÚBLICO TOTAL ( A + B )</t>
  </si>
  <si>
    <t>A. Sector Público No Financiero SPNF ( a + b)</t>
  </si>
  <si>
    <t>B. Sector Público Financiero SPF</t>
  </si>
  <si>
    <t>OTROS FLUJOS ECONÓMICOS</t>
  </si>
  <si>
    <t>Fuente: SIGADE</t>
  </si>
  <si>
    <t>Sector Público Total</t>
  </si>
  <si>
    <t>SECTOR PÚBLICO TOTAL AGREGADA ( A + B )</t>
  </si>
  <si>
    <t>Deudor2</t>
  </si>
  <si>
    <t>Presupuesto General del Estado PGE</t>
  </si>
  <si>
    <t>Préstamo</t>
  </si>
  <si>
    <t>Convenio</t>
  </si>
  <si>
    <t xml:space="preserve">Inversionista </t>
  </si>
  <si>
    <t>Acreedores Privados</t>
  </si>
  <si>
    <t xml:space="preserve">Acreedores Públicos </t>
  </si>
  <si>
    <t>Gobiernos Autónomos Descentralizados GADs</t>
  </si>
  <si>
    <t xml:space="preserve">Fondo de Seguridad Social y afines </t>
  </si>
  <si>
    <t>4759/OC-EC</t>
  </si>
  <si>
    <t>DI000849</t>
  </si>
  <si>
    <t>DI000850</t>
  </si>
  <si>
    <t>DI000852</t>
  </si>
  <si>
    <t>DI000853</t>
  </si>
  <si>
    <t>DI000855</t>
  </si>
  <si>
    <t>DI000856</t>
  </si>
  <si>
    <t>DI000841</t>
  </si>
  <si>
    <t>DI000844</t>
  </si>
  <si>
    <t>DI000845</t>
  </si>
  <si>
    <t>DI000857</t>
  </si>
  <si>
    <t>DI000858</t>
  </si>
  <si>
    <t>DI000859</t>
  </si>
  <si>
    <t>DI000860</t>
  </si>
  <si>
    <t>DI000862</t>
  </si>
  <si>
    <t>DI000863</t>
  </si>
  <si>
    <t>DI000865</t>
  </si>
  <si>
    <t>DI000869</t>
  </si>
  <si>
    <t>DI000866</t>
  </si>
  <si>
    <t>DI000867</t>
  </si>
  <si>
    <t>DETALLE</t>
  </si>
  <si>
    <t>SECTOR PÚBLICO TOTAL CONSOLIDADO</t>
  </si>
  <si>
    <t>Acreedores privados</t>
  </si>
  <si>
    <t>SECTOR PÚBLICO NO FINANCIERO CONSOLIDADO</t>
  </si>
  <si>
    <t>PRESUPUESTO GENERAL DEL ESTADO CONSOLIDADO</t>
  </si>
  <si>
    <t>PROVEEDORES</t>
  </si>
  <si>
    <t>Fecha de Vencimiento del Préstamo</t>
  </si>
  <si>
    <t>Monto Contratado</t>
  </si>
  <si>
    <t>Plazo por Vencer Promedio Ponderado</t>
  </si>
  <si>
    <t>CONCEPTO</t>
  </si>
  <si>
    <t xml:space="preserve"> </t>
  </si>
  <si>
    <t>SALDO DE LA DEUDA PÚBLICA TOTAL</t>
  </si>
  <si>
    <t>POR TASAS DE INTERÉS CONTRACTUALES PONDERADAS</t>
  </si>
  <si>
    <t xml:space="preserve">    - porcentajes -</t>
  </si>
  <si>
    <t>SALDO DEL MES DE AGOSTO</t>
  </si>
  <si>
    <t>DEUDA PÚBLICA TOTAL</t>
  </si>
  <si>
    <t>DEUDA EXTERNA</t>
  </si>
  <si>
    <t>DEUDA INTERNA</t>
  </si>
  <si>
    <t xml:space="preserve">DEUDA EXTERNA </t>
  </si>
  <si>
    <t xml:space="preserve">    ORG.INTERNACIONALES</t>
  </si>
  <si>
    <t xml:space="preserve">    GOBIERNOS</t>
  </si>
  <si>
    <t xml:space="preserve">    BANCOS Y BONOS</t>
  </si>
  <si>
    <t xml:space="preserve">    PROVEEDORES</t>
  </si>
  <si>
    <t xml:space="preserve">     TÍTULOS DEL ESTADO</t>
  </si>
  <si>
    <t xml:space="preserve">     ENTIDADES DEL ESTADO</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</si>
  <si>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</si>
  <si>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</si>
  <si>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t>POR PLAZOS CONTRACTUALES PONDERADOS</t>
  </si>
  <si>
    <t xml:space="preserve">    -  años  -</t>
  </si>
  <si>
    <t>AÑOS</t>
  </si>
  <si>
    <t xml:space="preserve">                               </t>
  </si>
  <si>
    <t xml:space="preserve">   ORG.INTERNACIONALES</t>
  </si>
  <si>
    <t xml:space="preserve">   GOBIERNOS</t>
  </si>
  <si>
    <t xml:space="preserve">   BANCOS Y BONOS</t>
  </si>
  <si>
    <t xml:space="preserve">   PROVEEDORES</t>
  </si>
  <si>
    <t xml:space="preserve">   TÍTULOS DEL ESTADO</t>
  </si>
  <si>
    <t xml:space="preserve">   ENTIDADES DEL ESTADO</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</si>
  <si>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</si>
  <si>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</si>
  <si>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</si>
  <si>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PLAZOS POR VENCER PONDERADOS</t>
  </si>
  <si>
    <t>2021 JULIO</t>
  </si>
  <si>
    <t>I. DEUDA EXTERNA</t>
  </si>
  <si>
    <t>BONOS GLOBALES</t>
  </si>
  <si>
    <t>BONOS INTERNACIONALES/PETROAMAZONAS</t>
  </si>
  <si>
    <t>BONOS SOBERANOS 2014-2024</t>
  </si>
  <si>
    <t>BONOS SOBERANOS 2015-2020</t>
  </si>
  <si>
    <t>BONOS SOBERANOS 2016-2022</t>
  </si>
  <si>
    <t>BONOS SOBERANOS 2017-2023/2027</t>
  </si>
  <si>
    <t>BONOS SOBERANOS 2017/2027 jun</t>
  </si>
  <si>
    <t>BONOS SOBERANOS 2017/2027 oct</t>
  </si>
  <si>
    <t>BONOS SOBERANOS 2028</t>
  </si>
  <si>
    <t>BONOS SOBERANOS 2016-2026</t>
  </si>
  <si>
    <t>BONOS SOBERANOS 2029</t>
  </si>
  <si>
    <t>BONOS SOBERANOS 2025</t>
  </si>
  <si>
    <t>BONOS SOBERANOS 2030</t>
  </si>
  <si>
    <t>MONTO CONTRATADO</t>
  </si>
  <si>
    <t>PLAZO POR VENCER</t>
  </si>
  <si>
    <t>PLAZO CONTRACTUAL</t>
  </si>
  <si>
    <t>INMOBILIAR</t>
  </si>
  <si>
    <t>PRÉSTAMO BDE</t>
  </si>
  <si>
    <t xml:space="preserve">Subtotal Préstamos de Deuda Pública </t>
  </si>
  <si>
    <t xml:space="preserve">Subtotal Títulos de Deuda Pública </t>
  </si>
  <si>
    <t xml:space="preserve">Subtotal Préstamos Deuda Externa </t>
  </si>
  <si>
    <t xml:space="preserve">Subtotal Títulos de Deuda en Mercados Internacionales </t>
  </si>
  <si>
    <t>Organismos Internacionales (Multilaterales)</t>
  </si>
  <si>
    <t>Convenios Originales (Bancos)</t>
  </si>
  <si>
    <t xml:space="preserve">Convenios Originales (Gobiernos) </t>
  </si>
  <si>
    <t>Gobiernos Autónomos Descentralizados</t>
  </si>
  <si>
    <t xml:space="preserve">Sector Privado Financiero </t>
  </si>
  <si>
    <t>Sector Privado No Financiero</t>
  </si>
  <si>
    <t>Préstamo Banco Central del Ecuador BCE</t>
  </si>
  <si>
    <t>Certificados de Tesoreria CETES</t>
  </si>
  <si>
    <t xml:space="preserve">Secretaría de Hidrocarburos </t>
  </si>
  <si>
    <t>Indicador Deuda / PIB</t>
  </si>
  <si>
    <t>ATRASOS</t>
  </si>
  <si>
    <t>AMORTIZACIÓN</t>
  </si>
  <si>
    <t>NO. PRÉSTAMO</t>
  </si>
  <si>
    <t>MONEDA</t>
  </si>
  <si>
    <t>SECTOR GENERAL</t>
  </si>
  <si>
    <t xml:space="preserve">SECTOR   </t>
  </si>
  <si>
    <t>SUBSECTOR</t>
  </si>
  <si>
    <t>DEUDOR</t>
  </si>
  <si>
    <t>TIPO DE ACREEDOR</t>
  </si>
  <si>
    <t>REFERENCIA DEL ACREEDOR</t>
  </si>
  <si>
    <t xml:space="preserve">FECHA DE FIRMA </t>
  </si>
  <si>
    <t>FECHA DE VENCIMIENTO DEL PRÉSTAMO</t>
  </si>
  <si>
    <t xml:space="preserve">PLAZO POR VENCER PROMEDIO PONDERADO </t>
  </si>
  <si>
    <t xml:space="preserve">PLAZO CONTRACTUAL PONDERADO </t>
  </si>
  <si>
    <t>ACREEDOR</t>
  </si>
  <si>
    <t>Título de Deuda Interna (fuera del SPNF)</t>
  </si>
  <si>
    <t>DEUDA EXTERNA ECUATORIANA</t>
  </si>
  <si>
    <t>SECTOR PÚBLICO TOTAL AGREGADA</t>
  </si>
  <si>
    <t>SECTOR PÚBLICO NO FINANCIERO AGREGADA</t>
  </si>
  <si>
    <t>PRESUPUESTO GENERAL DEL ESTADO AGREGADA</t>
  </si>
  <si>
    <t>Subtotal Derechos Contractuales Originados o Vinculados a Operaciones Ordinarias</t>
  </si>
  <si>
    <t>Deuda Pública Externa</t>
  </si>
  <si>
    <t>Deuda Pública Interna</t>
  </si>
  <si>
    <t>Títulos de Deuda emitidos en Mercados Internacionales</t>
  </si>
  <si>
    <t>Derechos Contractuales Originados o Vinculados a Operaciones Ordinarias (Schlumberger)</t>
  </si>
  <si>
    <t xml:space="preserve">Subtotal Anticipos Pactados en los Contratos Comerciales de Venta de Productos </t>
  </si>
  <si>
    <t xml:space="preserve">Subtotal Otras Obligaciones </t>
  </si>
  <si>
    <t xml:space="preserve">Total Deuda Externa </t>
  </si>
  <si>
    <t>Préstamos Externos y Títulos de Deuda emitidos en Mercados Internacionales</t>
  </si>
  <si>
    <t xml:space="preserve">Subtotal Préstamos Externos y Títulos de Deuda en Mercados Internacionales </t>
  </si>
  <si>
    <t>Subtotal Obligaciones No Pagadas y Registradas en los Presupuestos Clausurados</t>
  </si>
  <si>
    <t xml:space="preserve">Subtotal de Instituciones Públicas </t>
  </si>
  <si>
    <t>Subtotal Deuda Pública Interna</t>
  </si>
  <si>
    <t>Subtotal Otras Obligaciones</t>
  </si>
  <si>
    <t>Total Deuda Interna</t>
  </si>
  <si>
    <t>Subtotal Gobiernos Autónomos Descentralizados</t>
  </si>
  <si>
    <t xml:space="preserve">Subtotal Empresas Públicas </t>
  </si>
  <si>
    <t>Empresas Públicas Eps</t>
  </si>
  <si>
    <t>Títulos de Deuda Interna Sector Privado*</t>
  </si>
  <si>
    <t>Préstamo Banco de Desarrollo del Ecuador BDE**</t>
  </si>
  <si>
    <t>Préstamos Banco de Desarrollo del Ecuador BDE***</t>
  </si>
  <si>
    <r>
      <t>Seguridad Social</t>
    </r>
    <r>
      <rPr>
        <vertAlign val="superscript"/>
        <sz val="11"/>
        <color indexed="8"/>
        <rFont val="Calibri"/>
        <family val="2"/>
      </rPr>
      <t>1</t>
    </r>
  </si>
  <si>
    <r>
      <t xml:space="preserve">Indicador de la Deuda Pública y Otras Obligaciones del Sector Público No Financiero y Seguridad Social
</t>
    </r>
    <r>
      <rPr>
        <b/>
        <i/>
        <sz val="14"/>
        <color indexed="9"/>
        <rFont val="Calibri"/>
        <family val="2"/>
      </rPr>
      <t>(Cifras en USD dólares)</t>
    </r>
  </si>
  <si>
    <t>PDI</t>
  </si>
  <si>
    <t>SUBTOTAL ORGANISMOS INTERNACIONALES (MULTILATERALES)</t>
  </si>
  <si>
    <t>SUBTOTAL CONVENIOS ORIGINALES (GOBIERNOS)</t>
  </si>
  <si>
    <t>SUBTOTAL CONVENIOS ORIGINALES (BANCOS)</t>
  </si>
  <si>
    <t xml:space="preserve">ORGANISMOS INTERNACIONALES </t>
  </si>
  <si>
    <t>BONOS EMITIDOS EN MERCADOS INTERNACIONALES</t>
  </si>
  <si>
    <t>Comisiones</t>
  </si>
  <si>
    <t>Otros Flujos económicos</t>
  </si>
  <si>
    <t>Atrasos</t>
  </si>
  <si>
    <t>DI000872</t>
  </si>
  <si>
    <t>DI000873</t>
  </si>
  <si>
    <t>DI000876</t>
  </si>
  <si>
    <t>DI000877</t>
  </si>
  <si>
    <t>DI000879</t>
  </si>
  <si>
    <t>DI000880</t>
  </si>
  <si>
    <t>DI000884</t>
  </si>
  <si>
    <t>DI000885</t>
  </si>
  <si>
    <t>DI000887</t>
  </si>
  <si>
    <t>DI000888</t>
  </si>
  <si>
    <t>DI000896</t>
  </si>
  <si>
    <t>DI000897</t>
  </si>
  <si>
    <t>DI000870</t>
  </si>
  <si>
    <t>DI000889</t>
  </si>
  <si>
    <t>DI000890</t>
  </si>
  <si>
    <t>DI000891</t>
  </si>
  <si>
    <t>DI000892</t>
  </si>
  <si>
    <t>DI000893</t>
  </si>
  <si>
    <t xml:space="preserve">COMISIONES </t>
  </si>
  <si>
    <t>cifras en miles de USD.</t>
  </si>
  <si>
    <t>cifras de miles de USD.</t>
  </si>
  <si>
    <t>2021 AGOSTO</t>
  </si>
  <si>
    <t>Deuda Externa</t>
  </si>
  <si>
    <t xml:space="preserve">Desembolsos </t>
  </si>
  <si>
    <t xml:space="preserve">Amortizaciones </t>
  </si>
  <si>
    <t xml:space="preserve">Comisiones </t>
  </si>
  <si>
    <t>Otros flujos económicos</t>
  </si>
  <si>
    <t xml:space="preserve">Otras Obligaciones </t>
  </si>
  <si>
    <t>Financiamiento atado a Petróleo</t>
  </si>
  <si>
    <t xml:space="preserve">Deuda Interna </t>
  </si>
  <si>
    <t>Título de Deuda Interna del Sector Público</t>
  </si>
  <si>
    <t>Títulos de Deuda Interna Sector Privado</t>
  </si>
  <si>
    <t>Préstamo Banco de Desarrollo del Ecuador BDE*</t>
  </si>
  <si>
    <t>Préstamos Banco de Desarrollo del Ecuador BDE**</t>
  </si>
  <si>
    <t>Convenio de Pago IESS</t>
  </si>
  <si>
    <t xml:space="preserve">Subtotal de Instituciones Públicas*** </t>
  </si>
  <si>
    <t>Otras Obligaciones</t>
  </si>
  <si>
    <t xml:space="preserve">Seguridad Social**** </t>
  </si>
  <si>
    <t>Obligaciones Pendientes de Pago del Ejercicio Fiscal en Curso*****</t>
  </si>
  <si>
    <t>Otros Pasivos</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</si>
  <si>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</si>
  <si>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</si>
  <si>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</si>
  <si>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</si>
  <si>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</si>
  <si>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Total Otros Pasivos</t>
  </si>
  <si>
    <t>Resumen</t>
  </si>
  <si>
    <t>Total Deuda Pública Externa más otras obligaciones</t>
  </si>
  <si>
    <t xml:space="preserve">Total Deuda Pública Interna más otras obligaciones </t>
  </si>
  <si>
    <t>Total Deuda Pública Agregada más otras obligaciones</t>
  </si>
  <si>
    <t>Deuda Interna</t>
  </si>
  <si>
    <t>Subtotal Títulos de Deuda Pública Interna</t>
  </si>
  <si>
    <t>Subtotal Préstamos y Convenio de Deuda Pública Interna</t>
  </si>
  <si>
    <t>Títulos de Deuda Interna (fuera del SPNF)</t>
  </si>
  <si>
    <t>Préstamo Banco de Desarrollo del Ecuador BDE</t>
  </si>
  <si>
    <t xml:space="preserve">Seguridad Social*** </t>
  </si>
  <si>
    <t>Obligaciones Pendientes de Pago del Ejercicio Fiscal en Curso****</t>
  </si>
  <si>
    <t>PRESUPUESTO GENERAL DEL ESTADO</t>
  </si>
  <si>
    <t>DEUDA PÚBLICA CONSOLIDADA DEL SECTOR PÚBLICO TOTAL</t>
  </si>
  <si>
    <t>DEUDA PÚBLICA CONSOLIDADO DEL SECTOR PÚBLICO NO FINANCIERO</t>
  </si>
  <si>
    <t>DEUDA PÚBLICA CONSOLIDADA DEL PRESUPUESTO GENERAL DEL ESTADO</t>
  </si>
  <si>
    <t>DEUDA PÚBLICA AGREGADA DEL SECTOR PÚBLICO TOTAL</t>
  </si>
  <si>
    <t>DEUDA PÚBLICA  AGREGADA DEL SECTOR PÚBLICO NO FINANCIERO</t>
  </si>
  <si>
    <t xml:space="preserve">DEUDA PÚBLICA AGREGADA DEL PRESUPUESTO GENERAL DEL ESTADO </t>
  </si>
  <si>
    <t>Derechos Especiales de Giro DEGs (1)</t>
  </si>
  <si>
    <t xml:space="preserve">Convenio de Pago (Compra de Acciones) (1) </t>
  </si>
  <si>
    <t>Convenio de Pago (Compra de Acciones) (1)</t>
  </si>
  <si>
    <t>Nota (1):  No forman parte de la Deuda Pública ni tampoco del indicador Deuda y otras obligaciones sobre el PIB</t>
  </si>
  <si>
    <t>Otras obligaciones</t>
  </si>
  <si>
    <t>CAF 11549</t>
  </si>
  <si>
    <t>4989/OC-EC</t>
  </si>
  <si>
    <t>Gobierno Central</t>
  </si>
  <si>
    <t>FIJA</t>
  </si>
  <si>
    <t>SIN TASA</t>
  </si>
  <si>
    <t>JICA</t>
  </si>
  <si>
    <t>4923/OC-EC</t>
  </si>
  <si>
    <t>CAF 10801</t>
  </si>
  <si>
    <t>CAF 11497</t>
  </si>
  <si>
    <t>T.FIDA</t>
  </si>
  <si>
    <t>T.VAR.FMI</t>
  </si>
  <si>
    <t>DI000906</t>
  </si>
  <si>
    <t>DI000904</t>
  </si>
  <si>
    <t>DI000901</t>
  </si>
  <si>
    <t>DI000900</t>
  </si>
  <si>
    <t>2021 SEPTIEMBRE</t>
  </si>
  <si>
    <t>Cifras en miles de dólares USD.</t>
  </si>
  <si>
    <t>Deuda Pública Externa Total por Sectores
Cifras en miles de dólares USD.</t>
  </si>
  <si>
    <t>5312/0C-EC</t>
  </si>
  <si>
    <t>DI000909</t>
  </si>
  <si>
    <t>BONOS BRADY (a)</t>
  </si>
  <si>
    <t>BONOS GLOBALES (b)</t>
  </si>
  <si>
    <t>2021 OCTUBRE</t>
  </si>
  <si>
    <t>*La deuda del Gobierno con el  Banco de Desarrollo del Ecuador (Casa para Todos, Deudor Gobierno Central).</t>
  </si>
  <si>
    <t xml:space="preserve">SUBTOTAL TITULOS DE DEUDA EMITIDOS EN MERCADOS INTERNACIONALES </t>
  </si>
  <si>
    <t>SUBTOTAL ORGANISMOS INTERNACIONALES</t>
  </si>
  <si>
    <t>**** Seguridad Social es información disponible provisional, obligaciones IESS con sector público financiero, sector privado financiero y sector privado no financiero.</t>
  </si>
  <si>
    <t>SUBTOTAL TITULOS DE DEUDA EMITIDOS EN MERCADOS INTERNACIONALES</t>
  </si>
  <si>
    <t>Obligaciones Pendientes de Pago del Ejercicio Fiscal en Curso******</t>
  </si>
  <si>
    <t>**La deuda del Gobierno con el  Banco de Desarrollo del Ecuador (Casa para Todos, Deudor Gobierno Central).</t>
  </si>
  <si>
    <t>Seguridad Social *****</t>
  </si>
  <si>
    <t>Subtotal de Instituciones Públicas ****</t>
  </si>
  <si>
    <t>***La deuda de otras instituciones públicas con el Banco de Desarrollo del Ecuador.</t>
  </si>
  <si>
    <t>KFW. 201465020</t>
  </si>
  <si>
    <t>2021 NOVIEMBRE</t>
  </si>
  <si>
    <t>Subtotal Deuda Interna</t>
  </si>
  <si>
    <t>Nota 1 : Seguridad Social es Información disponible provisional, obligaciones IESS con SPT, SPF, SPNF.</t>
  </si>
  <si>
    <t>5403/OC-EC</t>
  </si>
  <si>
    <t>CAF 11634</t>
  </si>
  <si>
    <t>CAF 11636</t>
  </si>
  <si>
    <t>CAF11632</t>
  </si>
  <si>
    <t>JICA EC-F-P1</t>
  </si>
  <si>
    <t>2021 DICIEMBRE</t>
  </si>
  <si>
    <t>DI000915</t>
  </si>
  <si>
    <t>DI000916</t>
  </si>
  <si>
    <t>DI000917</t>
  </si>
  <si>
    <t>DI000918</t>
  </si>
  <si>
    <t>DI000919</t>
  </si>
  <si>
    <t>DI000920</t>
  </si>
  <si>
    <t>DI000921</t>
  </si>
  <si>
    <t>DI000922</t>
  </si>
  <si>
    <t>DI000923</t>
  </si>
  <si>
    <t>DI000924</t>
  </si>
  <si>
    <t>DI000925</t>
  </si>
  <si>
    <t>DI000926</t>
  </si>
  <si>
    <t>DI000927</t>
  </si>
  <si>
    <t>DI000928</t>
  </si>
  <si>
    <t>DI000929</t>
  </si>
  <si>
    <t>DI000930</t>
  </si>
  <si>
    <t>DI000931</t>
  </si>
  <si>
    <t>DI000932</t>
  </si>
  <si>
    <t>DI000933</t>
  </si>
  <si>
    <t>DI000934</t>
  </si>
  <si>
    <t>DI000935</t>
  </si>
  <si>
    <t>DI000942</t>
  </si>
  <si>
    <t>DI000943</t>
  </si>
  <si>
    <t>DI000944</t>
  </si>
  <si>
    <t>DI000936</t>
  </si>
  <si>
    <t>DI000937</t>
  </si>
  <si>
    <t>DI000938</t>
  </si>
  <si>
    <t>DI000939</t>
  </si>
  <si>
    <t>DI000940</t>
  </si>
  <si>
    <t>DI000941</t>
  </si>
  <si>
    <t>DI000945</t>
  </si>
  <si>
    <t>DI000946</t>
  </si>
  <si>
    <t>DI000947</t>
  </si>
  <si>
    <t>DI000948</t>
  </si>
  <si>
    <t>DI000949</t>
  </si>
  <si>
    <t>DI000950</t>
  </si>
  <si>
    <t>DI000951</t>
  </si>
  <si>
    <t>DI000952</t>
  </si>
  <si>
    <t>DI000953</t>
  </si>
  <si>
    <t>DI000954</t>
  </si>
  <si>
    <t>DI000955</t>
  </si>
  <si>
    <t>DI000956</t>
  </si>
  <si>
    <t>DI000974</t>
  </si>
  <si>
    <t>DI000976</t>
  </si>
  <si>
    <t>DI000977</t>
  </si>
  <si>
    <t>DI000978</t>
  </si>
  <si>
    <t>DI000979</t>
  </si>
  <si>
    <t>DI000980</t>
  </si>
  <si>
    <t>DI000981</t>
  </si>
  <si>
    <t>DI000982</t>
  </si>
  <si>
    <t>DI000983</t>
  </si>
  <si>
    <t>DI000984</t>
  </si>
  <si>
    <t>DI000985</t>
  </si>
  <si>
    <t>DI000986</t>
  </si>
  <si>
    <t>DI000987</t>
  </si>
  <si>
    <t>DI000988</t>
  </si>
  <si>
    <t>DI000989</t>
  </si>
  <si>
    <t>DI000990</t>
  </si>
  <si>
    <t>DI000991</t>
  </si>
  <si>
    <t>DI000992</t>
  </si>
  <si>
    <t>DI000993</t>
  </si>
  <si>
    <t>DI000997</t>
  </si>
  <si>
    <t>DI000998</t>
  </si>
  <si>
    <t>DI000999</t>
  </si>
  <si>
    <t>DI001007</t>
  </si>
  <si>
    <t>DI001008</t>
  </si>
  <si>
    <t>DI001009</t>
  </si>
  <si>
    <t>DI000914</t>
  </si>
  <si>
    <t>DI000957</t>
  </si>
  <si>
    <t>DI001019</t>
  </si>
  <si>
    <t>DI001003</t>
  </si>
  <si>
    <t>DI001005</t>
  </si>
  <si>
    <t>DI001020</t>
  </si>
  <si>
    <t>DI001006</t>
  </si>
  <si>
    <t>DI001004</t>
  </si>
  <si>
    <t>DI001013</t>
  </si>
  <si>
    <t>DI001017</t>
  </si>
  <si>
    <t>DI001015</t>
  </si>
  <si>
    <t>DI000961</t>
  </si>
  <si>
    <t>DI000958</t>
  </si>
  <si>
    <t>DI000962</t>
  </si>
  <si>
    <t>DI000964</t>
  </si>
  <si>
    <t>DI000970</t>
  </si>
  <si>
    <t>DI000959</t>
  </si>
  <si>
    <t>DI000963</t>
  </si>
  <si>
    <t>DI000965</t>
  </si>
  <si>
    <t>DI000971</t>
  </si>
  <si>
    <t>DI000966</t>
  </si>
  <si>
    <t>DI000967</t>
  </si>
  <si>
    <t>DI000972</t>
  </si>
  <si>
    <t>DI000968</t>
  </si>
  <si>
    <t>DI000969</t>
  </si>
  <si>
    <t>DI000960</t>
  </si>
  <si>
    <t>DI000973</t>
  </si>
  <si>
    <t>DI000975</t>
  </si>
  <si>
    <t>DI000994</t>
  </si>
  <si>
    <t>DI000995</t>
  </si>
  <si>
    <t>DI000996</t>
  </si>
  <si>
    <t>DI001010</t>
  </si>
  <si>
    <t>DI001011</t>
  </si>
  <si>
    <t>DI001012</t>
  </si>
  <si>
    <t>MUN-CHONE</t>
  </si>
  <si>
    <t>MUN-ESMERALDAS</t>
  </si>
  <si>
    <t>MUN-SUCUMBIOS</t>
  </si>
  <si>
    <t>CON-COTOPAXI</t>
  </si>
  <si>
    <t>MUN-ORELLANA</t>
  </si>
  <si>
    <t>DI001018</t>
  </si>
  <si>
    <t>DI001014</t>
  </si>
  <si>
    <t>DI001016</t>
  </si>
  <si>
    <t>DI001021</t>
  </si>
  <si>
    <t>MUN-CAYAMBE</t>
  </si>
  <si>
    <t>DI001022</t>
  </si>
  <si>
    <t>DI001023</t>
  </si>
  <si>
    <t>DI001024</t>
  </si>
  <si>
    <t>DI001025</t>
  </si>
  <si>
    <t>DI001026</t>
  </si>
  <si>
    <t>DI001027</t>
  </si>
  <si>
    <t>DI001028</t>
  </si>
  <si>
    <t>DI001029</t>
  </si>
  <si>
    <t>DI001030</t>
  </si>
  <si>
    <t>BIRF 9333</t>
  </si>
  <si>
    <t>DI001031</t>
  </si>
  <si>
    <t>DI001036</t>
  </si>
  <si>
    <t>DI001041</t>
  </si>
  <si>
    <t>DI001042</t>
  </si>
  <si>
    <t>DI001043</t>
  </si>
  <si>
    <t>DI001044</t>
  </si>
  <si>
    <t>DI001056</t>
  </si>
  <si>
    <t>DI001055</t>
  </si>
  <si>
    <t>DI001033</t>
  </si>
  <si>
    <t>DI001035</t>
  </si>
  <si>
    <t>DI001034</t>
  </si>
  <si>
    <t>DI001037</t>
  </si>
  <si>
    <t>DI001038</t>
  </si>
  <si>
    <t>DI001045</t>
  </si>
  <si>
    <t>DI001046</t>
  </si>
  <si>
    <t>DI001047</t>
  </si>
  <si>
    <t>DI001048</t>
  </si>
  <si>
    <t>DI001053</t>
  </si>
  <si>
    <t>DI001054</t>
  </si>
  <si>
    <t>DI001032</t>
  </si>
  <si>
    <t>DI001039</t>
  </si>
  <si>
    <t>DI001040</t>
  </si>
  <si>
    <t>DI001049</t>
  </si>
  <si>
    <t>DI001050</t>
  </si>
  <si>
    <t>DI001051</t>
  </si>
  <si>
    <t>DI001052</t>
  </si>
  <si>
    <t>DI001057</t>
  </si>
  <si>
    <t>DI001058</t>
  </si>
  <si>
    <t>2022 ENERO</t>
  </si>
  <si>
    <t>2022 FEBRERO</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</si>
  <si>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</si>
  <si>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</si>
  <si>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</si>
  <si>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Bonos Programa de Financiamiento Vivienda Social</t>
  </si>
  <si>
    <t>REFERENCIA
 PARA 
BONOS</t>
  </si>
  <si>
    <t>REFERENCIA 
CLUB PARIS</t>
  </si>
  <si>
    <t>MONTO
 NETO</t>
  </si>
  <si>
    <t>TIPO
 INTERES 
SIGADE</t>
  </si>
  <si>
    <t xml:space="preserve">TASA
 PROMEDIO PONDERADA </t>
  </si>
  <si>
    <t>TIPO DE 
INSTRUMENTO</t>
  </si>
  <si>
    <t>NOMBRE DEL
 ACREEDOR</t>
  </si>
  <si>
    <t>Convenios Originales (Gobiernos)</t>
  </si>
  <si>
    <t>Bonos 2012</t>
  </si>
  <si>
    <t>Bonos 2030</t>
  </si>
  <si>
    <t>Bonos Soberanos 2019-2035</t>
  </si>
  <si>
    <t>Descuento</t>
  </si>
  <si>
    <t>Par</t>
  </si>
  <si>
    <t>Bonos 2022</t>
  </si>
  <si>
    <t>Bonos 2023</t>
  </si>
  <si>
    <t>Bonos 2024</t>
  </si>
  <si>
    <t>Bonos 2025</t>
  </si>
  <si>
    <t>Bonos 2026</t>
  </si>
  <si>
    <t>Bonos 2027 1</t>
  </si>
  <si>
    <t>Bonos 2027 2</t>
  </si>
  <si>
    <t>Bonos 2028</t>
  </si>
  <si>
    <t>Bonos 2029</t>
  </si>
  <si>
    <t>Bonos-2030</t>
  </si>
  <si>
    <t>Bonos PDI 2030</t>
  </si>
  <si>
    <t>Nuevo Bono S. 2040 1</t>
  </si>
  <si>
    <t>Nuevo Bono SOB 2030</t>
  </si>
  <si>
    <t>Nuevo Bono SOB 2035</t>
  </si>
  <si>
    <t>Nota: Cifras provisionales para los años 2008-2021.</t>
  </si>
  <si>
    <t>No 
Prestamo</t>
  </si>
  <si>
    <t>Código
 Único</t>
  </si>
  <si>
    <t>Moneda del
 Tramo</t>
  </si>
  <si>
    <t>Situación</t>
  </si>
  <si>
    <t>Sector para
 Sub. Politica Fiscal</t>
  </si>
  <si>
    <t>Tipo Acreedor</t>
  </si>
  <si>
    <t>Nombre del Acreedor</t>
  </si>
  <si>
    <t>Acreedor
 SPT</t>
  </si>
  <si>
    <t>Acreedor
 SPNF</t>
  </si>
  <si>
    <t>Acreedor
 PGE</t>
  </si>
  <si>
    <t>Plazo
 por Vencer</t>
  </si>
  <si>
    <t>Plazo
 Contractual</t>
  </si>
  <si>
    <t>Tasa de
 Interes</t>
  </si>
  <si>
    <t>Plazo
 Contractual Ponderado</t>
  </si>
  <si>
    <t>Tasa
 Promedio Ponderada</t>
  </si>
  <si>
    <t>CAF011688</t>
  </si>
  <si>
    <t>CFA011682</t>
  </si>
  <si>
    <t>CFA011684</t>
  </si>
  <si>
    <t>KFW ALEMANIA</t>
  </si>
  <si>
    <t>BIRF 9163</t>
  </si>
  <si>
    <t>DI001059</t>
  </si>
  <si>
    <t>DI001060</t>
  </si>
  <si>
    <t>DI001061</t>
  </si>
  <si>
    <t>DI001062</t>
  </si>
  <si>
    <t>DI001063</t>
  </si>
  <si>
    <t>DI001064</t>
  </si>
  <si>
    <t>DI001065</t>
  </si>
  <si>
    <t>DI001066</t>
  </si>
  <si>
    <t>DI001067</t>
  </si>
  <si>
    <t>DI001068</t>
  </si>
  <si>
    <t>2022 MARZO</t>
  </si>
  <si>
    <t>P.F.  ACREEDOR</t>
  </si>
  <si>
    <t>Bonos Globales 2012</t>
  </si>
  <si>
    <t>Bonos Globales 2030</t>
  </si>
  <si>
    <t>DESCUENTO</t>
  </si>
  <si>
    <t>PAR</t>
  </si>
  <si>
    <t>BONO 2022</t>
  </si>
  <si>
    <t>BONO 2023</t>
  </si>
  <si>
    <t>BONO 2024</t>
  </si>
  <si>
    <t>BONO 2025</t>
  </si>
  <si>
    <t>BONO 2026</t>
  </si>
  <si>
    <t>BONO 2027 1</t>
  </si>
  <si>
    <t>BONO 2027 2</t>
  </si>
  <si>
    <t>BONO 2028</t>
  </si>
  <si>
    <t>BONO 2029</t>
  </si>
  <si>
    <t>BONO 2030</t>
  </si>
  <si>
    <t>P.F.
TITULO/ENTIDAD</t>
  </si>
  <si>
    <t>P.F.
INSTRUMENTO</t>
  </si>
  <si>
    <t>ENTIDADES DEL ESTADO</t>
  </si>
  <si>
    <t>TITULOS DEL ESTADO</t>
  </si>
  <si>
    <t>BONOS DOLARES MED-LARGO PLAZO</t>
  </si>
  <si>
    <t>2022 ABRIL</t>
  </si>
  <si>
    <t>DI001069</t>
  </si>
  <si>
    <t>BEI ETAPA CUENCA</t>
  </si>
  <si>
    <t>Pasivo Contingente del Gobierno Central  con la Seguridad Social</t>
  </si>
  <si>
    <t xml:space="preserve">Concepto </t>
  </si>
  <si>
    <t>millones USD</t>
  </si>
  <si>
    <t>Contribución para prestaciones médicas /1</t>
  </si>
  <si>
    <t>Otros Valores Pendientes con la Seguridad Social</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</si>
  <si>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</si>
  <si>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</si>
  <si>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</si>
  <si>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Notas: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</si>
  <si>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</si>
  <si>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</si>
  <si>
    <t>Fecha de emisión</t>
  </si>
  <si>
    <t>DI001070</t>
  </si>
  <si>
    <t>DI001071</t>
  </si>
  <si>
    <t>DI001072</t>
  </si>
  <si>
    <t>DI001073</t>
  </si>
  <si>
    <t>DI001074</t>
  </si>
  <si>
    <t>DI001075</t>
  </si>
  <si>
    <t>DI001076</t>
  </si>
  <si>
    <t>DI001077</t>
  </si>
  <si>
    <t>DI001078</t>
  </si>
  <si>
    <t>DI001079</t>
  </si>
  <si>
    <t>DI001080</t>
  </si>
  <si>
    <t>DI001081</t>
  </si>
  <si>
    <t>DI001082</t>
  </si>
  <si>
    <t>DI001083</t>
  </si>
  <si>
    <t>DI001084</t>
  </si>
  <si>
    <t>DI001085</t>
  </si>
  <si>
    <t>DI001086</t>
  </si>
  <si>
    <t>DI001087</t>
  </si>
  <si>
    <t>DI001088</t>
  </si>
  <si>
    <t>DI001089</t>
  </si>
  <si>
    <t>DI001090</t>
  </si>
  <si>
    <t>DI001091</t>
  </si>
  <si>
    <t>DI001092</t>
  </si>
  <si>
    <t>DI001093</t>
  </si>
  <si>
    <t>DI001094</t>
  </si>
  <si>
    <t>DI001095</t>
  </si>
  <si>
    <t>DI001096</t>
  </si>
  <si>
    <t>DI001097</t>
  </si>
  <si>
    <t>DI0010701</t>
  </si>
  <si>
    <t>DI0010711</t>
  </si>
  <si>
    <t>DI0010721</t>
  </si>
  <si>
    <t>DI0010731</t>
  </si>
  <si>
    <t>DI0010741</t>
  </si>
  <si>
    <t>DI0010751</t>
  </si>
  <si>
    <t>DI0010761</t>
  </si>
  <si>
    <t>DI0010771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</si>
  <si>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</si>
  <si>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</si>
  <si>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</si>
  <si>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</si>
  <si>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</si>
  <si>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</si>
  <si>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</si>
  <si>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</si>
  <si>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</si>
  <si>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</si>
  <si>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</si>
  <si>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</si>
  <si>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</si>
  <si>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</si>
  <si>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</si>
  <si>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DI0010932</t>
  </si>
  <si>
    <t>DI0010933</t>
  </si>
  <si>
    <t>DI0010934</t>
  </si>
  <si>
    <t>DI0010935</t>
  </si>
  <si>
    <t>DI0010936</t>
  </si>
  <si>
    <t>DI0010937</t>
  </si>
  <si>
    <t>DI0010938</t>
  </si>
  <si>
    <t>DI0010939</t>
  </si>
  <si>
    <t>DI0010941</t>
  </si>
  <si>
    <t>DI0010951</t>
  </si>
  <si>
    <t>DI0010961</t>
  </si>
  <si>
    <t>DI0010971</t>
  </si>
  <si>
    <t>BEI USD.100.M</t>
  </si>
  <si>
    <t>2022 MAYO</t>
  </si>
  <si>
    <t>Valor</t>
  </si>
  <si>
    <t xml:space="preserve">Contingentes por laudos* </t>
  </si>
  <si>
    <t>Total</t>
  </si>
  <si>
    <t>2022 JUNIO</t>
  </si>
  <si>
    <t>DI001098</t>
  </si>
  <si>
    <t>DI001099</t>
  </si>
  <si>
    <t>DI001100</t>
  </si>
  <si>
    <t>DI001101</t>
  </si>
  <si>
    <t>DI001102</t>
  </si>
  <si>
    <t>DI001103</t>
  </si>
  <si>
    <t>DI001104</t>
  </si>
  <si>
    <t>DI001105</t>
  </si>
  <si>
    <t>DI001106</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</si>
  <si>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</si>
  <si>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</si>
  <si>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Fuente: MEF(RF) - IESS</t>
  </si>
  <si>
    <t>BID 5520/OC-EC</t>
  </si>
  <si>
    <t>CAF 11740</t>
  </si>
  <si>
    <t>DI001107</t>
  </si>
  <si>
    <t>DI001108</t>
  </si>
  <si>
    <t>DI001109</t>
  </si>
  <si>
    <t>DI001110</t>
  </si>
  <si>
    <t>DI001111</t>
  </si>
  <si>
    <t>DI001112</t>
  </si>
  <si>
    <t>DI001113</t>
  </si>
  <si>
    <t>DI001114</t>
  </si>
  <si>
    <t>DI001115</t>
  </si>
  <si>
    <t>DI001116</t>
  </si>
  <si>
    <t>DI001117</t>
  </si>
  <si>
    <t>DI001118</t>
  </si>
  <si>
    <t>DI001119</t>
  </si>
  <si>
    <t>DI001120</t>
  </si>
  <si>
    <t>DI001121</t>
  </si>
  <si>
    <t>DI001122</t>
  </si>
  <si>
    <t>DI001123</t>
  </si>
  <si>
    <t>DI001124</t>
  </si>
  <si>
    <t>DI001125</t>
  </si>
  <si>
    <t>DI001126</t>
  </si>
  <si>
    <t>DI001127</t>
  </si>
  <si>
    <t>DI001128</t>
  </si>
  <si>
    <t>DI001129</t>
  </si>
  <si>
    <t>DI001130</t>
  </si>
  <si>
    <t>DI001131</t>
  </si>
  <si>
    <t>DI001132</t>
  </si>
  <si>
    <t>DI001133</t>
  </si>
  <si>
    <t>DI001134</t>
  </si>
  <si>
    <t>DI001135</t>
  </si>
  <si>
    <t>2022 JULIO</t>
  </si>
  <si>
    <t>DEUTSCHE BANK USD13</t>
  </si>
  <si>
    <t>DEUTSCHE BANK USD64</t>
  </si>
  <si>
    <t xml:space="preserve">** La deuda de otras instituciones públicas con el Banco de Desarrollo del Ecuador.  </t>
  </si>
  <si>
    <t>DI001136</t>
  </si>
  <si>
    <t>DI001137</t>
  </si>
  <si>
    <t>DI001138</t>
  </si>
  <si>
    <t>DI001139</t>
  </si>
  <si>
    <t>DI001140</t>
  </si>
  <si>
    <t>DI001141</t>
  </si>
  <si>
    <t>DI001142</t>
  </si>
  <si>
    <t>DI001143</t>
  </si>
  <si>
    <t>DI001144</t>
  </si>
  <si>
    <t>DI001145</t>
  </si>
  <si>
    <t>2022 AGOSTO</t>
  </si>
  <si>
    <t>GOBIERNOS</t>
  </si>
  <si>
    <t>Pasivos Contingentes por Garantía Soberana **</t>
  </si>
  <si>
    <t>Cifras en miles de dólares</t>
  </si>
  <si>
    <t>Convenio BCE</t>
  </si>
  <si>
    <t>TOTAL</t>
  </si>
  <si>
    <t>DI001146</t>
  </si>
  <si>
    <t>DI001147</t>
  </si>
  <si>
    <t>DI001148</t>
  </si>
  <si>
    <t>DI001149</t>
  </si>
  <si>
    <t>DI001150</t>
  </si>
  <si>
    <t>2022 SEPTIEMBRE</t>
  </si>
  <si>
    <t>DI001151</t>
  </si>
  <si>
    <t>2022 OCTUBRE</t>
  </si>
  <si>
    <t>Información provisional</t>
  </si>
  <si>
    <t>Libid 6 Meses</t>
  </si>
  <si>
    <t>SOFR (6 meses)</t>
  </si>
  <si>
    <t>Sofr (6 Meses)</t>
  </si>
  <si>
    <t>MARGEN</t>
  </si>
  <si>
    <t>DI001152</t>
  </si>
  <si>
    <t>DI001153</t>
  </si>
  <si>
    <t>DI001154</t>
  </si>
  <si>
    <t>DI001155</t>
  </si>
  <si>
    <t>DI001156</t>
  </si>
  <si>
    <t>5312/OC-EC</t>
  </si>
  <si>
    <t>AFD CEC 1059 01 E</t>
  </si>
  <si>
    <t>AFD CEC 1041 01 V</t>
  </si>
  <si>
    <t>DEUDA EXTERNA DEL SECTOR PÚBLICO : PRÉSTAMOS CONTRATADOS</t>
  </si>
  <si>
    <t>PERIODO: 01-01-2020 / 31-12-2020</t>
  </si>
  <si>
    <t>Código secuencial</t>
  </si>
  <si>
    <t>Código SIGADE</t>
  </si>
  <si>
    <t>Código del Acreedor</t>
  </si>
  <si>
    <t>Acreedor</t>
  </si>
  <si>
    <t>Ejecutor</t>
  </si>
  <si>
    <t>Fecha de firma Contrato</t>
  </si>
  <si>
    <t>Resolución y/o Acta (fecha)</t>
  </si>
  <si>
    <t>ACREEDOR (miles de USD)</t>
  </si>
  <si>
    <t>JICA - EC-F-P1</t>
  </si>
  <si>
    <t>MEM</t>
  </si>
  <si>
    <t>Acta No. 001 / 24-01-2020</t>
  </si>
  <si>
    <t>MONTO</t>
  </si>
  <si>
    <t>%</t>
  </si>
  <si>
    <t>Deustche Bank</t>
  </si>
  <si>
    <t>Deustche Bank - España</t>
  </si>
  <si>
    <t>Ministerio de Economía y Finanzas</t>
  </si>
  <si>
    <t>Acta No.002 / 24-01-2020</t>
  </si>
  <si>
    <t>Municipio de Cuenca</t>
  </si>
  <si>
    <t>Etapa Cuenca</t>
  </si>
  <si>
    <t>Res. 003 / 22-01-2020</t>
  </si>
  <si>
    <t>ORG.INTERNAC.</t>
  </si>
  <si>
    <t>4921-OC-EC</t>
  </si>
  <si>
    <t xml:space="preserve">BID </t>
  </si>
  <si>
    <t>Municipio de Portoviejo</t>
  </si>
  <si>
    <t>Mun. Portoviejo</t>
  </si>
  <si>
    <t>Res. 005 / 06-02-2020</t>
  </si>
  <si>
    <t xml:space="preserve">   BIRF</t>
  </si>
  <si>
    <t>IBRD 9087-EC</t>
  </si>
  <si>
    <t xml:space="preserve">Ministerio de Salud Pública </t>
  </si>
  <si>
    <t>Res.022 / 04-04-2020</t>
  </si>
  <si>
    <t xml:space="preserve">   BID</t>
  </si>
  <si>
    <t>5036-OC-EC</t>
  </si>
  <si>
    <t>Acta No. 003 / 27-03-2020 - Acta N0. 023 / 22-09-2020</t>
  </si>
  <si>
    <t xml:space="preserve">   CAF</t>
  </si>
  <si>
    <t>CFA-11196</t>
  </si>
  <si>
    <t>Res.025 / 10-04-2020</t>
  </si>
  <si>
    <t xml:space="preserve">   FMI</t>
  </si>
  <si>
    <t>DEGS 469.7</t>
  </si>
  <si>
    <t>Acta No. 007/ 02-05-2020</t>
  </si>
  <si>
    <t>CFA-11208</t>
  </si>
  <si>
    <t>Acta No. 008/ 04-05-2020</t>
  </si>
  <si>
    <t>BANCOS</t>
  </si>
  <si>
    <t>IBRD 9114-EC</t>
  </si>
  <si>
    <t>Acta N0. 009 / 08-05-2020</t>
  </si>
  <si>
    <t xml:space="preserve">5031/OC-EC </t>
  </si>
  <si>
    <t>Acta No. 012 / 01-06-2020</t>
  </si>
  <si>
    <t>Acta No. 013 / 07-06-2020</t>
  </si>
  <si>
    <t>Corporación de Finanzas Populares y Solidarias (CONAFIPS)</t>
  </si>
  <si>
    <t>Acta No. 014 / 02-07-2020</t>
  </si>
  <si>
    <t>CFA-11260</t>
  </si>
  <si>
    <t>MEF / MIESS</t>
  </si>
  <si>
    <t>Acta No. 017 / 17-07-2020</t>
  </si>
  <si>
    <t>DEUDOR (miles de USD)</t>
  </si>
  <si>
    <t>IBRD 9131-EC</t>
  </si>
  <si>
    <t>Corporación Financiera Nacional (CFN)</t>
  </si>
  <si>
    <t>29/7/202</t>
  </si>
  <si>
    <t>Res. 059 / 22-07-2020 - Acta No.018 / 23-07-2020</t>
  </si>
  <si>
    <t>MINEDUC</t>
  </si>
  <si>
    <t xml:space="preserve">Res. 070 / 12-09-2020 </t>
  </si>
  <si>
    <t>DEGS 4.615</t>
  </si>
  <si>
    <t>Acta No. 025 / 30-09-2020</t>
  </si>
  <si>
    <t>IBRD 9180-EC</t>
  </si>
  <si>
    <t>Acta No. 028/ 25-11-2020</t>
  </si>
  <si>
    <t>CFA-11375</t>
  </si>
  <si>
    <t>Acta No. 027/ 21-11-2020</t>
  </si>
  <si>
    <t>CFA-11371/373</t>
  </si>
  <si>
    <t>Municipio de Guayaquil</t>
  </si>
  <si>
    <t>Mun. Guayaquil</t>
  </si>
  <si>
    <t>Res. 0093 / 25-11-2021</t>
  </si>
  <si>
    <t>4989-OC-EC</t>
  </si>
  <si>
    <t>Acta No. 029/20-12-2020</t>
  </si>
  <si>
    <t>Acta No. 026 / 21-11-2020</t>
  </si>
  <si>
    <t>Moneda original</t>
  </si>
  <si>
    <t>Monto moneda original (miles)</t>
  </si>
  <si>
    <t>Monto moneda USD (miles)</t>
  </si>
  <si>
    <t>Objeto</t>
  </si>
  <si>
    <t>Préstamo JICA cambio de la matriz energética</t>
  </si>
  <si>
    <t>Financiamiento de programas y proyectos</t>
  </si>
  <si>
    <t>Contratación de financiación, construcción planta de tratamiento de aguas</t>
  </si>
  <si>
    <t>Programa de agua potable y alcantarillado de Portoviejo</t>
  </si>
  <si>
    <t>EJECUTOR (miles de USD)</t>
  </si>
  <si>
    <t>Proyecto de Inversión, COVID - 19</t>
  </si>
  <si>
    <t>Contrato modificatorio préstamos contingente por emergencia desastres naturales</t>
  </si>
  <si>
    <t>Préstamo COVID - 19</t>
  </si>
  <si>
    <t>DEGS</t>
  </si>
  <si>
    <t>Financiamiento de programas, proyectos de inversión en infraestructura y /o que tengan capacidad de pago</t>
  </si>
  <si>
    <t>Linea de crédito contingente, apoyo anticíclico para la emergencia generadas por el COVID-19</t>
  </si>
  <si>
    <t>Development Policy Loan</t>
  </si>
  <si>
    <t>MSP</t>
  </si>
  <si>
    <t>Provisión Servicios de Salud</t>
  </si>
  <si>
    <t>Apoyo al cambio de la matriz energética del Ecuador</t>
  </si>
  <si>
    <t>MEF/MIESS</t>
  </si>
  <si>
    <t>Programa global de crédito para la defensa del tejido productivo y el empleo</t>
  </si>
  <si>
    <t>Programa para disminuir la desnutrición crónica bajo un enfoque de presupuesto por resultados</t>
  </si>
  <si>
    <t>Acceso a financimiento productivo para micro, pequeñas y medianas empresas</t>
  </si>
  <si>
    <t>Inclusión de la población migrante  receptora en los servicios sociales en el Ecuador</t>
  </si>
  <si>
    <t>Mun. Cuenca</t>
  </si>
  <si>
    <t>Facilidad de la extensión de fondos para Ecuador</t>
  </si>
  <si>
    <t>Programa de enfoque amplio a la agencia nacional de convectividad</t>
  </si>
  <si>
    <t>Programa de obras viales y agua potable en zonas densamente pobladas de Guayaquil, Fase V.</t>
  </si>
  <si>
    <t>Programa de gestión sostenible de recursos del subsuelo e infraestructura asociada</t>
  </si>
  <si>
    <t>Sistema de agua potable y alcantarillado pluvial y sanitario del Cantón Portoviejo</t>
  </si>
  <si>
    <t>Plazo incluido gracia (años)</t>
  </si>
  <si>
    <t>Gracias (años)</t>
  </si>
  <si>
    <t>Tasa de Interés (%)</t>
  </si>
  <si>
    <t>Gastos Legales y Otros</t>
  </si>
  <si>
    <t>1.25% FIJA</t>
  </si>
  <si>
    <t>Front and fee 0.2% del principal</t>
  </si>
  <si>
    <t>5 meses</t>
  </si>
  <si>
    <t xml:space="preserve">Libor 3 meses + margen </t>
  </si>
  <si>
    <t>Estructuración 1%</t>
  </si>
  <si>
    <t xml:space="preserve">Libor 6 meses + margen </t>
  </si>
  <si>
    <t>Comisión de no utilización 0,35%</t>
  </si>
  <si>
    <t>BID FUD LIBOR 2.5%</t>
  </si>
  <si>
    <t>-</t>
  </si>
  <si>
    <t>Libor 6 meses + margen fijo</t>
  </si>
  <si>
    <t>Front and fee 0.2% del principal, 0.25% anual (Primer año 0.0%)</t>
  </si>
  <si>
    <t>Libor 3 meses + costo de fondeo + margen aplicable</t>
  </si>
  <si>
    <t>C. de financiamiento máximo 0.75% anual</t>
  </si>
  <si>
    <t>Libor 6 meses + 1.75%</t>
  </si>
  <si>
    <t>0,35% anual sobre los saldos no desembolsados del préstamo</t>
  </si>
  <si>
    <t xml:space="preserve">Ajustada por el FMI </t>
  </si>
  <si>
    <t>Libor 6 meses + 1,8%</t>
  </si>
  <si>
    <t>Comisión de financiamiento 0,35% + comisión de compromiso 0,30% A.F.</t>
  </si>
  <si>
    <t>Libor 6 meses + margen</t>
  </si>
  <si>
    <t>Comisión inicial del 0,25% + comisión de compromiso del 0,25% A.F.</t>
  </si>
  <si>
    <t>BID FUD LIBOR 2.6%</t>
  </si>
  <si>
    <t>0,75% anual</t>
  </si>
  <si>
    <t>BID FUD LIBOR 0.88%</t>
  </si>
  <si>
    <t>0,85% + 0,35% comisión de compromiso A.F.</t>
  </si>
  <si>
    <t>Libor 6 meses + 1.3%</t>
  </si>
  <si>
    <t>0,25% inicial + comisión de compromiso A.F.</t>
  </si>
  <si>
    <t>BID FUD LIBOR 1.80%</t>
  </si>
  <si>
    <t xml:space="preserve">0,75% </t>
  </si>
  <si>
    <t>12,75</t>
  </si>
  <si>
    <t>4,5</t>
  </si>
  <si>
    <t xml:space="preserve">Tasa variable </t>
  </si>
  <si>
    <t>0,50%, 0,30%</t>
  </si>
  <si>
    <t>0,25%, comisión de compromiso 0,25% A.F.</t>
  </si>
  <si>
    <t>Libor 6 meses + 1,8 %</t>
  </si>
  <si>
    <t>Comisión de financiamiento 0,85% + Comisión de compromiso 0,35% A.F. + gastos de evaluación 25.000 dólares</t>
  </si>
  <si>
    <t>Libor 6 meses + 1,75%</t>
  </si>
  <si>
    <t>Comisión de financiamiento 0,65% + comisión de compromiso 0,35% A.F. + 40.0000 dólares de gastos de evaluación</t>
  </si>
  <si>
    <t>BID FUD LIBOR 1.06%</t>
  </si>
  <si>
    <t>Comisión de crédito establecido por el BID 0,75% anual</t>
  </si>
  <si>
    <t>Libor 6 meses + 0,374%</t>
  </si>
  <si>
    <t>PERIODO: 01-01-2021 / 31-12-2021</t>
  </si>
  <si>
    <t>Act. CDF-003-2021 /18/03/2021</t>
  </si>
  <si>
    <t>9163-EC</t>
  </si>
  <si>
    <t>Res-022 09-04-2021</t>
  </si>
  <si>
    <t>CFA-11497</t>
  </si>
  <si>
    <t>Res. 030 / 18-05-2021</t>
  </si>
  <si>
    <t>CFA-11549</t>
  </si>
  <si>
    <t>Acta. CDF-001-2021 / 24/08/2021</t>
  </si>
  <si>
    <t>Acta. CDF-003-2021 / 31/08/2021</t>
  </si>
  <si>
    <t>Acta. CDF-004-2021 / 26/10/2021</t>
  </si>
  <si>
    <t>Acta. CDF-006-2021 / 30/11/2021</t>
  </si>
  <si>
    <t xml:space="preserve">   FLAR</t>
  </si>
  <si>
    <t>CFA-11632</t>
  </si>
  <si>
    <t>Acta. CDF-OO2-2021 / 26/08/2021</t>
  </si>
  <si>
    <t>CFA-11636</t>
  </si>
  <si>
    <t>CFA-11634</t>
  </si>
  <si>
    <t>9228-EC</t>
  </si>
  <si>
    <t>Mini. Salud Pública</t>
  </si>
  <si>
    <t>Acta. CDF-004-2021 / 22/04/2021</t>
  </si>
  <si>
    <t>Banco del Estado</t>
  </si>
  <si>
    <t>Acta. CDF-007-2021 / 23/12/2021</t>
  </si>
  <si>
    <t>KfW</t>
  </si>
  <si>
    <t>Acta. CDF-024-2021 / 13/04/2021</t>
  </si>
  <si>
    <t xml:space="preserve">Apoyo a la Protección del Gasto Social y a la recuperación del empleo. </t>
  </si>
  <si>
    <t>Ecuador Territorial Economic Empowement for the Indigenous, Afro-Ecuadorians and Montubian Peoples and Nationalities TEEIPAM</t>
  </si>
  <si>
    <t>Financiamiento parcial Programa Cuenca Unida</t>
  </si>
  <si>
    <t xml:space="preserve">Programa para la Disminución de la Desnutrición Crónica Infantil bajo un Enfoque de Presupuesto por Resultados </t>
  </si>
  <si>
    <t>Préstamo de libre disponibilidad bajo la modalidad de crédito de liquidez</t>
  </si>
  <si>
    <t>Min. Salud Pública</t>
  </si>
  <si>
    <t>Apoyo a poblaciones vulnerables afectadas por Coronavirus</t>
  </si>
  <si>
    <t>Programa de emergencia para la sostenibilidad macroeconómica y la protección social</t>
  </si>
  <si>
    <t>Programa de Inclusión Financiera a través de cooperativas de ahorros y crédito, con enfoque de género y negocios verdes</t>
  </si>
  <si>
    <t>Programa de Apoyo y el fortalecimiento sectorial de los sistemas sanitarios en el marco de la Pandemia COVID-19 en Ecuador</t>
  </si>
  <si>
    <t>Programa de reactivación productiva, protección, social y sostenibilidad de las finanzas públicas 2021-2025</t>
  </si>
  <si>
    <t>Vacunas COVID-19</t>
  </si>
  <si>
    <t>Programa PROBAPSA</t>
  </si>
  <si>
    <t>Pandemia COVID-19</t>
  </si>
  <si>
    <t>BID FU Libor 1.05%</t>
  </si>
  <si>
    <t>Libor 6 meses + Margen fijo</t>
  </si>
  <si>
    <t>Comisión 0,25% y comisión de compromiso  0.25 A.F.</t>
  </si>
  <si>
    <t>Libor 6 meses + 1.8%</t>
  </si>
  <si>
    <t>Comisión de financiamiento 0.85% y 0,35 anual de comisión de compromiso</t>
  </si>
  <si>
    <t>SOFR más un margen 115 puntos</t>
  </si>
  <si>
    <t>BID FU Libor 1.06%</t>
  </si>
  <si>
    <t>BID FU Libor 1.08%</t>
  </si>
  <si>
    <t>Comisión inicial 1% y de crédito 0.75%</t>
  </si>
  <si>
    <t xml:space="preserve">Libor aplicable al respectivo período más maragen de 1,75% </t>
  </si>
  <si>
    <t>Comis. Finan. 0.85% y Comis. Comprom. 0,35% anual, USD.35.000 de gastos de evaluación</t>
  </si>
  <si>
    <t>Libor + margen</t>
  </si>
  <si>
    <t>Libor 6 meses</t>
  </si>
  <si>
    <t>Fija 2.35%</t>
  </si>
  <si>
    <t>Fija 2.00%</t>
  </si>
  <si>
    <t>2022 NOVIEMBRE (*)</t>
  </si>
  <si>
    <t>Nota: (*) Contempla actualización de nuevos plazos, renegociación China (CDB-EXIMBANK)</t>
  </si>
  <si>
    <t>Nota: (*) Contempla actualización de nuevas tasas, renegociación China (CDB-EXIMBANK)</t>
  </si>
  <si>
    <t>5687/OC-EC</t>
  </si>
  <si>
    <t>9421-0 EC</t>
  </si>
  <si>
    <t>9453-0 EC</t>
  </si>
  <si>
    <t>CAF 11899</t>
  </si>
  <si>
    <t>DI001157</t>
  </si>
  <si>
    <t>DI001158</t>
  </si>
  <si>
    <t>DI001159</t>
  </si>
  <si>
    <t>DI001160</t>
  </si>
  <si>
    <t>DI001161</t>
  </si>
  <si>
    <t>DI001162</t>
  </si>
  <si>
    <t>DI001163</t>
  </si>
  <si>
    <t>DI001164</t>
  </si>
  <si>
    <t>DI001165</t>
  </si>
  <si>
    <t>DI001166</t>
  </si>
  <si>
    <t>DI0011571</t>
  </si>
  <si>
    <t>DI0011581</t>
  </si>
  <si>
    <t>DI0011591</t>
  </si>
  <si>
    <t>DI0011601</t>
  </si>
  <si>
    <t>DI0011611</t>
  </si>
  <si>
    <t>DI0011621</t>
  </si>
  <si>
    <t>DI0011632</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</si>
  <si>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</si>
  <si>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</si>
  <si>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</si>
  <si>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</si>
  <si>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</si>
  <si>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</si>
  <si>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</si>
  <si>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</si>
  <si>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</si>
  <si>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</si>
  <si>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</si>
  <si>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</si>
  <si>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</si>
  <si>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</si>
  <si>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</si>
  <si>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DI0011652</t>
  </si>
  <si>
    <t>DI0011653</t>
  </si>
  <si>
    <t>DI0011654</t>
  </si>
  <si>
    <t>DI0011655</t>
  </si>
  <si>
    <t>DI0011656</t>
  </si>
  <si>
    <t>DI0011657</t>
  </si>
  <si>
    <t>DI0011658</t>
  </si>
  <si>
    <t>DI0011662</t>
  </si>
  <si>
    <t>DI0011663</t>
  </si>
  <si>
    <t>DI0011664</t>
  </si>
  <si>
    <t>DI0011665</t>
  </si>
  <si>
    <t>DI0011666</t>
  </si>
  <si>
    <t>DI0011667</t>
  </si>
  <si>
    <t>DI0011668</t>
  </si>
  <si>
    <t>DI0011669</t>
  </si>
  <si>
    <t>AÑOS 2005 - 2022 (diciembre)</t>
  </si>
  <si>
    <t>Detalle</t>
  </si>
  <si>
    <t>SOFR 6 MESES</t>
  </si>
  <si>
    <t>T. FIDA</t>
  </si>
  <si>
    <t>SOFR (MAS MARGEN)</t>
  </si>
  <si>
    <t>LIBOR (3 meses) ajustada</t>
  </si>
  <si>
    <t>2022 DICIEMBRE (*)</t>
  </si>
  <si>
    <t>2022 DICIEMBRE(*)</t>
  </si>
  <si>
    <t>2023 ENERO</t>
  </si>
  <si>
    <t>DI001167</t>
  </si>
  <si>
    <t>DI0011671</t>
  </si>
  <si>
    <t>AFD CEC 1039 01 C</t>
  </si>
  <si>
    <t>PERIODO: 01-01-2022 / 31-12-2022</t>
  </si>
  <si>
    <t>23536000</t>
  </si>
  <si>
    <t>ICO 17M PORTOVIEJO</t>
  </si>
  <si>
    <t>ICO</t>
  </si>
  <si>
    <t>GAD MUNICIPAL DE PORTOVIEJO</t>
  </si>
  <si>
    <t>RESOLUCIÓN 003-2022</t>
  </si>
  <si>
    <t>EC-C1</t>
  </si>
  <si>
    <t>CDF-SE-2022-007</t>
  </si>
  <si>
    <t>AFD 1041 01</t>
  </si>
  <si>
    <t>RESOLUCIÓN 041-2022</t>
  </si>
  <si>
    <t>AFD 1059 01</t>
  </si>
  <si>
    <t>5520 OC-EC</t>
  </si>
  <si>
    <t>REPÚBLICA DEL ECUADOR</t>
  </si>
  <si>
    <t>MINISTERIO DE ECONOMÍA Y FINANZAS</t>
  </si>
  <si>
    <t>ACTA DE APROBACIÓN Y AUTORIZACIÓN No. CDF-003-2022 DE 08-06-2022</t>
  </si>
  <si>
    <t>5687 OC-EC</t>
  </si>
  <si>
    <t>RESOLUCIÓN No. CDF-RES-2022-014 DE 05-12-2022</t>
  </si>
  <si>
    <t>9333-0 EC</t>
  </si>
  <si>
    <t>ACTA CDF-001-2022</t>
  </si>
  <si>
    <t>INSTITUTO NACIONAL DE ESTADÍSTICAS Y CENSOS</t>
  </si>
  <si>
    <t>RESOLUCIÓN CDF-RES-2022-011</t>
  </si>
  <si>
    <t>20596000*</t>
  </si>
  <si>
    <t>MINISTERIO DE SALUD PÚBLICA</t>
  </si>
  <si>
    <t>RESOLUCIÓN CDF-RES-2022-016</t>
  </si>
  <si>
    <t>RESOLUCIÓN CDF-RES-2022-015</t>
  </si>
  <si>
    <t>CDF-001-2022</t>
  </si>
  <si>
    <t>CAF011682</t>
  </si>
  <si>
    <t>CAF011684</t>
  </si>
  <si>
    <t>CAF011740</t>
  </si>
  <si>
    <t xml:space="preserve">Municipio de Guayaquil </t>
  </si>
  <si>
    <t>RES-0012 26-04-2022</t>
  </si>
  <si>
    <t>CAF011899</t>
  </si>
  <si>
    <t>CDF-SO-2022-009</t>
  </si>
  <si>
    <t>20862000*</t>
  </si>
  <si>
    <t>Municipio La Libertad</t>
  </si>
  <si>
    <t>RES-0063 20-12-2022</t>
  </si>
  <si>
    <t>“Sistema de Agua Potable y Alcantarillado pluvial y sanitario de las parroquias urbanas y parroquias rurales del Cantón Portoviejo, Provincia de Manabí”</t>
  </si>
  <si>
    <t>COVID-19 Crisis Response Emergency Support Loan</t>
  </si>
  <si>
    <t>PBL GREEN JOBS AN GENDER</t>
  </si>
  <si>
    <t>GAD Portoviejo</t>
  </si>
  <si>
    <t>PBL BIOECONOMIA</t>
  </si>
  <si>
    <t>PROGRAMA DE APOYO A LA PROTECCIÓN DEL GASTO SOCIAL Y A LA RECUPERACIÓN DEL EMPLEO - FASE II</t>
  </si>
  <si>
    <t>PROGRAMA PARA EL DESARROLLO Y LA RECUPERACIÓN ECONÓMICA EN ECUADOR</t>
  </si>
  <si>
    <t>Financiamiento de gastos, programas y/o proyectos de inversión que cumplan con lo dispuesto en la normativa legal vigente en relación al endeudamiento público, así como al refinanciamiento de deuda pública externa o la renegociación de deuda pública interna en mejores condiciones para el país, conforme a la normativa legal vigente</t>
  </si>
  <si>
    <t>Fortalecimiento del Sistema Estadístico Nacional en Ecuador</t>
  </si>
  <si>
    <t>FORTALECIMIENTO AL PLAN DE INMUNIZACIONES Y ATENCIÓN INTEGRAL DE SALUD A LA POBLACIÓN ECUATORIANA PARA ENFRENTAR LA COVID 19</t>
  </si>
  <si>
    <t>Second Green and Resilient Recover y DPF</t>
  </si>
  <si>
    <t>Programa Sectorial de Enfoque Amplio en Vialidad Agua de Riego y Drenaje</t>
  </si>
  <si>
    <t>Operación de Apoyo a la Implementación del Plan Nacional de Desarrollo en el Sector de Agua 2021-2025</t>
  </si>
  <si>
    <t>Operación de Apoyo a la Implementación del Plan Nacional de Desarrollo en el Sector de Educación 2021-2025</t>
  </si>
  <si>
    <t>Programa Integral de Vialidad, Movilidad, Agua Potable y Alcantarillado en Zonas Populares del Sector Urbano de la Ciudad de Guayaquil.</t>
  </si>
  <si>
    <t>Programa de Enfoque Sectorial Amplio de Apoyo a la Biodiversidad, Cambio Climático y Gestión Ambiental</t>
  </si>
  <si>
    <t>Programa de Infraestructura Urbana del Cantón la Libertad</t>
  </si>
  <si>
    <t>Ministerio de Finanzas</t>
  </si>
  <si>
    <t>INEC</t>
  </si>
  <si>
    <t>Ministerio de Salud Pública</t>
  </si>
  <si>
    <t>5,5</t>
  </si>
  <si>
    <t>FIJA 3.23%</t>
  </si>
  <si>
    <t>FIJA 0.01%</t>
  </si>
  <si>
    <t>Front fee 0.20%</t>
  </si>
  <si>
    <t xml:space="preserve">SOFR para el Período de Interés relevante + Margen </t>
  </si>
  <si>
    <t>Comisión de adminsitración 0.5% y comisión de compromiso 0.5%</t>
  </si>
  <si>
    <t>COMISIÓN DE COMPROMISO 0,75% ANUAL ; COMISIÓN DE INSPECCIÓN Y VIGILANCIA 1%</t>
  </si>
  <si>
    <t>SOFR 6M + MARGEN VARIABLE</t>
  </si>
  <si>
    <t>COMISIÓN INICIAL 0.25% Y COMISIÓN DE COMPROMISO 0.25% ANUAL SOBRE SALDOS NO DESEMBOLSADOS</t>
  </si>
  <si>
    <t>Sorf 6 meses + margen fijo</t>
  </si>
  <si>
    <t>Comisión de financiamiento 0.85% y 0.35% anual de comisión de compromiso</t>
  </si>
  <si>
    <t>Comisión de financiamiento 0.65% y 0.35% anual de comisión de compromiso</t>
  </si>
  <si>
    <t>Nota: Los créditos 20862000 y 20596000 son créditos que aún no se efectifizaron en el año 2022</t>
  </si>
  <si>
    <t xml:space="preserve">9433-0 EC </t>
  </si>
  <si>
    <t xml:space="preserve">CAF011904 </t>
  </si>
  <si>
    <t>n/a</t>
  </si>
  <si>
    <t xml:space="preserve">7,5 </t>
  </si>
  <si>
    <t>SOFR + MARGEN VARIABLE</t>
  </si>
  <si>
    <t xml:space="preserve">5,5 </t>
  </si>
  <si>
    <t>SOFR  + MARGEN VARIABLE</t>
  </si>
  <si>
    <t>2023 FEBRERO</t>
  </si>
  <si>
    <t>DI001168</t>
  </si>
  <si>
    <t>DI0011681</t>
  </si>
  <si>
    <t>DI001169</t>
  </si>
  <si>
    <t>DI001170</t>
  </si>
  <si>
    <t>DI001171</t>
  </si>
  <si>
    <t>DI001172</t>
  </si>
  <si>
    <t>DI001173</t>
  </si>
  <si>
    <t>DI001174</t>
  </si>
  <si>
    <t>DI001175</t>
  </si>
  <si>
    <t>DI001176</t>
  </si>
  <si>
    <t>DI001177</t>
  </si>
  <si>
    <t>DI001178</t>
  </si>
  <si>
    <t>DI001179</t>
  </si>
  <si>
    <t>DI001180</t>
  </si>
  <si>
    <t>DI001181</t>
  </si>
  <si>
    <t>DI001182</t>
  </si>
  <si>
    <t>2023 MARZO</t>
  </si>
  <si>
    <t>DI001183</t>
  </si>
  <si>
    <t>DI001184</t>
  </si>
  <si>
    <t>DI001185</t>
  </si>
  <si>
    <t>DI001186</t>
  </si>
  <si>
    <t>DI001187</t>
  </si>
  <si>
    <t>DI001188</t>
  </si>
  <si>
    <t>DI001189</t>
  </si>
  <si>
    <t>DI001190</t>
  </si>
  <si>
    <t>DI001191</t>
  </si>
  <si>
    <t>CAF 11967</t>
  </si>
  <si>
    <t>5599/KI-EC</t>
  </si>
  <si>
    <t>9433-0 EC</t>
  </si>
  <si>
    <t>GAD LOS RIOS</t>
  </si>
  <si>
    <t>2023 ABRIL</t>
  </si>
  <si>
    <t>GPS BLUE</t>
  </si>
  <si>
    <t>INSTITUCIÓN FINANCIERA INTERNACIONAL</t>
  </si>
  <si>
    <t>2023 MAYO</t>
  </si>
  <si>
    <t>Institución Financiera Internacional</t>
  </si>
  <si>
    <t>BEI MUN PORTOVIEJO</t>
  </si>
  <si>
    <t>DI001192</t>
  </si>
  <si>
    <t>DI001193</t>
  </si>
  <si>
    <t>DI001194</t>
  </si>
  <si>
    <t xml:space="preserve">BANCO CENTRAL DEL ECUADOR </t>
  </si>
  <si>
    <t>AUTORIDAD MONETARIA</t>
  </si>
  <si>
    <t>700075221</t>
  </si>
  <si>
    <t xml:space="preserve">BANCO DE DESARROLLO DEL ECUADOR </t>
  </si>
  <si>
    <t>INSTITUCIÓN FINANCIERA PÚBLICA</t>
  </si>
  <si>
    <t>DI0005371</t>
  </si>
  <si>
    <t>DI0007321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</si>
  <si>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</si>
  <si>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</si>
  <si>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</si>
  <si>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</si>
  <si>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</si>
  <si>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</si>
  <si>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</si>
  <si>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</si>
  <si>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</si>
  <si>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</si>
  <si>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</si>
  <si>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</si>
  <si>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</si>
  <si>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</si>
  <si>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</si>
  <si>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</si>
  <si>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</si>
  <si>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</si>
  <si>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</si>
  <si>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</si>
  <si>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</si>
  <si>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</si>
  <si>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</si>
  <si>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</si>
  <si>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</si>
  <si>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</si>
  <si>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</si>
  <si>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</si>
  <si>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DI0001011</t>
  </si>
  <si>
    <t>DI0001021</t>
  </si>
  <si>
    <t>DI0001031</t>
  </si>
  <si>
    <t>DI0001041</t>
  </si>
  <si>
    <t>DI0001051</t>
  </si>
  <si>
    <t>DI0001091</t>
  </si>
  <si>
    <t>DI0001101</t>
  </si>
  <si>
    <t>DI0001121</t>
  </si>
  <si>
    <t>DI0001571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</si>
  <si>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</si>
  <si>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</si>
  <si>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</si>
  <si>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</si>
  <si>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</si>
  <si>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</si>
  <si>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</si>
  <si>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</si>
  <si>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</si>
  <si>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</si>
  <si>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</si>
  <si>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</si>
  <si>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</si>
  <si>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</si>
  <si>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</si>
  <si>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</si>
  <si>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</si>
  <si>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</si>
  <si>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</si>
  <si>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</si>
  <si>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</si>
  <si>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</si>
  <si>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</si>
  <si>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</si>
  <si>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</si>
  <si>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</si>
  <si>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</si>
  <si>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</si>
  <si>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</si>
  <si>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</si>
  <si>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</si>
  <si>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</si>
  <si>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</si>
  <si>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</si>
  <si>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</si>
  <si>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</si>
  <si>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</si>
  <si>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</si>
  <si>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</si>
  <si>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</si>
  <si>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</si>
  <si>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</si>
  <si>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</si>
  <si>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</si>
  <si>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</si>
  <si>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</si>
  <si>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</si>
  <si>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</si>
  <si>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</si>
  <si>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</si>
  <si>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</si>
  <si>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</si>
  <si>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</si>
  <si>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</si>
  <si>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</si>
  <si>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</si>
  <si>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</si>
  <si>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</si>
  <si>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</si>
  <si>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</si>
  <si>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</si>
  <si>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</si>
  <si>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</si>
  <si>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</si>
  <si>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</si>
  <si>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</si>
  <si>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</si>
  <si>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</si>
  <si>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</si>
  <si>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</si>
  <si>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</si>
  <si>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</si>
  <si>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</si>
  <si>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</si>
  <si>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</si>
  <si>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</si>
  <si>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</si>
  <si>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</si>
  <si>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</si>
  <si>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</si>
  <si>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</si>
  <si>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</si>
  <si>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</si>
  <si>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</si>
  <si>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</si>
  <si>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</si>
  <si>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</si>
  <si>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</si>
  <si>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</si>
  <si>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</si>
  <si>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</si>
  <si>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</si>
  <si>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</si>
  <si>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</si>
  <si>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</si>
  <si>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</si>
  <si>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</si>
  <si>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</si>
  <si>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</si>
  <si>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</si>
  <si>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</si>
  <si>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</si>
  <si>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</si>
  <si>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</si>
  <si>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</si>
  <si>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</si>
  <si>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</si>
  <si>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</si>
  <si>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</si>
  <si>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</si>
  <si>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</si>
  <si>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</si>
  <si>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</si>
  <si>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</si>
  <si>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</si>
  <si>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</si>
  <si>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</si>
  <si>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</si>
  <si>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</si>
  <si>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</si>
  <si>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</si>
  <si>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</si>
  <si>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</si>
  <si>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</si>
  <si>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</si>
  <si>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</si>
  <si>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</si>
  <si>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</si>
  <si>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</si>
  <si>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</si>
  <si>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</si>
  <si>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</si>
  <si>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</si>
  <si>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</si>
  <si>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</si>
  <si>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</si>
  <si>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</si>
  <si>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</si>
  <si>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</si>
  <si>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</si>
  <si>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</si>
  <si>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</si>
  <si>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</si>
  <si>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</si>
  <si>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</si>
  <si>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</si>
  <si>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</si>
  <si>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DI0005891</t>
  </si>
  <si>
    <t>DI0005901</t>
  </si>
  <si>
    <t>DI0005931</t>
  </si>
  <si>
    <t>DI0005941</t>
  </si>
  <si>
    <t>DI0006071</t>
  </si>
  <si>
    <t>DI0006081</t>
  </si>
  <si>
    <t>DI0006201</t>
  </si>
  <si>
    <t>DI0006291</t>
  </si>
  <si>
    <t>DI0006301</t>
  </si>
  <si>
    <t>DI0006321</t>
  </si>
  <si>
    <t>DI0006331</t>
  </si>
  <si>
    <t>DI0006351</t>
  </si>
  <si>
    <t>DI0006361</t>
  </si>
  <si>
    <t>DI0006381</t>
  </si>
  <si>
    <t>DI0006391</t>
  </si>
  <si>
    <t>DI0006401</t>
  </si>
  <si>
    <t>DI0006411</t>
  </si>
  <si>
    <t>DI0006431</t>
  </si>
  <si>
    <t>DI0006441</t>
  </si>
  <si>
    <t>DI0006451</t>
  </si>
  <si>
    <t>DI0006461</t>
  </si>
  <si>
    <t>DI0006481</t>
  </si>
  <si>
    <t>DI0006491</t>
  </si>
  <si>
    <t>DI0006501</t>
  </si>
  <si>
    <t>DI0006511</t>
  </si>
  <si>
    <t>DI0006561</t>
  </si>
  <si>
    <t>DI0006581</t>
  </si>
  <si>
    <t>DI0006591</t>
  </si>
  <si>
    <t>DI0006601</t>
  </si>
  <si>
    <t>DI0006651</t>
  </si>
  <si>
    <t>DI0006661</t>
  </si>
  <si>
    <t>DI0006681</t>
  </si>
  <si>
    <t>DI0006691</t>
  </si>
  <si>
    <t>DI0006731</t>
  </si>
  <si>
    <t>DI0006741</t>
  </si>
  <si>
    <t>DI0006761</t>
  </si>
  <si>
    <t>DI0006771</t>
  </si>
  <si>
    <t>DI0006791</t>
  </si>
  <si>
    <t>DI0006801</t>
  </si>
  <si>
    <t>DI0006811</t>
  </si>
  <si>
    <t>DI0006821</t>
  </si>
  <si>
    <t>DI0006851</t>
  </si>
  <si>
    <t>DI0006861</t>
  </si>
  <si>
    <t>DI0006921</t>
  </si>
  <si>
    <t>DI0006971</t>
  </si>
  <si>
    <t>DI0006981</t>
  </si>
  <si>
    <t>DI0007041</t>
  </si>
  <si>
    <t>DI0007051</t>
  </si>
  <si>
    <t>DI0007111</t>
  </si>
  <si>
    <t>DI0007121</t>
  </si>
  <si>
    <t>DI0007141</t>
  </si>
  <si>
    <t>DI0007201</t>
  </si>
  <si>
    <t>DI0007211</t>
  </si>
  <si>
    <t>DI0007231</t>
  </si>
  <si>
    <t>DI0007241</t>
  </si>
  <si>
    <t>DI0007251</t>
  </si>
  <si>
    <t>DI0007381</t>
  </si>
  <si>
    <t>DI0007391</t>
  </si>
  <si>
    <t>DI0007401</t>
  </si>
  <si>
    <t>DI0007441</t>
  </si>
  <si>
    <t>DI0007471</t>
  </si>
  <si>
    <t>DI0007801</t>
  </si>
  <si>
    <t>DI0007821</t>
  </si>
  <si>
    <t>DI0007831</t>
  </si>
  <si>
    <t>DI0007851</t>
  </si>
  <si>
    <t>DI0007861</t>
  </si>
  <si>
    <t>DI0007891</t>
  </si>
  <si>
    <t>DI0007901</t>
  </si>
  <si>
    <t>DI0007931</t>
  </si>
  <si>
    <t>DI0007941</t>
  </si>
  <si>
    <t>DI0007951</t>
  </si>
  <si>
    <t>DI0007971</t>
  </si>
  <si>
    <t>DI0007981</t>
  </si>
  <si>
    <t>DI0007991</t>
  </si>
  <si>
    <t>DI0008001</t>
  </si>
  <si>
    <t>DI0008031</t>
  </si>
  <si>
    <t>DI0008041</t>
  </si>
  <si>
    <t>DI0008061</t>
  </si>
  <si>
    <t>DI0008071</t>
  </si>
  <si>
    <t>DI0008081</t>
  </si>
  <si>
    <t>DI0008101</t>
  </si>
  <si>
    <t>DI0008111</t>
  </si>
  <si>
    <t>DI0008141</t>
  </si>
  <si>
    <t>DI0008151</t>
  </si>
  <si>
    <t>DI0008161</t>
  </si>
  <si>
    <t>DI0008171</t>
  </si>
  <si>
    <t>DI0008181</t>
  </si>
  <si>
    <t>DI0008211</t>
  </si>
  <si>
    <t>DI0008221</t>
  </si>
  <si>
    <t>DI0008241</t>
  </si>
  <si>
    <t>DI0008311</t>
  </si>
  <si>
    <t>DI0008321</t>
  </si>
  <si>
    <t>DI0008331</t>
  </si>
  <si>
    <t>DI0008341</t>
  </si>
  <si>
    <t>DI0008351</t>
  </si>
  <si>
    <t>DI0008361</t>
  </si>
  <si>
    <t>DI0008371</t>
  </si>
  <si>
    <t>DI0008381</t>
  </si>
  <si>
    <t>DI0008391</t>
  </si>
  <si>
    <t>DI0000536</t>
  </si>
  <si>
    <t>DI0000586</t>
  </si>
  <si>
    <t>DI0000595</t>
  </si>
  <si>
    <t>DI0000596</t>
  </si>
  <si>
    <t>DI0001135</t>
  </si>
  <si>
    <t>DI0001136</t>
  </si>
  <si>
    <t>DI0001137</t>
  </si>
  <si>
    <t>DI0001138</t>
  </si>
  <si>
    <t>DI0001139</t>
  </si>
  <si>
    <t>DI0001144</t>
  </si>
  <si>
    <t>DI0001145</t>
  </si>
  <si>
    <t>DI0001146</t>
  </si>
  <si>
    <t>DI0001147</t>
  </si>
  <si>
    <t>DI0001148</t>
  </si>
  <si>
    <t>DI0001155</t>
  </si>
  <si>
    <t>DI0001156</t>
  </si>
  <si>
    <t>DI0001157</t>
  </si>
  <si>
    <t>DI0001158</t>
  </si>
  <si>
    <t>DI0001164</t>
  </si>
  <si>
    <t>DI0001165</t>
  </si>
  <si>
    <t>DI0001166</t>
  </si>
  <si>
    <t>DI0001167</t>
  </si>
  <si>
    <t>DI0001174</t>
  </si>
  <si>
    <t>DI0001175</t>
  </si>
  <si>
    <t>DI0001176</t>
  </si>
  <si>
    <t>DI0001177</t>
  </si>
  <si>
    <t>DI0001185</t>
  </si>
  <si>
    <t>DI0001186</t>
  </si>
  <si>
    <t>DI0001187</t>
  </si>
  <si>
    <t>DI0001188</t>
  </si>
  <si>
    <t>DI0001189</t>
  </si>
  <si>
    <t>DI0001194</t>
  </si>
  <si>
    <t>DI0001195</t>
  </si>
  <si>
    <t>DI0001196</t>
  </si>
  <si>
    <t>DI0001197</t>
  </si>
  <si>
    <t>DI0001205</t>
  </si>
  <si>
    <t>DI0001206</t>
  </si>
  <si>
    <t>DI0001207</t>
  </si>
  <si>
    <t>DI0001208</t>
  </si>
  <si>
    <t>DI0001209</t>
  </si>
  <si>
    <t>DI0001212</t>
  </si>
  <si>
    <t>DI0001213</t>
  </si>
  <si>
    <t>DI0001214</t>
  </si>
  <si>
    <t>DI0001215</t>
  </si>
  <si>
    <t>DI0001225</t>
  </si>
  <si>
    <t>DI0001226</t>
  </si>
  <si>
    <t>DI0001227</t>
  </si>
  <si>
    <t>DI0001228</t>
  </si>
  <si>
    <t>DI0001233</t>
  </si>
  <si>
    <t>DI0001234</t>
  </si>
  <si>
    <t>DI0001235</t>
  </si>
  <si>
    <t>DI0001236</t>
  </si>
  <si>
    <t>DI0001237</t>
  </si>
  <si>
    <t>DI0001244</t>
  </si>
  <si>
    <t>DI0001245</t>
  </si>
  <si>
    <t>DI0001246</t>
  </si>
  <si>
    <t>DI0001247</t>
  </si>
  <si>
    <t>DI0001248</t>
  </si>
  <si>
    <t>DI0001254</t>
  </si>
  <si>
    <t>DI0001255</t>
  </si>
  <si>
    <t>DI0001256</t>
  </si>
  <si>
    <t>DI0001257</t>
  </si>
  <si>
    <t>DI0001258</t>
  </si>
  <si>
    <t>DI0001263</t>
  </si>
  <si>
    <t>DI0001264</t>
  </si>
  <si>
    <t>DI0001265</t>
  </si>
  <si>
    <t>DI0001266</t>
  </si>
  <si>
    <t>DI0001275</t>
  </si>
  <si>
    <t>DI0001276</t>
  </si>
  <si>
    <t>DI0001277</t>
  </si>
  <si>
    <t>DI0001278</t>
  </si>
  <si>
    <t>DI0001285</t>
  </si>
  <si>
    <t>DI0001286</t>
  </si>
  <si>
    <t>DI0001287</t>
  </si>
  <si>
    <t>DI0001288</t>
  </si>
  <si>
    <t>DI0001289</t>
  </si>
  <si>
    <t>DI0001294</t>
  </si>
  <si>
    <t>DI0001295</t>
  </si>
  <si>
    <t>DI0001296</t>
  </si>
  <si>
    <t>DI0001297</t>
  </si>
  <si>
    <t>DI0001298</t>
  </si>
  <si>
    <t>DI0001299</t>
  </si>
  <si>
    <t>DI0001305</t>
  </si>
  <si>
    <t>DI0001306</t>
  </si>
  <si>
    <t>DI0001307</t>
  </si>
  <si>
    <t>DI0001308</t>
  </si>
  <si>
    <t>DI0001309</t>
  </si>
  <si>
    <t>DI0001313</t>
  </si>
  <si>
    <t>DI0001314</t>
  </si>
  <si>
    <t>DI0001315</t>
  </si>
  <si>
    <t>DI0001316</t>
  </si>
  <si>
    <t>DI0001324</t>
  </si>
  <si>
    <t>DI0001325</t>
  </si>
  <si>
    <t>DI0001326</t>
  </si>
  <si>
    <t>DI0001327</t>
  </si>
  <si>
    <t>DI0001335</t>
  </si>
  <si>
    <t>DI0001336</t>
  </si>
  <si>
    <t>DI0001337</t>
  </si>
  <si>
    <t>DI0001338</t>
  </si>
  <si>
    <t>DI0001345</t>
  </si>
  <si>
    <t>DI0001346</t>
  </si>
  <si>
    <t>DI0001347</t>
  </si>
  <si>
    <t>DI0001348</t>
  </si>
  <si>
    <t>DI0001349</t>
  </si>
  <si>
    <t>DI0001355</t>
  </si>
  <si>
    <t>DI0001356</t>
  </si>
  <si>
    <t>DI0001357</t>
  </si>
  <si>
    <t>DI0001358</t>
  </si>
  <si>
    <t>DI0001359</t>
  </si>
  <si>
    <t>DI0001363</t>
  </si>
  <si>
    <t>DI0001364</t>
  </si>
  <si>
    <t>DI0001365</t>
  </si>
  <si>
    <t>DI0001366</t>
  </si>
  <si>
    <t>DI0001367</t>
  </si>
  <si>
    <t>DI0001385</t>
  </si>
  <si>
    <t>DI0001386</t>
  </si>
  <si>
    <t>DI0001387</t>
  </si>
  <si>
    <t>DI0001388</t>
  </si>
  <si>
    <t>DI0001389</t>
  </si>
  <si>
    <t>DI0001391</t>
  </si>
  <si>
    <t>DI0001392</t>
  </si>
  <si>
    <t>DI0001393</t>
  </si>
  <si>
    <t>DI0001405</t>
  </si>
  <si>
    <t>DI0001406</t>
  </si>
  <si>
    <t>DI0001407</t>
  </si>
  <si>
    <t>DI0001408</t>
  </si>
  <si>
    <t>DI0001409</t>
  </si>
  <si>
    <t>DI00014010</t>
  </si>
  <si>
    <t>DI0001415</t>
  </si>
  <si>
    <t>DI0001416</t>
  </si>
  <si>
    <t>DI0001417</t>
  </si>
  <si>
    <t>DI0001418</t>
  </si>
  <si>
    <t>DI0001419</t>
  </si>
  <si>
    <t>DI0001425</t>
  </si>
  <si>
    <t>DI0001426</t>
  </si>
  <si>
    <t>DI0001427</t>
  </si>
  <si>
    <t>DI0001428</t>
  </si>
  <si>
    <t>DI0001429</t>
  </si>
  <si>
    <t>DI00014210</t>
  </si>
  <si>
    <t>DI0001431</t>
  </si>
  <si>
    <t>DI0001432</t>
  </si>
  <si>
    <t>DI0001433</t>
  </si>
  <si>
    <t>DI0001441</t>
  </si>
  <si>
    <t>DI0001455</t>
  </si>
  <si>
    <t>DI0001456</t>
  </si>
  <si>
    <t>DI0001457</t>
  </si>
  <si>
    <t>DI0001458</t>
  </si>
  <si>
    <t>DI0001459</t>
  </si>
  <si>
    <t>DI0001465</t>
  </si>
  <si>
    <t>DI0001466</t>
  </si>
  <si>
    <t>DI0001467</t>
  </si>
  <si>
    <t>DI0001468</t>
  </si>
  <si>
    <t>DI0001469</t>
  </si>
  <si>
    <t>DI0001475</t>
  </si>
  <si>
    <t>DI0001476</t>
  </si>
  <si>
    <t>DI0001477</t>
  </si>
  <si>
    <t>DI0001478</t>
  </si>
  <si>
    <t>DI0001479</t>
  </si>
  <si>
    <t>DI0001484</t>
  </si>
  <si>
    <t>DI0001485</t>
  </si>
  <si>
    <t>DI0001486</t>
  </si>
  <si>
    <t>DI0001487</t>
  </si>
  <si>
    <t>DI0001488</t>
  </si>
  <si>
    <t>DI0001492</t>
  </si>
  <si>
    <t>DI0001493</t>
  </si>
  <si>
    <t>DI0001494</t>
  </si>
  <si>
    <t>DI0001495</t>
  </si>
  <si>
    <t>DI0001505</t>
  </si>
  <si>
    <t>DI0001506</t>
  </si>
  <si>
    <t>DI0001507</t>
  </si>
  <si>
    <t>DI0001508</t>
  </si>
  <si>
    <t>DI0001509</t>
  </si>
  <si>
    <t>DI0001524</t>
  </si>
  <si>
    <t>DI0001525</t>
  </si>
  <si>
    <t>DI0001526</t>
  </si>
  <si>
    <t>DI0001527</t>
  </si>
  <si>
    <t>DI0001528</t>
  </si>
  <si>
    <t>DI0001534</t>
  </si>
  <si>
    <t>DI0001535</t>
  </si>
  <si>
    <t>DI0001536</t>
  </si>
  <si>
    <t>DI0001537</t>
  </si>
  <si>
    <t>DI0001538</t>
  </si>
  <si>
    <t>DI0001544</t>
  </si>
  <si>
    <t>DI0001545</t>
  </si>
  <si>
    <t>DI0001546</t>
  </si>
  <si>
    <t>DI0001547</t>
  </si>
  <si>
    <t>DI0001548</t>
  </si>
  <si>
    <t>DI0001549</t>
  </si>
  <si>
    <t>DI0001552</t>
  </si>
  <si>
    <t>DI0001553</t>
  </si>
  <si>
    <t>DI0001554</t>
  </si>
  <si>
    <t>DI0001555</t>
  </si>
  <si>
    <t>DI0001556</t>
  </si>
  <si>
    <t>DI0001591</t>
  </si>
  <si>
    <t>DI0001592</t>
  </si>
  <si>
    <t>DI0001593</t>
  </si>
  <si>
    <t>DI0001602</t>
  </si>
  <si>
    <t>DI0001603</t>
  </si>
  <si>
    <t>DI0001604</t>
  </si>
  <si>
    <t>DI0001605</t>
  </si>
  <si>
    <t>DI0001611</t>
  </si>
  <si>
    <t>DI0001612</t>
  </si>
  <si>
    <t>DI0001613</t>
  </si>
  <si>
    <t>DI0001623</t>
  </si>
  <si>
    <t>DI0001634</t>
  </si>
  <si>
    <t>DI0001635</t>
  </si>
  <si>
    <t>DI0001636</t>
  </si>
  <si>
    <t>DI0001637</t>
  </si>
  <si>
    <t>DI0001638</t>
  </si>
  <si>
    <t>DI0001641</t>
  </si>
  <si>
    <t>DI0001642</t>
  </si>
  <si>
    <t>DI0001643</t>
  </si>
  <si>
    <t>DI0001644</t>
  </si>
  <si>
    <t>DI0001645</t>
  </si>
  <si>
    <t>DI0001646</t>
  </si>
  <si>
    <t>DI0001651</t>
  </si>
  <si>
    <t>DI0001652</t>
  </si>
  <si>
    <t>DI0001661</t>
  </si>
  <si>
    <t>DI0001662</t>
  </si>
  <si>
    <t>DI0001663</t>
  </si>
  <si>
    <t>DI0001674</t>
  </si>
  <si>
    <t>DI0001675</t>
  </si>
  <si>
    <t>DI0001676</t>
  </si>
  <si>
    <t>DI0001677</t>
  </si>
  <si>
    <t>DI0001678</t>
  </si>
  <si>
    <t>DI0001679</t>
  </si>
  <si>
    <t>DI0001684</t>
  </si>
  <si>
    <t>DI0001685</t>
  </si>
  <si>
    <t>DI0001686</t>
  </si>
  <si>
    <t>DI0001687</t>
  </si>
  <si>
    <t>DI0001688</t>
  </si>
  <si>
    <t>DI0001689</t>
  </si>
  <si>
    <t>DI0001692</t>
  </si>
  <si>
    <t>DI0001701</t>
  </si>
  <si>
    <t>DI0001702</t>
  </si>
  <si>
    <t>DI0001703</t>
  </si>
  <si>
    <t>DI0001704</t>
  </si>
  <si>
    <t>DI0001711</t>
  </si>
  <si>
    <t>DI0001712</t>
  </si>
  <si>
    <t>DI0001713</t>
  </si>
  <si>
    <t>DI0001722</t>
  </si>
  <si>
    <t>DI0001723</t>
  </si>
  <si>
    <t>DI0001724</t>
  </si>
  <si>
    <t>DI0001734</t>
  </si>
  <si>
    <t>DI0001735</t>
  </si>
  <si>
    <t>DI0001736</t>
  </si>
  <si>
    <t>DI0001737</t>
  </si>
  <si>
    <t>DI0001738</t>
  </si>
  <si>
    <t>DI0001739</t>
  </si>
  <si>
    <t>DI0001743</t>
  </si>
  <si>
    <t>DI0001744</t>
  </si>
  <si>
    <t>DI0001745</t>
  </si>
  <si>
    <t>DI0001746</t>
  </si>
  <si>
    <t>DI0001747</t>
  </si>
  <si>
    <t>DI0001748</t>
  </si>
  <si>
    <t>DI0001751</t>
  </si>
  <si>
    <t>DI0001752</t>
  </si>
  <si>
    <t>DI0001753</t>
  </si>
  <si>
    <t>DI0001754</t>
  </si>
  <si>
    <t>DI0001761</t>
  </si>
  <si>
    <t>DI0001783</t>
  </si>
  <si>
    <t>DI0001784</t>
  </si>
  <si>
    <t>DI0001785</t>
  </si>
  <si>
    <t>DI0001791</t>
  </si>
  <si>
    <t>DI0001792</t>
  </si>
  <si>
    <t>DI0001801</t>
  </si>
  <si>
    <t>DI0001802</t>
  </si>
  <si>
    <t>DI0001813</t>
  </si>
  <si>
    <t>DI0001814</t>
  </si>
  <si>
    <t>DI0001815</t>
  </si>
  <si>
    <t>DI0001816</t>
  </si>
  <si>
    <t>DI0001817</t>
  </si>
  <si>
    <t>DI0001818</t>
  </si>
  <si>
    <t>DI0001823</t>
  </si>
  <si>
    <t>DI0001824</t>
  </si>
  <si>
    <t>DI0001825</t>
  </si>
  <si>
    <t>DI0001826</t>
  </si>
  <si>
    <t>DI0001827</t>
  </si>
  <si>
    <t>DI0001828</t>
  </si>
  <si>
    <t>DI0001832</t>
  </si>
  <si>
    <t>DI0001833</t>
  </si>
  <si>
    <t>DI0001834</t>
  </si>
  <si>
    <t>DI0001835</t>
  </si>
  <si>
    <t>DI0001843</t>
  </si>
  <si>
    <t>DI0001844</t>
  </si>
  <si>
    <t>DI0001845</t>
  </si>
  <si>
    <t>DI0001846</t>
  </si>
  <si>
    <t>DI0001862</t>
  </si>
  <si>
    <t>DI0001863</t>
  </si>
  <si>
    <t>DI0001874</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</si>
  <si>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</si>
  <si>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</si>
  <si>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</si>
  <si>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</si>
  <si>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</si>
  <si>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</si>
  <si>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</si>
  <si>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</si>
  <si>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</si>
  <si>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</si>
  <si>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</si>
  <si>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</si>
  <si>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</si>
  <si>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</si>
  <si>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</si>
  <si>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DI0001921</t>
  </si>
  <si>
    <t>DI0001922</t>
  </si>
  <si>
    <t>DI0001955</t>
  </si>
  <si>
    <t>DI0001956</t>
  </si>
  <si>
    <t>DI0001957</t>
  </si>
  <si>
    <t>DI0001958</t>
  </si>
  <si>
    <t>DI0001959</t>
  </si>
  <si>
    <t>DI00019510</t>
  </si>
  <si>
    <t>DI0001981</t>
  </si>
  <si>
    <t>DI0001982</t>
  </si>
  <si>
    <t>DI0001983</t>
  </si>
  <si>
    <t>DI0001991</t>
  </si>
  <si>
    <t>DI0001992</t>
  </si>
  <si>
    <t>DI0001993</t>
  </si>
  <si>
    <t>DI0002002</t>
  </si>
  <si>
    <t>DI0002003</t>
  </si>
  <si>
    <t>DI0002004</t>
  </si>
  <si>
    <t>DI0002021</t>
  </si>
  <si>
    <t>DI0002022</t>
  </si>
  <si>
    <t>DI0002023</t>
  </si>
  <si>
    <t>DI0002041</t>
  </si>
  <si>
    <t>DI0002042</t>
  </si>
  <si>
    <t>DI0002043</t>
  </si>
  <si>
    <t>DI0002051</t>
  </si>
  <si>
    <t>DI0002052</t>
  </si>
  <si>
    <t>DI0002053</t>
  </si>
  <si>
    <t>DI0002054</t>
  </si>
  <si>
    <t>DI0002061</t>
  </si>
  <si>
    <t>DI0002085</t>
  </si>
  <si>
    <t>DI0002086</t>
  </si>
  <si>
    <t>DI0002087</t>
  </si>
  <si>
    <t>DI0002088</t>
  </si>
  <si>
    <t>DI0002089</t>
  </si>
  <si>
    <t>DI0002091</t>
  </si>
  <si>
    <t>DI0002102</t>
  </si>
  <si>
    <t>DI0002103</t>
  </si>
  <si>
    <t>DI0002104</t>
  </si>
  <si>
    <t>DI0002155</t>
  </si>
  <si>
    <t>DI0002156</t>
  </si>
  <si>
    <t>DI0002157</t>
  </si>
  <si>
    <t>DI0002158</t>
  </si>
  <si>
    <t>DI0002159</t>
  </si>
  <si>
    <t>DI0002264</t>
  </si>
  <si>
    <t>DI0002265</t>
  </si>
  <si>
    <t>DI0002266</t>
  </si>
  <si>
    <t>DI0002267</t>
  </si>
  <si>
    <t>DI0002268</t>
  </si>
  <si>
    <t>DI0002269</t>
  </si>
  <si>
    <t>DI0002294</t>
  </si>
  <si>
    <t>DI0002295</t>
  </si>
  <si>
    <t>DI0002296</t>
  </si>
  <si>
    <t>DI0002297</t>
  </si>
  <si>
    <t>DI0002298</t>
  </si>
  <si>
    <t>DI0002299</t>
  </si>
  <si>
    <t>DI00022910</t>
  </si>
  <si>
    <t>DI0002364</t>
  </si>
  <si>
    <t>DI0002365</t>
  </si>
  <si>
    <t>DI0002366</t>
  </si>
  <si>
    <t>DI0002367</t>
  </si>
  <si>
    <t>DI0002368</t>
  </si>
  <si>
    <t>DI0002369</t>
  </si>
  <si>
    <t>DI0002394</t>
  </si>
  <si>
    <t>DI0002395</t>
  </si>
  <si>
    <t>DI0002396</t>
  </si>
  <si>
    <t>DI0002397</t>
  </si>
  <si>
    <t>DI0002398</t>
  </si>
  <si>
    <t>DI0002414</t>
  </si>
  <si>
    <t>DI0002415</t>
  </si>
  <si>
    <t>DI0002416</t>
  </si>
  <si>
    <t>DI0002417</t>
  </si>
  <si>
    <t>DI0002418</t>
  </si>
  <si>
    <t>DI0002464</t>
  </si>
  <si>
    <t>DI0002465</t>
  </si>
  <si>
    <t>DI0002466</t>
  </si>
  <si>
    <t>DI0002467</t>
  </si>
  <si>
    <t>DI0002468</t>
  </si>
  <si>
    <t>DI0002633</t>
  </si>
  <si>
    <t>DI0002634</t>
  </si>
  <si>
    <t>DI0002635</t>
  </si>
  <si>
    <t>DI0002636</t>
  </si>
  <si>
    <t>DI0002637</t>
  </si>
  <si>
    <t>DI0002722</t>
  </si>
  <si>
    <t>DI0002723</t>
  </si>
  <si>
    <t>DI0002724</t>
  </si>
  <si>
    <t>DI0002725</t>
  </si>
  <si>
    <t>DI0002962</t>
  </si>
  <si>
    <t>DI0002963</t>
  </si>
  <si>
    <t>DI0002964</t>
  </si>
  <si>
    <t>DI0002965</t>
  </si>
  <si>
    <t>DI0002966</t>
  </si>
  <si>
    <t>DI0002967</t>
  </si>
  <si>
    <t>DI0002968</t>
  </si>
  <si>
    <t>DI0003022</t>
  </si>
  <si>
    <t>DI0003023</t>
  </si>
  <si>
    <t>DI0003024</t>
  </si>
  <si>
    <t>DI0003025</t>
  </si>
  <si>
    <t>DI0003026</t>
  </si>
  <si>
    <t>DI0003027</t>
  </si>
  <si>
    <t>DI0003028</t>
  </si>
  <si>
    <t>DI0003173</t>
  </si>
  <si>
    <t>DI0003174</t>
  </si>
  <si>
    <t>DI0003175</t>
  </si>
  <si>
    <t>DI0003176</t>
  </si>
  <si>
    <t>DI0003177</t>
  </si>
  <si>
    <t>DI0003178</t>
  </si>
  <si>
    <t>DI0003179</t>
  </si>
  <si>
    <t>DI0003313</t>
  </si>
  <si>
    <t>DI0003314</t>
  </si>
  <si>
    <t>DI0003315</t>
  </si>
  <si>
    <t>DI0003316</t>
  </si>
  <si>
    <t>DI0003317</t>
  </si>
  <si>
    <t>DI0003318</t>
  </si>
  <si>
    <t>DI0003653</t>
  </si>
  <si>
    <t>DI0003654</t>
  </si>
  <si>
    <t>DI0003655</t>
  </si>
  <si>
    <t>DI0003656</t>
  </si>
  <si>
    <t>DI0003743</t>
  </si>
  <si>
    <t>DI0003744</t>
  </si>
  <si>
    <t>DI0003745</t>
  </si>
  <si>
    <t>DI0003746</t>
  </si>
  <si>
    <t>DI0003747</t>
  </si>
  <si>
    <t>DI0003771</t>
  </si>
  <si>
    <t>DI0003772</t>
  </si>
  <si>
    <t>DI0003773</t>
  </si>
  <si>
    <t>DI0003811</t>
  </si>
  <si>
    <t>DI0003812</t>
  </si>
  <si>
    <t>DI0003813</t>
  </si>
  <si>
    <t>DI0003853</t>
  </si>
  <si>
    <t>DI0003854</t>
  </si>
  <si>
    <t>DI0003855</t>
  </si>
  <si>
    <t>DI0003856</t>
  </si>
  <si>
    <t>DI0003857</t>
  </si>
  <si>
    <t>DI0003858</t>
  </si>
  <si>
    <t>DI0003923</t>
  </si>
  <si>
    <t>DI0003924</t>
  </si>
  <si>
    <t>DI0003925</t>
  </si>
  <si>
    <t>DI0003926</t>
  </si>
  <si>
    <t>DI0003927</t>
  </si>
  <si>
    <t>DI0004074</t>
  </si>
  <si>
    <t>DI0004075</t>
  </si>
  <si>
    <t>DI0004076</t>
  </si>
  <si>
    <t>DI0004077</t>
  </si>
  <si>
    <t>DI0004078</t>
  </si>
  <si>
    <t>DI0004079</t>
  </si>
  <si>
    <t>DI00040710</t>
  </si>
  <si>
    <t>DI0004234</t>
  </si>
  <si>
    <t>DI0004235</t>
  </si>
  <si>
    <t>DI0004236</t>
  </si>
  <si>
    <t>DI0004237</t>
  </si>
  <si>
    <t>DI0004238</t>
  </si>
  <si>
    <t>DI0004239</t>
  </si>
  <si>
    <t>DI00042310</t>
  </si>
  <si>
    <t>DI0004844</t>
  </si>
  <si>
    <t>DI0004845</t>
  </si>
  <si>
    <t>DI0004846</t>
  </si>
  <si>
    <t>DI0004847</t>
  </si>
  <si>
    <t>DI0004848</t>
  </si>
  <si>
    <t>DI0004894</t>
  </si>
  <si>
    <t>DI0004895</t>
  </si>
  <si>
    <t>DI0004896</t>
  </si>
  <si>
    <t>DI0004897</t>
  </si>
  <si>
    <t>DI0004898</t>
  </si>
  <si>
    <t>DI0004923</t>
  </si>
  <si>
    <t>DI0004924</t>
  </si>
  <si>
    <t>DI0004925</t>
  </si>
  <si>
    <t>DI0004926</t>
  </si>
  <si>
    <t>DI0004927</t>
  </si>
  <si>
    <t>DI0004928</t>
  </si>
  <si>
    <t>DI0004929</t>
  </si>
  <si>
    <t>DI0005464</t>
  </si>
  <si>
    <t>DI0005465</t>
  </si>
  <si>
    <t>DI0005466</t>
  </si>
  <si>
    <t>DI0005467</t>
  </si>
  <si>
    <t>DI0005468</t>
  </si>
  <si>
    <t>DI0005469</t>
  </si>
  <si>
    <t>DI0006183</t>
  </si>
  <si>
    <t>DI0006184</t>
  </si>
  <si>
    <t>DI0006185</t>
  </si>
  <si>
    <t>DI0006186</t>
  </si>
  <si>
    <t>DI0006187</t>
  </si>
  <si>
    <t>DI0006188</t>
  </si>
  <si>
    <t>DI0006833</t>
  </si>
  <si>
    <t>DI0006834</t>
  </si>
  <si>
    <t>DI0006835</t>
  </si>
  <si>
    <t>DI0006836</t>
  </si>
  <si>
    <t>DI0006837</t>
  </si>
  <si>
    <t>DI0006838</t>
  </si>
  <si>
    <t>DI0006839</t>
  </si>
  <si>
    <t>DI0007022</t>
  </si>
  <si>
    <t>DI0007023</t>
  </si>
  <si>
    <t>DI0007024</t>
  </si>
  <si>
    <t>DI0007025</t>
  </si>
  <si>
    <t>DI0007026</t>
  </si>
  <si>
    <t>DI0007033</t>
  </si>
  <si>
    <t>DI0007034</t>
  </si>
  <si>
    <t>DI0007035</t>
  </si>
  <si>
    <t>DI0007036</t>
  </si>
  <si>
    <t>DI0007037</t>
  </si>
  <si>
    <t>DI0007038</t>
  </si>
  <si>
    <t>DI0007039</t>
  </si>
  <si>
    <t>DI00070310</t>
  </si>
  <si>
    <t>DI0007153</t>
  </si>
  <si>
    <t>DI0007154</t>
  </si>
  <si>
    <t>DI0007155</t>
  </si>
  <si>
    <t>DI0007156</t>
  </si>
  <si>
    <t>DI0007157</t>
  </si>
  <si>
    <t>DI0007158</t>
  </si>
  <si>
    <t>DI0007159</t>
  </si>
  <si>
    <t>DI0007193</t>
  </si>
  <si>
    <t>DI0007194</t>
  </si>
  <si>
    <t>DI0007195</t>
  </si>
  <si>
    <t>DI0007196</t>
  </si>
  <si>
    <t>DI0007197</t>
  </si>
  <si>
    <t>DI0007198</t>
  </si>
  <si>
    <t>DI0007199</t>
  </si>
  <si>
    <t>DI00071910</t>
  </si>
  <si>
    <t>DI0008013</t>
  </si>
  <si>
    <t>DI0008014</t>
  </si>
  <si>
    <t>DI0008015</t>
  </si>
  <si>
    <t>DI0008016</t>
  </si>
  <si>
    <t>DI0008017</t>
  </si>
  <si>
    <t>DI0008018</t>
  </si>
  <si>
    <t>DI0008019</t>
  </si>
  <si>
    <t>DI0000311</t>
  </si>
  <si>
    <t>DI0000312</t>
  </si>
  <si>
    <t>DI0000313</t>
  </si>
  <si>
    <t>DI0000314</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</si>
  <si>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</si>
  <si>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</si>
  <si>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</si>
  <si>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</si>
  <si>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</si>
  <si>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</si>
  <si>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</si>
  <si>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</si>
  <si>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</si>
  <si>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</si>
  <si>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</si>
  <si>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</si>
  <si>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</si>
  <si>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</si>
  <si>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</si>
  <si>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</si>
  <si>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</si>
  <si>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</si>
  <si>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</si>
  <si>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DI0001371</t>
  </si>
  <si>
    <t>DI0001511</t>
  </si>
  <si>
    <t>DI0001513</t>
  </si>
  <si>
    <t>DI0002011</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</si>
  <si>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</si>
  <si>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</si>
  <si>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</si>
  <si>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</si>
  <si>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</si>
  <si>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</si>
  <si>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</si>
  <si>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</si>
  <si>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</si>
  <si>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</si>
  <si>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</si>
  <si>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</si>
  <si>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</si>
  <si>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</si>
  <si>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</si>
  <si>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</si>
  <si>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</si>
  <si>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</si>
  <si>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</si>
  <si>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DI00005710</t>
  </si>
  <si>
    <t>DI0000609</t>
  </si>
  <si>
    <t>DI00006016</t>
  </si>
  <si>
    <t>DI00006313</t>
  </si>
  <si>
    <t>DI00006322</t>
  </si>
  <si>
    <t>DI00006332</t>
  </si>
  <si>
    <t>DI00007223</t>
  </si>
  <si>
    <t>DI0005341</t>
  </si>
  <si>
    <t>DI0005351</t>
  </si>
  <si>
    <t>DI0007161</t>
  </si>
  <si>
    <t>DI0003041</t>
  </si>
  <si>
    <t>DI0003051</t>
  </si>
  <si>
    <t>DI0007301</t>
  </si>
  <si>
    <t>DI0007311</t>
  </si>
  <si>
    <t>DI0006111</t>
  </si>
  <si>
    <t>DI0007071</t>
  </si>
  <si>
    <t>DI0007081</t>
  </si>
  <si>
    <t>DI0005911</t>
  </si>
  <si>
    <t>DI0006421</t>
  </si>
  <si>
    <t>DI0006911</t>
  </si>
  <si>
    <t>DI0007171</t>
  </si>
  <si>
    <t>DI0008261</t>
  </si>
  <si>
    <t>DI0004721</t>
  </si>
  <si>
    <t>DI0007281</t>
  </si>
  <si>
    <t>DI0005811</t>
  </si>
  <si>
    <t>DI0005821</t>
  </si>
  <si>
    <t>DI0004251</t>
  </si>
  <si>
    <t>DI0004261</t>
  </si>
  <si>
    <t>DI0000121</t>
  </si>
  <si>
    <t>DI0000161</t>
  </si>
  <si>
    <t>DI0000162</t>
  </si>
  <si>
    <t>DI0000163</t>
  </si>
  <si>
    <t>DI0000164</t>
  </si>
  <si>
    <t>DI0000165</t>
  </si>
  <si>
    <t>DI0000166</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</si>
  <si>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</si>
  <si>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</si>
  <si>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</si>
  <si>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</si>
  <si>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</si>
  <si>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</si>
  <si>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</si>
  <si>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</si>
  <si>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</si>
  <si>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</si>
  <si>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</si>
  <si>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</si>
  <si>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</si>
  <si>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</si>
  <si>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</si>
  <si>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</si>
  <si>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</si>
  <si>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</si>
  <si>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</si>
  <si>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</si>
  <si>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</si>
  <si>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</si>
  <si>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</si>
  <si>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</si>
  <si>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</si>
  <si>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</si>
  <si>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</si>
  <si>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DI0000113</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</si>
  <si>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</si>
  <si>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</si>
  <si>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</si>
  <si>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</si>
  <si>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</si>
  <si>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</si>
  <si>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</si>
  <si>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</si>
  <si>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</si>
  <si>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</si>
  <si>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</si>
  <si>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</si>
  <si>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</si>
  <si>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</si>
  <si>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</si>
  <si>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DI0000566</t>
  </si>
  <si>
    <t>DI0000567</t>
  </si>
  <si>
    <t>DI0000568</t>
  </si>
  <si>
    <t>DI00005613</t>
  </si>
  <si>
    <t>DI00005614</t>
  </si>
  <si>
    <t>DI00005618</t>
  </si>
  <si>
    <t>DI00005631</t>
  </si>
  <si>
    <t>DI00005632</t>
  </si>
  <si>
    <t>DI00005634</t>
  </si>
  <si>
    <t>DI00005635</t>
  </si>
  <si>
    <t>DI00007212</t>
  </si>
  <si>
    <t>DI00007213</t>
  </si>
  <si>
    <t>DI0007291</t>
  </si>
  <si>
    <t>DI0006941</t>
  </si>
  <si>
    <t>DI0006951</t>
  </si>
  <si>
    <t>DI0004621</t>
  </si>
  <si>
    <t>DI0006161</t>
  </si>
  <si>
    <t>DI0006171</t>
  </si>
  <si>
    <t>DI0004801</t>
  </si>
  <si>
    <t>DI0006221</t>
  </si>
  <si>
    <t>DI0006231</t>
  </si>
  <si>
    <t>DI0006541</t>
  </si>
  <si>
    <t>DI0006551</t>
  </si>
  <si>
    <t>DI0004651</t>
  </si>
  <si>
    <t>DI0004741</t>
  </si>
  <si>
    <t>DI0006611</t>
  </si>
  <si>
    <t>DI0006621</t>
  </si>
  <si>
    <t>DI0004471</t>
  </si>
  <si>
    <t>DI0007351</t>
  </si>
  <si>
    <t>DI0007361</t>
  </si>
  <si>
    <t>DI0006251</t>
  </si>
  <si>
    <t>DI0006261</t>
  </si>
  <si>
    <t>DI0004501</t>
  </si>
  <si>
    <t>DI0005971</t>
  </si>
  <si>
    <t>DI0005981</t>
  </si>
  <si>
    <t>DI0003511</t>
  </si>
  <si>
    <t>DI0006471</t>
  </si>
  <si>
    <t>DI0004451</t>
  </si>
  <si>
    <t>DI0006131</t>
  </si>
  <si>
    <t>DI0006141</t>
  </si>
  <si>
    <t>DI0007001</t>
  </si>
  <si>
    <t>DI0007011</t>
  </si>
  <si>
    <t>DI0004511</t>
  </si>
  <si>
    <t>DI0006001</t>
  </si>
  <si>
    <t>DI0006011</t>
  </si>
  <si>
    <t>DI0007371</t>
  </si>
  <si>
    <t>DI0006021</t>
  </si>
  <si>
    <t>DI0006031</t>
  </si>
  <si>
    <t>DI0005621</t>
  </si>
  <si>
    <t>DI0006101</t>
  </si>
  <si>
    <t>DI0007181</t>
  </si>
  <si>
    <t>DI0008121</t>
  </si>
  <si>
    <t>DI0005711</t>
  </si>
  <si>
    <t>DI0005721</t>
  </si>
  <si>
    <t>DI0005771</t>
  </si>
  <si>
    <t>DI0005781</t>
  </si>
  <si>
    <t>DI0005751</t>
  </si>
  <si>
    <t>DI0005761</t>
  </si>
  <si>
    <t>DI0005791</t>
  </si>
  <si>
    <t>DI0005801</t>
  </si>
  <si>
    <t>DI0005731</t>
  </si>
  <si>
    <t>DI0005741</t>
  </si>
  <si>
    <t>DI0005831</t>
  </si>
  <si>
    <t>DI0005841</t>
  </si>
  <si>
    <t>DI0005691</t>
  </si>
  <si>
    <t>DI0005701</t>
  </si>
  <si>
    <t>DI0005851</t>
  </si>
  <si>
    <t>DI0005861</t>
  </si>
  <si>
    <t>DI0005671</t>
  </si>
  <si>
    <t>DI0005681</t>
  </si>
  <si>
    <t>DI0006041</t>
  </si>
  <si>
    <t>DI0006051</t>
  </si>
  <si>
    <t>DI0006701</t>
  </si>
  <si>
    <t>DI0006711</t>
  </si>
  <si>
    <t>DI0008491</t>
  </si>
  <si>
    <t>DI0008501</t>
  </si>
  <si>
    <t>DI0008521</t>
  </si>
  <si>
    <t>DI0008531</t>
  </si>
  <si>
    <t>DI0008551</t>
  </si>
  <si>
    <t>DI0008561</t>
  </si>
  <si>
    <t>DI0008411</t>
  </si>
  <si>
    <t>DI0008441</t>
  </si>
  <si>
    <t>DI0008451</t>
  </si>
  <si>
    <t>DI0008571</t>
  </si>
  <si>
    <t>DI0008581</t>
  </si>
  <si>
    <t>DI0008591</t>
  </si>
  <si>
    <t>DI0008601</t>
  </si>
  <si>
    <t>DI0008621</t>
  </si>
  <si>
    <t>DI0008631</t>
  </si>
  <si>
    <t>DI0008651</t>
  </si>
  <si>
    <t>DI0008691</t>
  </si>
  <si>
    <t>DI0008661</t>
  </si>
  <si>
    <t>DI0008671</t>
  </si>
  <si>
    <t>DI0008721</t>
  </si>
  <si>
    <t>DI0008731</t>
  </si>
  <si>
    <t>DI0008761</t>
  </si>
  <si>
    <t>DI0008771</t>
  </si>
  <si>
    <t>DI0008791</t>
  </si>
  <si>
    <t>DI0008801</t>
  </si>
  <si>
    <t>DI0008841</t>
  </si>
  <si>
    <t>DI0008851</t>
  </si>
  <si>
    <t>DI0008871</t>
  </si>
  <si>
    <t>DI0008881</t>
  </si>
  <si>
    <t>DI0008961</t>
  </si>
  <si>
    <t>DI0008971</t>
  </si>
  <si>
    <t>DI0008701</t>
  </si>
  <si>
    <t>DI0008702</t>
  </si>
  <si>
    <t>DI0008703</t>
  </si>
  <si>
    <t>DI0008704</t>
  </si>
  <si>
    <t>DI0008705</t>
  </si>
  <si>
    <t>DI0008706</t>
  </si>
  <si>
    <t>DI0008891</t>
  </si>
  <si>
    <t>DI0008901</t>
  </si>
  <si>
    <t>DI0008911</t>
  </si>
  <si>
    <t>DI0008921</t>
  </si>
  <si>
    <t>DI0008931</t>
  </si>
  <si>
    <t>DI0009001</t>
  </si>
  <si>
    <t>DI0009011</t>
  </si>
  <si>
    <t>DI0009042</t>
  </si>
  <si>
    <t>DI0009043</t>
  </si>
  <si>
    <t>DI0009044</t>
  </si>
  <si>
    <t>DI0009045</t>
  </si>
  <si>
    <t>DI0009046</t>
  </si>
  <si>
    <t>DI0009047</t>
  </si>
  <si>
    <t>DI0009048</t>
  </si>
  <si>
    <t>DI0009049</t>
  </si>
  <si>
    <t>DI0009062</t>
  </si>
  <si>
    <t>DI0009063</t>
  </si>
  <si>
    <t>DI0009064</t>
  </si>
  <si>
    <t>DI0009065</t>
  </si>
  <si>
    <t>DI0009066</t>
  </si>
  <si>
    <t>DI0009067</t>
  </si>
  <si>
    <t>DI0009068</t>
  </si>
  <si>
    <t>DI0009069</t>
  </si>
  <si>
    <t>DI0009091</t>
  </si>
  <si>
    <t>DI0009151</t>
  </si>
  <si>
    <t>DI0009161</t>
  </si>
  <si>
    <t>DI0009171</t>
  </si>
  <si>
    <t>DI0009181</t>
  </si>
  <si>
    <t>DI0009191</t>
  </si>
  <si>
    <t>DI0009201</t>
  </si>
  <si>
    <t>DI0009211</t>
  </si>
  <si>
    <t>DI0009221</t>
  </si>
  <si>
    <t>DI0009231</t>
  </si>
  <si>
    <t>DI0009241</t>
  </si>
  <si>
    <t>DI0009251</t>
  </si>
  <si>
    <t>DI0009261</t>
  </si>
  <si>
    <t>DI0009271</t>
  </si>
  <si>
    <t>DI0009281</t>
  </si>
  <si>
    <t>DI0009291</t>
  </si>
  <si>
    <t>DI0009301</t>
  </si>
  <si>
    <t>DI0009311</t>
  </si>
  <si>
    <t>DI0009321</t>
  </si>
  <si>
    <t>DI0009331</t>
  </si>
  <si>
    <t>DI0009341</t>
  </si>
  <si>
    <t>DI0009351</t>
  </si>
  <si>
    <t>DI0009421</t>
  </si>
  <si>
    <t>DI0009431</t>
  </si>
  <si>
    <t>DI0009441</t>
  </si>
  <si>
    <t>DI0009361</t>
  </si>
  <si>
    <t>DI0009371</t>
  </si>
  <si>
    <t>DI0009381</t>
  </si>
  <si>
    <t>DI0009391</t>
  </si>
  <si>
    <t>DI0009401</t>
  </si>
  <si>
    <t>DI0009411</t>
  </si>
  <si>
    <t>DI0009451</t>
  </si>
  <si>
    <t>DI0009461</t>
  </si>
  <si>
    <t>DI0009471</t>
  </si>
  <si>
    <t>DI0009481</t>
  </si>
  <si>
    <t>DI0009491</t>
  </si>
  <si>
    <t>DI0009501</t>
  </si>
  <si>
    <t>DI0009511</t>
  </si>
  <si>
    <t>DI0009521</t>
  </si>
  <si>
    <t>DI0009531</t>
  </si>
  <si>
    <t>DI0009541</t>
  </si>
  <si>
    <t>DI0009551</t>
  </si>
  <si>
    <t>DI0009561</t>
  </si>
  <si>
    <t>DI0009741</t>
  </si>
  <si>
    <t>DI0009761</t>
  </si>
  <si>
    <t>DI0009771</t>
  </si>
  <si>
    <t>DI0009781</t>
  </si>
  <si>
    <t>DI0009791</t>
  </si>
  <si>
    <t>DI0009801</t>
  </si>
  <si>
    <t>DI0009811</t>
  </si>
  <si>
    <t>DI0009821</t>
  </si>
  <si>
    <t>DI0009831</t>
  </si>
  <si>
    <t>DI0009841</t>
  </si>
  <si>
    <t>DI0009851</t>
  </si>
  <si>
    <t>DI0009861</t>
  </si>
  <si>
    <t>DI0009871</t>
  </si>
  <si>
    <t>DI0009881</t>
  </si>
  <si>
    <t>DI0009891</t>
  </si>
  <si>
    <t>DI0009901</t>
  </si>
  <si>
    <t>DI0009911</t>
  </si>
  <si>
    <t>DI0009921</t>
  </si>
  <si>
    <t>DI0009931</t>
  </si>
  <si>
    <t>DI0009971</t>
  </si>
  <si>
    <t>DI0009981</t>
  </si>
  <si>
    <t>DI0009991</t>
  </si>
  <si>
    <t>DI0010071</t>
  </si>
  <si>
    <t>DI0010081</t>
  </si>
  <si>
    <t>DI0010091</t>
  </si>
  <si>
    <t>DI0009141</t>
  </si>
  <si>
    <t>DI0009573</t>
  </si>
  <si>
    <t>DI0009574</t>
  </si>
  <si>
    <t>DI0009575</t>
  </si>
  <si>
    <t>DI0009576</t>
  </si>
  <si>
    <t>DI0009577</t>
  </si>
  <si>
    <t>DI0009578</t>
  </si>
  <si>
    <t>DI0009579</t>
  </si>
  <si>
    <t>DI00095710</t>
  </si>
  <si>
    <t>DI0010191</t>
  </si>
  <si>
    <t>DI0010211</t>
  </si>
  <si>
    <t>DI0010031</t>
  </si>
  <si>
    <t>DI0010051</t>
  </si>
  <si>
    <t>DI0010201</t>
  </si>
  <si>
    <t>DI0010063</t>
  </si>
  <si>
    <t>DI0010064</t>
  </si>
  <si>
    <t>DI0010065</t>
  </si>
  <si>
    <t>DI0010066</t>
  </si>
  <si>
    <t>DI0010067</t>
  </si>
  <si>
    <t>DI0010068</t>
  </si>
  <si>
    <t>DI0010041</t>
  </si>
  <si>
    <t>DI0010132</t>
  </si>
  <si>
    <t>DI0010133</t>
  </si>
  <si>
    <t>DI0010134</t>
  </si>
  <si>
    <t>DI0010135</t>
  </si>
  <si>
    <t>DI0010136</t>
  </si>
  <si>
    <t>DI0010137</t>
  </si>
  <si>
    <t>DI0010138</t>
  </si>
  <si>
    <t>DI0010141</t>
  </si>
  <si>
    <t>DI0010171</t>
  </si>
  <si>
    <t>DI0010181</t>
  </si>
  <si>
    <t>DI0010151</t>
  </si>
  <si>
    <t>DI0010161</t>
  </si>
  <si>
    <t>DI0009611</t>
  </si>
  <si>
    <t>DI0009581</t>
  </si>
  <si>
    <t>DI0009621</t>
  </si>
  <si>
    <t>DI0009641</t>
  </si>
  <si>
    <t>DI0009701</t>
  </si>
  <si>
    <t>DI0009591</t>
  </si>
  <si>
    <t>DI0009631</t>
  </si>
  <si>
    <t>DI0009651</t>
  </si>
  <si>
    <t>DI0009711</t>
  </si>
  <si>
    <t>DI0009661</t>
  </si>
  <si>
    <t>DI0009671</t>
  </si>
  <si>
    <t>DI0009721</t>
  </si>
  <si>
    <t>DI0009681</t>
  </si>
  <si>
    <t>DI0009691</t>
  </si>
  <si>
    <t>DI0009601</t>
  </si>
  <si>
    <t>DI0009731</t>
  </si>
  <si>
    <t>DI0009751</t>
  </si>
  <si>
    <t>DI0009941</t>
  </si>
  <si>
    <t>DI0009951</t>
  </si>
  <si>
    <t>DI0009961</t>
  </si>
  <si>
    <t>DI0010101</t>
  </si>
  <si>
    <t>DI0010111</t>
  </si>
  <si>
    <t>DI0010221</t>
  </si>
  <si>
    <t>DI0010231</t>
  </si>
  <si>
    <t>DI0010241</t>
  </si>
  <si>
    <t>DI0010251</t>
  </si>
  <si>
    <t>DI0010261</t>
  </si>
  <si>
    <t>DI0010271</t>
  </si>
  <si>
    <t>DI0010281</t>
  </si>
  <si>
    <t>DI0010291</t>
  </si>
  <si>
    <t>DI0010301</t>
  </si>
  <si>
    <t>DI0010121</t>
  </si>
  <si>
    <t>DI0010311</t>
  </si>
  <si>
    <t>DI0010361</t>
  </si>
  <si>
    <t>DI0010411</t>
  </si>
  <si>
    <t>DI0010421</t>
  </si>
  <si>
    <t>DI0010431</t>
  </si>
  <si>
    <t>DI0010441</t>
  </si>
  <si>
    <t>DI0010561</t>
  </si>
  <si>
    <t>DI0010551</t>
  </si>
  <si>
    <t>DI0010331</t>
  </si>
  <si>
    <t>DI0010351</t>
  </si>
  <si>
    <t>DI0010341</t>
  </si>
  <si>
    <t>DI0010371</t>
  </si>
  <si>
    <t>DI0010381</t>
  </si>
  <si>
    <t>DI0010451</t>
  </si>
  <si>
    <t>DI0010461</t>
  </si>
  <si>
    <t>DI0010471</t>
  </si>
  <si>
    <t>DI0010481</t>
  </si>
  <si>
    <t>DI0010531</t>
  </si>
  <si>
    <t>DI0010541</t>
  </si>
  <si>
    <t>DI0010321</t>
  </si>
  <si>
    <t>DI0010391</t>
  </si>
  <si>
    <t>DI0010401</t>
  </si>
  <si>
    <t>DI0010491</t>
  </si>
  <si>
    <t>DI0010501</t>
  </si>
  <si>
    <t>DI0010511</t>
  </si>
  <si>
    <t>DI0010521</t>
  </si>
  <si>
    <t>DI0010571</t>
  </si>
  <si>
    <t>DI0010581</t>
  </si>
  <si>
    <t>DI0010591</t>
  </si>
  <si>
    <t>DI0010601</t>
  </si>
  <si>
    <t>DI0010611</t>
  </si>
  <si>
    <t>DI0010621</t>
  </si>
  <si>
    <t>DI0010631</t>
  </si>
  <si>
    <t>DI0010641</t>
  </si>
  <si>
    <t>DI0010651</t>
  </si>
  <si>
    <t>DI0010661</t>
  </si>
  <si>
    <t>DI0010671</t>
  </si>
  <si>
    <t>DI0010681</t>
  </si>
  <si>
    <t>DI0010692</t>
  </si>
  <si>
    <t>DI0010693</t>
  </si>
  <si>
    <t>DI0010694</t>
  </si>
  <si>
    <t>DI0010695</t>
  </si>
  <si>
    <t>DI0010696</t>
  </si>
  <si>
    <t>DI0010697</t>
  </si>
  <si>
    <t>DI0010698</t>
  </si>
  <si>
    <t>DI0010699</t>
  </si>
  <si>
    <t>DI0010981</t>
  </si>
  <si>
    <t>DI0010991</t>
  </si>
  <si>
    <t>DI0011001</t>
  </si>
  <si>
    <t>DI0011011</t>
  </si>
  <si>
    <t>DI0011022</t>
  </si>
  <si>
    <t>DI0011023</t>
  </si>
  <si>
    <t>DI0011024</t>
  </si>
  <si>
    <t>DI0011025</t>
  </si>
  <si>
    <t>DI0011026</t>
  </si>
  <si>
    <t>DI0011027</t>
  </si>
  <si>
    <t>DI0011032</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</si>
  <si>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</si>
  <si>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</si>
  <si>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</si>
  <si>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</si>
  <si>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</si>
  <si>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</si>
  <si>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</si>
  <si>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</si>
  <si>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</si>
  <si>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</si>
  <si>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</si>
  <si>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</si>
  <si>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</si>
  <si>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</si>
  <si>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</si>
  <si>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</si>
  <si>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</si>
  <si>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DI0011141</t>
  </si>
  <si>
    <t>DI0011151</t>
  </si>
  <si>
    <t>DI0011161</t>
  </si>
  <si>
    <t>DI0011171</t>
  </si>
  <si>
    <t>DI0011181</t>
  </si>
  <si>
    <t>DI0011191</t>
  </si>
  <si>
    <t>DI0011202</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</si>
  <si>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</si>
  <si>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</si>
  <si>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</si>
  <si>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</si>
  <si>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</si>
  <si>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</si>
  <si>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</si>
  <si>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</si>
  <si>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</si>
  <si>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</si>
  <si>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</si>
  <si>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</si>
  <si>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</si>
  <si>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</si>
  <si>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</si>
  <si>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</si>
  <si>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</si>
  <si>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</si>
  <si>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</si>
  <si>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</si>
  <si>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</si>
  <si>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</si>
  <si>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</si>
  <si>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</si>
  <si>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DI0011382</t>
  </si>
  <si>
    <t>DI0011383</t>
  </si>
  <si>
    <t>DI0011384</t>
  </si>
  <si>
    <t>DI0011385</t>
  </si>
  <si>
    <t>DI0011386</t>
  </si>
  <si>
    <t>DI0011387</t>
  </si>
  <si>
    <t>DI0011388</t>
  </si>
  <si>
    <t>DI0011389</t>
  </si>
  <si>
    <t>DI00113910</t>
  </si>
  <si>
    <t>DI0011392</t>
  </si>
  <si>
    <t>DI0011393</t>
  </si>
  <si>
    <t>DI0011394</t>
  </si>
  <si>
    <t>DI0011395</t>
  </si>
  <si>
    <t>DI0011396</t>
  </si>
  <si>
    <t>DI0011397</t>
  </si>
  <si>
    <t>DI0011398</t>
  </si>
  <si>
    <t>DI0011399</t>
  </si>
  <si>
    <t>DI0011401</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</si>
  <si>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</si>
  <si>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</si>
  <si>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</si>
  <si>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</si>
  <si>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</si>
  <si>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</si>
  <si>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</si>
  <si>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</si>
  <si>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</si>
  <si>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</si>
  <si>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</si>
  <si>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</si>
  <si>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</si>
  <si>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</si>
  <si>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</si>
  <si>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DI0011501</t>
  </si>
  <si>
    <t>DI0011502</t>
  </si>
  <si>
    <t>DI0011503</t>
  </si>
  <si>
    <t>DI0011504</t>
  </si>
  <si>
    <t>DI0011505</t>
  </si>
  <si>
    <t>DI0011506</t>
  </si>
  <si>
    <t>DI0011507</t>
  </si>
  <si>
    <t>DI0011508</t>
  </si>
  <si>
    <t>DI0011509</t>
  </si>
  <si>
    <t>DI0011512</t>
  </si>
  <si>
    <t>DI0011513</t>
  </si>
  <si>
    <t>DI0011514</t>
  </si>
  <si>
    <t>DI0011515</t>
  </si>
  <si>
    <t>DI0011516</t>
  </si>
  <si>
    <t>DI0011517</t>
  </si>
  <si>
    <t>DI0011522</t>
  </si>
  <si>
    <t>DI0011523</t>
  </si>
  <si>
    <t>DI0011524</t>
  </si>
  <si>
    <t>DI0011525</t>
  </si>
  <si>
    <t>DI0011526</t>
  </si>
  <si>
    <t>DI0011527</t>
  </si>
  <si>
    <t>DI0011528</t>
  </si>
  <si>
    <t>DI0011531</t>
  </si>
  <si>
    <t>DI0011542</t>
  </si>
  <si>
    <t>DI0011543</t>
  </si>
  <si>
    <t>DI0011544</t>
  </si>
  <si>
    <t>DI0011545</t>
  </si>
  <si>
    <t>DI0011546</t>
  </si>
  <si>
    <t>DI0011547</t>
  </si>
  <si>
    <t>DI0011548</t>
  </si>
  <si>
    <t>DI0011549</t>
  </si>
  <si>
    <t>DI0011551</t>
  </si>
  <si>
    <t>DI0011561</t>
  </si>
  <si>
    <t>DI0011691</t>
  </si>
  <si>
    <t>DI0011701</t>
  </si>
  <si>
    <t>DI0011711</t>
  </si>
  <si>
    <t>DI0011721</t>
  </si>
  <si>
    <t>DI0011731</t>
  </si>
  <si>
    <t>DI0011741</t>
  </si>
  <si>
    <t>DI0011751</t>
  </si>
  <si>
    <t>DI0011761</t>
  </si>
  <si>
    <t>DI0011771</t>
  </si>
  <si>
    <t>DI0011781</t>
  </si>
  <si>
    <t>DI0011791</t>
  </si>
  <si>
    <t>DI0011801</t>
  </si>
  <si>
    <t>DI0011811</t>
  </si>
  <si>
    <t>DI0011821</t>
  </si>
  <si>
    <t>DI0011831</t>
  </si>
  <si>
    <t>DI0011841</t>
  </si>
  <si>
    <t>DI0011851</t>
  </si>
  <si>
    <t>DI0011861</t>
  </si>
  <si>
    <t>DI0011871</t>
  </si>
  <si>
    <t>DI0011881</t>
  </si>
  <si>
    <t>DI0011882</t>
  </si>
  <si>
    <t>DI0011883</t>
  </si>
  <si>
    <t>DI0011891</t>
  </si>
  <si>
    <t>DI0011901</t>
  </si>
  <si>
    <t>DI0011911</t>
  </si>
  <si>
    <t>DI0011912</t>
  </si>
  <si>
    <t>DI0011913</t>
  </si>
  <si>
    <t>DI0011914</t>
  </si>
  <si>
    <t>DI0011915</t>
  </si>
  <si>
    <t>DI0011916</t>
  </si>
  <si>
    <t>DI0011917</t>
  </si>
  <si>
    <t>DI0011918</t>
  </si>
  <si>
    <t>Subtotal Institución Financiera Internacional</t>
  </si>
  <si>
    <t xml:space="preserve">Nota 3: Obligaciones Pendientes de Pago del Ejercicio Fiscal en Curso, mejora metodológica a partir de datos detallados excluyendo partidas recíprocas 
del Sector Público No Financiero </t>
  </si>
  <si>
    <t>***** Obligaciones Pendientes de Pago del Ejercicio Fiscal en Curso, mejora metodológica a partir de datos detallados excluyendo partidas recíprocas del Sector Público No Financiero</t>
  </si>
  <si>
    <t>****** Obligaciones No Pagadas y Registradas en los Presupuestos Clausurados mejora metodológica a partir de datos detallados excluyendo partidas recíprocas del Sector Público No Financiero</t>
  </si>
  <si>
    <t xml:space="preserve">*****Obligaciones Pendientes de Pago del Ejercicio Fiscal en Curso, mejora metodológica a partir de datos detallados excluyendo partidas recíprocas del Sector Público </t>
  </si>
  <si>
    <t>******Obligaciones No Pagadas y Registradas en los Presupuestos Clausurados mejora metodológica a partir de datos detallados excluyendo partidas recíprocas del Sector Público</t>
  </si>
  <si>
    <t>***** Obligaciones Pendientes de Pago del Ejercicio Fiscal en Curso, mejora metodológica a partir de datos detallados excluyendo partidas recíprocas del Presupuesto General del Estado</t>
  </si>
  <si>
    <t>****** Obligaciones No Pagadas y Registradas en los Presupuestos Clausurados mejora metodológica a partir de datos detallados excluyendo partidas recíprocas del Presupuesto General del Estado</t>
  </si>
  <si>
    <t>*****Obligaciones Pendientes de Pago del Ejercicio Fiscal en Curso, mejora metodológica a partir de datos detallados de la cuenta 21300</t>
  </si>
  <si>
    <t xml:space="preserve">******Obligaciones No Pagadas y Registradas en los Presupuestos Clausurados mejora metodológica a partir de datos detallados </t>
  </si>
  <si>
    <t>2023 JUNIO</t>
  </si>
  <si>
    <t>CFA 11968</t>
  </si>
  <si>
    <t>CAF 11904</t>
  </si>
  <si>
    <t>CAF 12016</t>
  </si>
  <si>
    <t>DI001195</t>
  </si>
  <si>
    <t>DI001196</t>
  </si>
  <si>
    <t xml:space="preserve">USD </t>
  </si>
  <si>
    <t>MUN. LA LIBERTAD</t>
  </si>
  <si>
    <t>** Se muestra unicamente con fines informativos la deuda que no es PGE y cuenta con garantia soberana</t>
  </si>
  <si>
    <t>SOFR + MARGEN</t>
  </si>
  <si>
    <t>DI001197</t>
  </si>
  <si>
    <t>DI001198</t>
  </si>
  <si>
    <t>DI001199</t>
  </si>
  <si>
    <t>DI001200</t>
  </si>
  <si>
    <t>DI001201</t>
  </si>
  <si>
    <t>DI001202</t>
  </si>
  <si>
    <t>DI001203</t>
  </si>
  <si>
    <t>DI001204</t>
  </si>
  <si>
    <t>DI001205</t>
  </si>
  <si>
    <t>DI001206</t>
  </si>
  <si>
    <t>5676/OC-EC</t>
  </si>
  <si>
    <t>5598/OC-EC</t>
  </si>
  <si>
    <t>5214/OC-EC</t>
  </si>
  <si>
    <t>BIRF 9388-EC</t>
  </si>
  <si>
    <t>2023 JULIO</t>
  </si>
  <si>
    <t>CAF 012048</t>
  </si>
  <si>
    <t>GAD DE SAMBORONDON</t>
  </si>
  <si>
    <t>CAF 012064</t>
  </si>
  <si>
    <t>CAF 012067</t>
  </si>
  <si>
    <t>5770/OC-EC</t>
  </si>
  <si>
    <t>5771/KI-EC</t>
  </si>
  <si>
    <t>9585-0 EC</t>
  </si>
  <si>
    <t>CFA 12076</t>
  </si>
  <si>
    <t>2023 AGOSTO</t>
  </si>
  <si>
    <t>DI001207</t>
  </si>
  <si>
    <t>DI001208</t>
  </si>
  <si>
    <t>DI001209</t>
  </si>
  <si>
    <t>DI001210</t>
  </si>
  <si>
    <t>DI001211</t>
  </si>
  <si>
    <t>DI001212</t>
  </si>
  <si>
    <t>DI001213</t>
  </si>
  <si>
    <t>DI001214</t>
  </si>
  <si>
    <t>DI001215</t>
  </si>
  <si>
    <t>DI001216</t>
  </si>
  <si>
    <t>DI001217</t>
  </si>
  <si>
    <t>DI001218</t>
  </si>
  <si>
    <t>DI001219</t>
  </si>
  <si>
    <t>DI001220</t>
  </si>
  <si>
    <t>DI001221</t>
  </si>
  <si>
    <t>DI001222</t>
  </si>
  <si>
    <t>DI001223</t>
  </si>
  <si>
    <t>DI001224</t>
  </si>
  <si>
    <t>DI001225</t>
  </si>
  <si>
    <t>Cartas de Crédito</t>
  </si>
  <si>
    <t>DI001226</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</si>
  <si>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</si>
  <si>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</si>
  <si>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</si>
  <si>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</si>
  <si>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</si>
  <si>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</si>
  <si>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</si>
  <si>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</si>
  <si>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</si>
  <si>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</si>
  <si>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</si>
  <si>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</si>
  <si>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</si>
  <si>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</si>
  <si>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</si>
  <si>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</si>
  <si>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</si>
  <si>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</si>
  <si>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DI001245</t>
  </si>
  <si>
    <t>DI001246</t>
  </si>
  <si>
    <t>DI001247</t>
  </si>
  <si>
    <t>DI001248</t>
  </si>
  <si>
    <t>DI001249</t>
  </si>
  <si>
    <t>DI001250</t>
  </si>
  <si>
    <t>2023 SEPTIEMBRE</t>
  </si>
  <si>
    <t xml:space="preserve">FIJA </t>
  </si>
  <si>
    <t>2023 OCTUBRE</t>
  </si>
  <si>
    <t>AIIB</t>
  </si>
  <si>
    <t>L0435A</t>
  </si>
  <si>
    <t>CFA 12119</t>
  </si>
  <si>
    <t>DI001251</t>
  </si>
  <si>
    <t>DI001252</t>
  </si>
  <si>
    <t>DI001253</t>
  </si>
  <si>
    <t>DI001254</t>
  </si>
  <si>
    <t>DI001255</t>
  </si>
  <si>
    <t>DI001256</t>
  </si>
  <si>
    <t>CEC1039 01 C</t>
  </si>
  <si>
    <t>AFD / AGENCIA FRANCESA DE DESARROLLO</t>
  </si>
  <si>
    <t>Ministerio de Agricultura y Ganadería</t>
  </si>
  <si>
    <t>Resolución 57 de 22/11/2022</t>
  </si>
  <si>
    <t>s/n</t>
  </si>
  <si>
    <t>ICO / INSTITUTO DE CRÉDITO OFICIAL DEL REINO DE ESPAÑA</t>
  </si>
  <si>
    <t>Empresa Pública Metropolitana de Agua Potable y Saneamiento de Quito</t>
  </si>
  <si>
    <t>Resolución 64 de 22/12/2022</t>
  </si>
  <si>
    <t xml:space="preserve">EL SERVICIO DE RENTAS INTERNAS (SRI) Y EL SERVICIO NACIONAL DE ADUANA DEL ECUADOR (SNAE) </t>
  </si>
  <si>
    <t>RESOLUCIÓN No. 049</t>
  </si>
  <si>
    <t>RESOLUCIÓN No. 048</t>
  </si>
  <si>
    <t xml:space="preserve">CORPORACIÓN FINANCIERA NACIONAL B.P. </t>
  </si>
  <si>
    <t>RESOLUCIÓN CDF-RES-2023-006</t>
  </si>
  <si>
    <t>5619/OC-EC</t>
  </si>
  <si>
    <t>PASIVO CONTINGENTE</t>
  </si>
  <si>
    <t>RESOLUCIÓN CDF-RES-2023-009</t>
  </si>
  <si>
    <t>CORTE CONSTITUCIONAL DEL ECUADOR</t>
  </si>
  <si>
    <t>RESOLUCIÓN No. 019</t>
  </si>
  <si>
    <t>ACTA No. CDF-SE-2023-0004</t>
  </si>
  <si>
    <t>9388-0 EC</t>
  </si>
  <si>
    <t>MIES, URS, MSP</t>
  </si>
  <si>
    <t>ACTA No. CDF-SE-2023-0005</t>
  </si>
  <si>
    <t>4928/OC-EC</t>
  </si>
  <si>
    <t>RESOLUCIÓN No. 034</t>
  </si>
  <si>
    <t>MINISTERIO DE ECONOMIA Y FINANZAS</t>
  </si>
  <si>
    <t>RESOLUCIÓN CDF-RES-2023-0013</t>
  </si>
  <si>
    <t>RESOLUCIÓN CDF-RES-2023-0014</t>
  </si>
  <si>
    <t>5748/OC-EC</t>
  </si>
  <si>
    <t>ESCUELA SUPERIOR POLITÉCNICA DEL LITORAL (ESPOL)</t>
  </si>
  <si>
    <t xml:space="preserve"> ESCUELA SUPERIOR POLITÉCNICA DEL LITORAL (ESPOL)</t>
  </si>
  <si>
    <t>RESOLUCIÓN No. 039</t>
  </si>
  <si>
    <t>ACTA No. CDF-SE-2023-0015</t>
  </si>
  <si>
    <t>CDF-RES-2023-0005</t>
  </si>
  <si>
    <t>CFA 12048</t>
  </si>
  <si>
    <t>GAD DE SAMBORONDÓN</t>
  </si>
  <si>
    <t>RESOLUCIÓN No. 024</t>
  </si>
  <si>
    <t>CFA 12064</t>
  </si>
  <si>
    <t>MINISTERIO DE EDUCACIÓN</t>
  </si>
  <si>
    <t>RESOLUCIÓN CDF-RES-2023-0012</t>
  </si>
  <si>
    <t>CFA 12067</t>
  </si>
  <si>
    <t>RESOLUCIÓN No. 041</t>
  </si>
  <si>
    <t>RESOLUCIÓN CDF-RES-2023-0011</t>
  </si>
  <si>
    <t>MINISTERIO DE ENERGÍA Y MINAS</t>
  </si>
  <si>
    <t>RESOLUCIÓN CDF-RES-2023-0017</t>
  </si>
  <si>
    <t>CFA 12135</t>
  </si>
  <si>
    <t>GOBIERNO AUTÓNOMO DESCENTRALIZADO MUNICIPAL DEK CANTÓN DE CHONE</t>
  </si>
  <si>
    <t>9526-0 EC</t>
  </si>
  <si>
    <t>ACTA No. CDF-SE-2023-0018</t>
  </si>
  <si>
    <t>5774/OC-EC</t>
  </si>
  <si>
    <t>MINISTERIO DE TRABAJO</t>
  </si>
  <si>
    <t>RESOLUCIÓN No. 051</t>
  </si>
  <si>
    <t>BMZ 2020.6510.0</t>
  </si>
  <si>
    <t>Resolución Nro. 056 de 28 de septiembre de 2023</t>
  </si>
  <si>
    <t>9555-0 EC</t>
  </si>
  <si>
    <t>MTOP</t>
  </si>
  <si>
    <t>ACTA No. CDF-SE-2023-0016</t>
  </si>
  <si>
    <t>Gestión de la Información y Conocimiento para el Desarrollo Económico, Social y Ambiental del Sector Agropecuario</t>
  </si>
  <si>
    <t>“Programa de Agua Potable y Alcantarillado para Quito”.</t>
  </si>
  <si>
    <t>PROGRAMA DE MEJORA DE LA ADMINISTRACIÓN TRIBUTARIA Y ADUANERA</t>
  </si>
  <si>
    <t>PROGRAMA CRECER - CRÉDITO PARA EL CRECIMIENTO EMPRESARIAL Y RECUPERACIÓN</t>
  </si>
  <si>
    <t>CONTRATO DE REEMBOLSO POR CONTINGENCIA - PROGRAMA PARA EL DESARROLLO SOSTENIBLE Y LA BIODIVERSIDAD EN ECUADOR (EC-U0005)</t>
  </si>
  <si>
    <t>FORTALECIMIENTO DE LAS CAPACIDADES DE GESTIÓN DE LA CORTE CONSTITUCIONAL DEL ECUADOR PARA GARANTIZAR EL CUMPLIMIENTO DE LOS DERECHOS CONSTITUCIONALES</t>
  </si>
  <si>
    <t>OPERACIÓN DE MANEJO DE PASIVOS DE DEUDA PÚBLICA EXTERNA, CONSISTENTE EN EL INTERCAMBIO DE BONOS INTERNACIONALES DE LA REPÚBLICA DEL ECUADOR POR UNA NUEVA OPERACIÓN DE ENDEUDAMIENTO PÚBLICO</t>
  </si>
  <si>
    <t>PROGRAMA DE MICROFINANCIAMIENTOS A TRAVÉS DE COOPERATIVAS DE AHORRO Y CRÉDITO (COAC)</t>
  </si>
  <si>
    <t>Mejorar la equidad, integración y sostenibilidad de programas seleccionados dentro de la Red de Seguridad Social.</t>
  </si>
  <si>
    <t>PROGRAMA DE APOYO A LA REDUCCIÓN DE LA DESNUTRICIÓN INFANTIL EN ECUADOR</t>
  </si>
  <si>
    <t>APOYO A LA TRANSICIÓN ENERGÉTICA Y A LA PROMOCIÓN DE INVERSIONES EN EL SECTOR ENERGÉTICO DE ECUADOR</t>
  </si>
  <si>
    <t>FORTALECIMIENTO DEL ECOSISTEMA DE INNOVACIÓN DEL LITORAL ECUATORIANO</t>
  </si>
  <si>
    <t>Third Green and Resilient Recovery DPF</t>
  </si>
  <si>
    <t>Financiación y ejecución del proyecto: Acceso a la financiación y hacer fernte a las restricciones de liquidez a las que se enfrentan las micro, pequeñas y medianas empresas "MIPYME"</t>
  </si>
  <si>
    <t>PROGRAMA INTEGRAL DE INFRAESTRUCTURA DE SERVICIOS PARA EL CANTÓN SAMBORONDÓN</t>
  </si>
  <si>
    <t>PROGRAMA ANUAL DE INVERSIÓN EDUCATIVA 2023-2025 (PAIE)</t>
  </si>
  <si>
    <t>PROGRAMA NUEVO MODELO ARQUITECTÓNICO DE INFRAESTRUCTURA EDUCATIVA (NMAIE)</t>
  </si>
  <si>
    <t>PROGRAMA PARA LA EJECUCIÓN DEL PLAN DE INVERSIONES DE SALUD PÚBLICA</t>
  </si>
  <si>
    <t>PROGRAMA DE REFORZAMIENTO DE REDES DE DISTRIBUCIÓN ELÉCTRICA PARA EL SECTOR ACUÍCOLA</t>
  </si>
  <si>
    <t>PROGRAMA DE DESARROLLO SUSTENTABLE E INFRAESTRUCTURA URBANA E HIDROSANITARIA PARA COMBATIR LOS EFECTOS DEL CAMBIO CLIMÁTICO</t>
  </si>
  <si>
    <t>FINANCIAMIENTO ADICIONAL PARA EL PROYECTO PRODUCTIVO PARA MICRO, PEQUEÑAS Y MEDIANAS EMPRESAS</t>
  </si>
  <si>
    <t>APOYO AL COMPROMISO POR EL EMPLEO PARA LA EFECTIVIDAD DE LAS POLÍTICAS DE EMPLEO</t>
  </si>
  <si>
    <t>“Programa de Movilidad Urbana Sostenible”</t>
  </si>
  <si>
    <t>Ecuador: Emergency Resilient Reconstruction Project</t>
  </si>
  <si>
    <t>COMISIÓN DE COMPROMISO (0.50%)</t>
  </si>
  <si>
    <t>FIJA 1.3%</t>
  </si>
  <si>
    <t>COMISIÓN DE GARANTÍA</t>
  </si>
  <si>
    <t>FIJA 6.975%</t>
  </si>
  <si>
    <t>UPFRONT FEE Y/ CONSERVATION FEE (PAGO TRIMESTRAL HASTA EL VENCIMIENTO)</t>
  </si>
  <si>
    <t>Comisión de Financiamiento y Gastos de Evaluación</t>
  </si>
  <si>
    <t>COMISIÓN DE COMPROMISO (0.25%)</t>
  </si>
  <si>
    <t>FIJA 2.50%</t>
  </si>
  <si>
    <t>FIJA 0% (SE FIJARÁ AL MOMENTO DEL DESEMBOLSO)</t>
  </si>
  <si>
    <t>SOFR 6 MESES + 1.95%</t>
  </si>
  <si>
    <t>SOFR 6 MESES + 2%</t>
  </si>
  <si>
    <t>FIJA 2.00%</t>
  </si>
  <si>
    <t>PRIVADOS</t>
  </si>
  <si>
    <t>GAD DE CHONE</t>
  </si>
  <si>
    <t>DI001267</t>
  </si>
  <si>
    <t>DI001271</t>
  </si>
  <si>
    <t>DI001265</t>
  </si>
  <si>
    <t>DI001259</t>
  </si>
  <si>
    <t>DI001258</t>
  </si>
  <si>
    <t>DI001257</t>
  </si>
  <si>
    <t>DI001260</t>
  </si>
  <si>
    <t>DI001264</t>
  </si>
  <si>
    <t>DI001268</t>
  </si>
  <si>
    <t>DI001270</t>
  </si>
  <si>
    <t>DI001269</t>
  </si>
  <si>
    <t>DI001266</t>
  </si>
  <si>
    <t>DI001263</t>
  </si>
  <si>
    <t>DI001262</t>
  </si>
  <si>
    <t>DI001261</t>
  </si>
  <si>
    <t xml:space="preserve">Nota 4: Obligaciones No Pagadas y Registradas en los Presupuestos Clausurados mejora metodológica a partir de datos detallados excluyendo partidas recíprocas del Sector Público No Financiero </t>
  </si>
  <si>
    <t>2023 NOVIEMBRE</t>
  </si>
  <si>
    <t>CFA 12016</t>
  </si>
  <si>
    <t>5653/OC-GR</t>
  </si>
  <si>
    <t>CELEC-EP</t>
  </si>
  <si>
    <t>RESOLUCIÓN No. 065</t>
  </si>
  <si>
    <t>INTERCONEXIÓN ELÉCTRICA ECUADOR-PERÚ EN 500 KILOVOLTIOS, TRAMO ECUATORIANO</t>
  </si>
  <si>
    <t>Sofr 6M (última tasa reportada)</t>
  </si>
  <si>
    <t>CFA 12184</t>
  </si>
  <si>
    <t>2023 DICIEMBRE</t>
  </si>
  <si>
    <t>DI001272</t>
  </si>
  <si>
    <t>DI001273</t>
  </si>
  <si>
    <t>DI001274</t>
  </si>
  <si>
    <t>DI001275</t>
  </si>
  <si>
    <t>DI001276</t>
  </si>
  <si>
    <t>DI001277</t>
  </si>
  <si>
    <t>DI001278</t>
  </si>
  <si>
    <t>DI001279</t>
  </si>
  <si>
    <t>DI001280</t>
  </si>
  <si>
    <t>DI001281</t>
  </si>
  <si>
    <t>DI001282</t>
  </si>
  <si>
    <t>13.12./2023</t>
  </si>
  <si>
    <t>FI 93397</t>
  </si>
  <si>
    <t>RESOLUCIÓN CDF-RES-2023-0022</t>
  </si>
  <si>
    <t>RESOLUCIÓN CDF-RES-2023-0024</t>
  </si>
  <si>
    <t>APOYO PRESUPUESTARIO PARA LA GESTIÓN ESTRATÉGICA DE LAS FINANZAS PÚBLICAS</t>
  </si>
  <si>
    <t xml:space="preserve">INTERCONEXION ECUADOR - PERÚ 500 KV, TRAMO ECUATORIANO </t>
  </si>
  <si>
    <t>SOFR 6 MESES + MARGEN 1.75%</t>
  </si>
  <si>
    <t>SOFR 6 MESES + MARGEN 1.5%</t>
  </si>
  <si>
    <t>COMISIÓN DE COMPROMISO (0.35%)</t>
  </si>
  <si>
    <t>PERIODO: 01-01-2023 / 31-12-2023</t>
  </si>
  <si>
    <t>2024 ENERO</t>
  </si>
  <si>
    <t>DI001283</t>
  </si>
  <si>
    <t>DI001284</t>
  </si>
  <si>
    <t>DI001285</t>
  </si>
  <si>
    <t>DI001286</t>
  </si>
  <si>
    <t>DI001287</t>
  </si>
  <si>
    <t>DI001288</t>
  </si>
  <si>
    <t>DI001289</t>
  </si>
  <si>
    <t>DI001290</t>
  </si>
  <si>
    <t>DI001291</t>
  </si>
  <si>
    <t>DI001292</t>
  </si>
  <si>
    <t>DI001293</t>
  </si>
  <si>
    <t>DI001294</t>
  </si>
  <si>
    <t>DI001295</t>
  </si>
  <si>
    <t>DI001296</t>
  </si>
  <si>
    <t>DI001297</t>
  </si>
  <si>
    <t>DI001298</t>
  </si>
  <si>
    <t>DI001299</t>
  </si>
  <si>
    <t>DI001300</t>
  </si>
  <si>
    <t>DI001301</t>
  </si>
  <si>
    <t>DI001302</t>
  </si>
  <si>
    <t>DI001303</t>
  </si>
  <si>
    <t>DI001304</t>
  </si>
  <si>
    <t>DI001305</t>
  </si>
  <si>
    <t>DI001306</t>
  </si>
  <si>
    <t>DI001307</t>
  </si>
  <si>
    <t>DI001308</t>
  </si>
  <si>
    <t>DI001309</t>
  </si>
  <si>
    <t>DI001310</t>
  </si>
  <si>
    <t>DI001311</t>
  </si>
  <si>
    <t>DI001312</t>
  </si>
  <si>
    <t>DI001313</t>
  </si>
  <si>
    <t>DI001314</t>
  </si>
  <si>
    <t>DI001315</t>
  </si>
  <si>
    <t>GAD ZAMORA</t>
  </si>
  <si>
    <t>GAD CAÑAR</t>
  </si>
  <si>
    <t>GAD MANABI</t>
  </si>
  <si>
    <t>GAD BOLIVAR</t>
  </si>
  <si>
    <t>GAD MORONA</t>
  </si>
  <si>
    <t>GAD PASTAZA</t>
  </si>
  <si>
    <t>GAD IMBABURA</t>
  </si>
  <si>
    <t>GAD. CARCHI</t>
  </si>
  <si>
    <t>CORPORACIÓN FINANCIERA NACIONAL</t>
  </si>
  <si>
    <t xml:space="preserve">Subtotal Convenios de Deuda Pública </t>
  </si>
  <si>
    <t>Convenio CFN</t>
  </si>
  <si>
    <t>* Oficio procuraduria 04719 de 30 de noviembre de 2023.</t>
  </si>
  <si>
    <t>9598-0</t>
  </si>
  <si>
    <t>MIDUVI</t>
  </si>
  <si>
    <t>RESOLUCIÓN CDF-RES-2023-0023</t>
  </si>
  <si>
    <t>MPCEIP</t>
  </si>
  <si>
    <t>RESOLUCIÓN 001</t>
  </si>
  <si>
    <t>Fortalecimiento de las Capacidades de las Unidades Productivas Rurales en el Territorio Focalizado (EMPRENDER)</t>
  </si>
  <si>
    <t>16.5</t>
  </si>
  <si>
    <t>Comisión de compromiso (0,25%)</t>
  </si>
  <si>
    <t>TASA FIDA</t>
  </si>
  <si>
    <t>N/A</t>
  </si>
  <si>
    <t>EPMAPS</t>
  </si>
  <si>
    <t>BDE KFW 6510.0</t>
  </si>
  <si>
    <t>ICO 40M EPMAPS</t>
  </si>
  <si>
    <t>Sofr 6 Meses</t>
  </si>
  <si>
    <t>2024 FEBRERO</t>
  </si>
  <si>
    <t>DI001316</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</si>
  <si>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</si>
  <si>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</si>
  <si>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</si>
  <si>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</si>
  <si>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</si>
  <si>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</si>
  <si>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</si>
  <si>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</si>
  <si>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</si>
  <si>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</si>
  <si>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</si>
  <si>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</si>
  <si>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</si>
  <si>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</si>
  <si>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</si>
  <si>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</si>
  <si>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</si>
  <si>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</si>
  <si>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</si>
  <si>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</si>
  <si>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</si>
  <si>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</si>
  <si>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</si>
  <si>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</si>
  <si>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</si>
  <si>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</si>
  <si>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</si>
  <si>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</si>
  <si>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</si>
  <si>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</si>
  <si>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</si>
  <si>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</si>
  <si>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DI001349</t>
  </si>
  <si>
    <t>DI001350</t>
  </si>
  <si>
    <t>DI001351</t>
  </si>
  <si>
    <t>DI001352</t>
  </si>
  <si>
    <t>DI001353</t>
  </si>
  <si>
    <t>DI001354</t>
  </si>
  <si>
    <t>DI001355</t>
  </si>
  <si>
    <t>DI001356</t>
  </si>
  <si>
    <t>GAD PROVINCIAL AZUAY</t>
  </si>
  <si>
    <t>GAD PROVINCIAL COTOPAXI</t>
  </si>
  <si>
    <t>GAD PROVINCIAL LOS RIOS</t>
  </si>
  <si>
    <t>GAD MUNICIPAL SANTO DOMINGO</t>
  </si>
  <si>
    <t>GAD MUNICIPAL CUENCA</t>
  </si>
  <si>
    <t>GAD MUNICIPAL GUAYAQUIL</t>
  </si>
  <si>
    <t>GAD MUNICIPAL DURAN</t>
  </si>
  <si>
    <t>GAD MUNICIPAL CHONE</t>
  </si>
  <si>
    <t>SOFR 3 MESES</t>
  </si>
  <si>
    <t>LIBOR A 6 MESES (MAS MARGEN)</t>
  </si>
  <si>
    <t>CFA 012226</t>
  </si>
  <si>
    <t>2024 MARZO</t>
  </si>
  <si>
    <t>DI001357</t>
  </si>
  <si>
    <t>DI001358</t>
  </si>
  <si>
    <t>DI001359</t>
  </si>
  <si>
    <t>DI001360</t>
  </si>
  <si>
    <t>DI001361</t>
  </si>
  <si>
    <t>DI001362</t>
  </si>
  <si>
    <t>GAD ORELLANA</t>
  </si>
  <si>
    <t>CLINICA GUAYAQUIL</t>
  </si>
  <si>
    <t>Crédito BID contigente emergencia EC-12</t>
  </si>
  <si>
    <t xml:space="preserve">CAF </t>
  </si>
  <si>
    <t>RESOLUCIÓN CDF-RES-2024-003</t>
  </si>
  <si>
    <t>EC-O0012</t>
  </si>
  <si>
    <t>RESOLUCIÓN CDF-RES-2024-005</t>
  </si>
  <si>
    <t>120MM CAD</t>
  </si>
  <si>
    <t>GOB. CANADA</t>
  </si>
  <si>
    <t>RESOLUCIÓN CDF-RES-2024-006</t>
  </si>
  <si>
    <t>Programa de Enfoque Sectorial Amplio de Apoyo a las acciones de prevención frente a los impactos del Fenómeno El Niño (ENOS) 2023-2024"</t>
  </si>
  <si>
    <t>Préstamo Contingente para Emergergencias por Desastres Naturales y de Salud Pública</t>
  </si>
  <si>
    <t>CAD</t>
  </si>
  <si>
    <t>Apoyar el presupuesto de Ecuador, siempre que los ingresos  no se utilicen para ningún propósito prohibido. La República  del Ecuador destinará los recursos del préstamo para los usos  permitidos por su normativa legal para la deuda pública.</t>
  </si>
  <si>
    <t>Comisión de Financiamiento</t>
  </si>
  <si>
    <t>Comisión sobre el monto de cada desembolso del Préstamo Contingente. La comisión de desembolso no se aplicará sobre montos desembolsados a través de Recursos LRA.</t>
  </si>
  <si>
    <t>Comisión inicial de CAD 100.000,00</t>
  </si>
  <si>
    <t xml:space="preserve">Sofr 6 Meses </t>
  </si>
  <si>
    <t>2024 ABRIL</t>
  </si>
  <si>
    <t>DI001363</t>
  </si>
  <si>
    <t>DI001364</t>
  </si>
  <si>
    <t>DI001365</t>
  </si>
  <si>
    <t>DI001366</t>
  </si>
  <si>
    <t>DI001367</t>
  </si>
  <si>
    <t>DI001368</t>
  </si>
  <si>
    <t>DI001369</t>
  </si>
  <si>
    <t>DI001370</t>
  </si>
  <si>
    <t>DI001371</t>
  </si>
  <si>
    <t>DI001372</t>
  </si>
  <si>
    <t>DI001373</t>
  </si>
  <si>
    <t>DI001374</t>
  </si>
  <si>
    <t>DI001375</t>
  </si>
  <si>
    <t>DI001376</t>
  </si>
  <si>
    <t>DI001377</t>
  </si>
  <si>
    <t>DI001378</t>
  </si>
  <si>
    <t>DI001379</t>
  </si>
  <si>
    <t>DI001380</t>
  </si>
  <si>
    <t>DI001381</t>
  </si>
  <si>
    <t>DI001382</t>
  </si>
  <si>
    <t>DI001383</t>
  </si>
  <si>
    <t>DI001384</t>
  </si>
  <si>
    <t>DI001385</t>
  </si>
  <si>
    <t>DI001386</t>
  </si>
  <si>
    <t>DI001387</t>
  </si>
  <si>
    <t>DI001388</t>
  </si>
  <si>
    <t>DI001389</t>
  </si>
  <si>
    <t>DI001390</t>
  </si>
  <si>
    <t>DI001391</t>
  </si>
  <si>
    <t>DI001392</t>
  </si>
  <si>
    <t>DI001393</t>
  </si>
  <si>
    <t>DI001394</t>
  </si>
  <si>
    <t>DI001395</t>
  </si>
  <si>
    <t>GAD LOJA</t>
  </si>
  <si>
    <t>DON BOSCO</t>
  </si>
  <si>
    <t>POLIGRAFICA</t>
  </si>
  <si>
    <t>OFFSET</t>
  </si>
  <si>
    <t>GRAFITEX</t>
  </si>
  <si>
    <t>ORDEÑO - FORTESAN</t>
  </si>
  <si>
    <t>GAD NAPO</t>
  </si>
  <si>
    <t>GAD TUNGURAHUA</t>
  </si>
  <si>
    <t xml:space="preserve">GAD EL ORO </t>
  </si>
  <si>
    <t xml:space="preserve">GAD ORELLANA </t>
  </si>
  <si>
    <t xml:space="preserve">GAD CHIMBORAZO </t>
  </si>
  <si>
    <t>Municipio de Santo Domingo</t>
  </si>
  <si>
    <t>CFA 12269</t>
  </si>
  <si>
    <t>CFA 12265</t>
  </si>
  <si>
    <t>RESOLUCIÓN CDF-RES-2024-007</t>
  </si>
  <si>
    <t>RESOLUCIÓN No. 020</t>
  </si>
  <si>
    <t>Préstamo a interés en la modalidad de Financiamiento Extraordinario de Liquidez de corto plazo (“FEL”)</t>
  </si>
  <si>
    <t>Programa Cuenca se Transforma</t>
  </si>
  <si>
    <t>SOFR 6 MESES + MARGEN</t>
  </si>
  <si>
    <t>2024 MAYO</t>
  </si>
  <si>
    <t>CAF 11832</t>
  </si>
  <si>
    <t>DI001396</t>
  </si>
  <si>
    <t>DI001397</t>
  </si>
  <si>
    <t>DI001398</t>
  </si>
  <si>
    <t>DI001399</t>
  </si>
  <si>
    <t>DI001400</t>
  </si>
  <si>
    <t>DI001401</t>
  </si>
  <si>
    <t>DI001402</t>
  </si>
  <si>
    <t>DI001403</t>
  </si>
  <si>
    <t>DI001404</t>
  </si>
  <si>
    <t>DI001405</t>
  </si>
  <si>
    <t>DI001406</t>
  </si>
  <si>
    <t>DI001407</t>
  </si>
  <si>
    <t>DI001408</t>
  </si>
  <si>
    <t>DI001409</t>
  </si>
  <si>
    <t>DI001410</t>
  </si>
  <si>
    <t>DI001411</t>
  </si>
  <si>
    <t>DI001412</t>
  </si>
  <si>
    <t>DI001413</t>
  </si>
  <si>
    <t>GAD MUNICIPAL SUCRE</t>
  </si>
  <si>
    <t>GAD MUNICIPAL SIG SIG</t>
  </si>
  <si>
    <t>GAD MUNICIPAL ATACAMES</t>
  </si>
  <si>
    <t>GAD MUNICIPAL SHUSHUFINDI</t>
  </si>
  <si>
    <t>GAD MUNICIPAL LA LIBERTAD</t>
  </si>
  <si>
    <t>GAD MUNICIPAL PUJILI</t>
  </si>
  <si>
    <t>GAD MUNICIPAL SANTA ELENA</t>
  </si>
  <si>
    <t>GAD MUNICIPAL CHORDELEG</t>
  </si>
  <si>
    <t>GAD MUNICIPAL NARANJAL</t>
  </si>
  <si>
    <t>GAD MUNICIPAL JOYA DE LOS SACHAS</t>
  </si>
  <si>
    <t>ECR-4</t>
  </si>
  <si>
    <t>EXIMBAK COREA</t>
  </si>
  <si>
    <t>Resolución No. 023</t>
  </si>
  <si>
    <t>"Proyecto de Expansión del Sistema de Alcantarillado de Santo Domingo (Crédito suplementario)”</t>
  </si>
  <si>
    <t>Recargo por servicio de cada desembolso 0.1%</t>
  </si>
  <si>
    <t>Proyecto de Desarrollo Urbano y Vivienda Inclusivo y Resiliente en Ecuador.</t>
  </si>
  <si>
    <t>2024 JUNIO</t>
  </si>
  <si>
    <t>DI001414</t>
  </si>
  <si>
    <t>DI001415</t>
  </si>
  <si>
    <t>DI001416</t>
  </si>
  <si>
    <t>DI001417</t>
  </si>
  <si>
    <t>DI001418</t>
  </si>
  <si>
    <t>DI001419</t>
  </si>
  <si>
    <t>DI001420</t>
  </si>
  <si>
    <t xml:space="preserve">FMI 3.000 MILLONES </t>
  </si>
  <si>
    <t>5787/OC-EC</t>
  </si>
  <si>
    <t>SECRETARÍA NACIONAL DE GESTIÓN DE RIESGOS (SNGR)</t>
  </si>
  <si>
    <t>RESOLUCIÓN No. 028</t>
  </si>
  <si>
    <t>Fortalecimiento del sistema nacional de alerta temprana ante múltiples amenazas</t>
  </si>
  <si>
    <t>Comisión de compromiso (0,50%)</t>
  </si>
  <si>
    <t xml:space="preserve">RESOLUCION CDF-RES-2024-008 </t>
  </si>
  <si>
    <t>Modalidad Servicio Ampliado / Facilidad de Financiamiento Extendido (Extended Fund Facility)</t>
  </si>
  <si>
    <t>FMI VARIABLE</t>
  </si>
  <si>
    <t>Comisión de servicio</t>
  </si>
  <si>
    <t>GOBIERNO AUTÓNOMO DESCENTRALIZADO MUNICIPAL DEL CANTÓN CUENCA</t>
  </si>
  <si>
    <t>Secretaría Nacional de Gestión de Riesgos (SNGR)</t>
  </si>
  <si>
    <t>SOFR (6 Meses)</t>
  </si>
  <si>
    <t>Nota 1: Operaciones con tasa Libor: Acreedor aún no notifica de manera oficial el cambio de tasa</t>
  </si>
  <si>
    <t>Nota 2: Tasas de Interés: las operaciones que no presentan tasa es debido a que los acreedores todavía no han remitido las tasas</t>
  </si>
  <si>
    <t>2024 JULIO</t>
  </si>
  <si>
    <t>CFA 12323</t>
  </si>
  <si>
    <t>CFA 12327</t>
  </si>
  <si>
    <t>CFA 12339</t>
  </si>
  <si>
    <t>CFA 12325</t>
  </si>
  <si>
    <t>MUN. MANABÍ</t>
  </si>
  <si>
    <t>DI001421</t>
  </si>
  <si>
    <t>DI001422</t>
  </si>
  <si>
    <t>DI001423</t>
  </si>
  <si>
    <t>DI001424</t>
  </si>
  <si>
    <t>DI001425</t>
  </si>
  <si>
    <t>DI001426</t>
  </si>
  <si>
    <t>DI001427</t>
  </si>
  <si>
    <t>DI001428</t>
  </si>
  <si>
    <t>DI001429</t>
  </si>
  <si>
    <t>DI001430</t>
  </si>
  <si>
    <t>DI001431</t>
  </si>
  <si>
    <t>DI001432</t>
  </si>
  <si>
    <t>DI001433</t>
  </si>
  <si>
    <t>DI001434</t>
  </si>
  <si>
    <t>DI001435</t>
  </si>
  <si>
    <t>DI001436</t>
  </si>
  <si>
    <t>DI001437</t>
  </si>
  <si>
    <t>DI001438</t>
  </si>
  <si>
    <t>DI001439</t>
  </si>
  <si>
    <t>DI001440</t>
  </si>
  <si>
    <t>DI001441</t>
  </si>
  <si>
    <t>DI001442</t>
  </si>
  <si>
    <t>DI001443</t>
  </si>
  <si>
    <t>DI001444</t>
  </si>
  <si>
    <t>DI001445</t>
  </si>
  <si>
    <t>DI001446</t>
  </si>
  <si>
    <t>DI001447</t>
  </si>
  <si>
    <t>DI001448</t>
  </si>
  <si>
    <t>DI001449</t>
  </si>
  <si>
    <t>DI001450</t>
  </si>
  <si>
    <t>DI001451</t>
  </si>
  <si>
    <t>DI001452</t>
  </si>
  <si>
    <t>GAD MUNICIPAL SANTA CRUZ</t>
  </si>
  <si>
    <t>GAD MUNICIPAL DAULE</t>
  </si>
  <si>
    <t>GAD MUNICIPAL CATAMAYO</t>
  </si>
  <si>
    <t>GAD MUNICIPAL CONCORDIA</t>
  </si>
  <si>
    <t>GAD PROVINCIAL MANABI</t>
  </si>
  <si>
    <t>GAD PROVINCIAL PICHINCHA</t>
  </si>
  <si>
    <t>GAD MUNICIPAL MEJIA</t>
  </si>
  <si>
    <t>GAD MUNICIPAL RIOBAMBA</t>
  </si>
  <si>
    <t>GAD MUNICIPAL LATACUNGA</t>
  </si>
  <si>
    <t>GAD MUNICIPAL SIMON BOLIVAR</t>
  </si>
  <si>
    <t>GAD MUNICIPAL PORTOVIEJO</t>
  </si>
  <si>
    <t>GAD MUNICIPAL SANTA ROSA</t>
  </si>
  <si>
    <t>GAD MUNICIPAL MOCACHE</t>
  </si>
  <si>
    <t>GAD MUNICIPAL YAGUACHI</t>
  </si>
  <si>
    <t>RESOLUCIÓN CDF-RES-2024-13</t>
  </si>
  <si>
    <t>MINISTERIO DE TRANSPORTE Y OBRAS PÚBLICAS</t>
  </si>
  <si>
    <t>RESOLUCIÓN CDF-RES-2024-0011</t>
  </si>
  <si>
    <t>Gobierno Autómo Descentralizado Municipal Del Cantón Portoviejo</t>
  </si>
  <si>
    <t>RESOLUCIÓN No. 037</t>
  </si>
  <si>
    <t>Gobierno Provincial de Manabí</t>
  </si>
  <si>
    <t>RESOLUCIÓN No. 038</t>
  </si>
  <si>
    <t>Programa de Promoción del empleo juvenil, la igualdad de género, inclusión, diversidad y protección social.</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</si>
  <si>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</si>
  <si>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</si>
  <si>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</si>
  <si>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Contrato Financiero (Disposición Transitoria Décimo Tercera LOEEiGE) (1)</t>
  </si>
  <si>
    <t>Garantía del BID para la operación Bono Social 2035***</t>
  </si>
  <si>
    <t>*** Operación suscrita el 30 de enero de 2020 como garantía de la emisión del bono social 2035</t>
  </si>
  <si>
    <t>Programa para el desarrollo sostenible y la biodiversidad en Ecuador (EC-U005) ****</t>
  </si>
  <si>
    <t>****Operación en el marco de canje de deuda para financiar la conservación de la Reserva Marina Hermandad en las 
Islas Galápagos</t>
  </si>
  <si>
    <t>Contrato Financiero (Disposición Transitoria Décimo Tercera LOEEyGE) (1)</t>
  </si>
  <si>
    <t>5800/OC-EC</t>
  </si>
  <si>
    <t>5811/OC-EC</t>
  </si>
  <si>
    <t>Nota 2: PIB 2024 última cifra previsional publicada (septiembre 2024) por el BCE https://www.bce.fin.ec/informacioneconomica/sector-real</t>
  </si>
  <si>
    <t>Banco de Desarrollo del Estado</t>
  </si>
  <si>
    <t>CDF-RES-2024-009</t>
  </si>
  <si>
    <t xml:space="preserve">FLAR   </t>
  </si>
  <si>
    <t>CEC 1067</t>
  </si>
  <si>
    <t>5857/OC-EC</t>
  </si>
  <si>
    <t>5858/OC-EC</t>
  </si>
  <si>
    <t>CFA 12332</t>
  </si>
  <si>
    <t>CFA 12334</t>
  </si>
  <si>
    <t>CFA 12330</t>
  </si>
  <si>
    <t>9715-0</t>
  </si>
  <si>
    <t>5903/OC-EC</t>
  </si>
  <si>
    <t>5904/KI-EC</t>
  </si>
  <si>
    <t>GAD PROVINCIAL DE PICHINCHA</t>
  </si>
  <si>
    <t xml:space="preserve">GAD PROVINCIAL DE GUAYAS </t>
  </si>
  <si>
    <t>MUY ILUSTRE MUNICIPALIDAD DE GUAYAQUIL</t>
  </si>
  <si>
    <t>2024 AGOSTO</t>
  </si>
  <si>
    <t>DI001453</t>
  </si>
  <si>
    <t>DI001454</t>
  </si>
  <si>
    <t>DI001455</t>
  </si>
  <si>
    <t>DI001456</t>
  </si>
  <si>
    <t>DI001457</t>
  </si>
  <si>
    <t>DI001458</t>
  </si>
  <si>
    <t>DI001459</t>
  </si>
  <si>
    <t>DI001460</t>
  </si>
  <si>
    <t>DI001461</t>
  </si>
  <si>
    <t>DI001462</t>
  </si>
  <si>
    <t>DI001463</t>
  </si>
  <si>
    <t>DI001464</t>
  </si>
  <si>
    <t>DI001465</t>
  </si>
  <si>
    <t>DI001466</t>
  </si>
  <si>
    <t>DI001467</t>
  </si>
  <si>
    <t>DI001468</t>
  </si>
  <si>
    <t>DI001469</t>
  </si>
  <si>
    <t>DI001470</t>
  </si>
  <si>
    <t>GAD MUNICIPAL DE GUAYAQUIL</t>
  </si>
  <si>
    <r>
      <t xml:space="preserve">*De acuerdo al artículo 123 del Código Orgánico de Planificación y Finanzas Públicas: </t>
    </r>
    <r>
      <rPr>
        <i/>
        <sz val="9"/>
        <color indexed="8"/>
        <rFont val="Calibri"/>
        <family val="2"/>
      </rPr>
      <t>"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r>
  </si>
  <si>
    <t>SOFR</t>
  </si>
  <si>
    <t>Gobierno Autómo Descentralizado Provincial de Pichincha</t>
  </si>
  <si>
    <t>Gobierno Autómo Descentralizado Provincial del Guayas</t>
  </si>
  <si>
    <t>Muy Ilustre Municipalidad de Guayaquil</t>
  </si>
  <si>
    <t>CDF-RES-2024-0010</t>
  </si>
  <si>
    <t>RESOLUCIÓN No. 042</t>
  </si>
  <si>
    <t xml:space="preserve"> RESOLUCION No. 049</t>
  </si>
  <si>
    <t>RESOLUCIÓN No. 043</t>
  </si>
  <si>
    <t>CDF-RES-2024-0012</t>
  </si>
  <si>
    <t>RESOLUCIÓN CDF-RES-2024-0016</t>
  </si>
  <si>
    <t>RESOLUCIÓN CDF-RES-2024-0015</t>
  </si>
  <si>
    <t>RESOLUCIÓN CDF-RES-2024-0014</t>
  </si>
  <si>
    <t>RESOLUCIÓN CDF-RES-2024-0053</t>
  </si>
  <si>
    <t>RESOLUCIÓN CDF-RES-2024-0054</t>
  </si>
  <si>
    <t>Programa de Inversiones para Agua Potable y Saneamiento en Ecuador</t>
  </si>
  <si>
    <t>Programa de Caminos Rurales - PROVIAL 2</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</si>
  <si>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</si>
  <si>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</si>
  <si>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</si>
  <si>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</si>
  <si>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</si>
  <si>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</si>
  <si>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</si>
  <si>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</si>
  <si>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</si>
  <si>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GAD Municipal del Cantón Cuenca</t>
  </si>
  <si>
    <t>GAD Municipal Del Cantón Portoviejo</t>
  </si>
  <si>
    <t>GAD Provincial de Pichincha</t>
  </si>
  <si>
    <t>Conafips</t>
  </si>
  <si>
    <t>GAD Provincial del Guayas</t>
  </si>
  <si>
    <t>Comisión de liquidez y gastos de evaluación</t>
  </si>
  <si>
    <t>Comisión de compromiso no excede 0.75% anual</t>
  </si>
  <si>
    <t xml:space="preserve">SOFR+MARGEN </t>
  </si>
  <si>
    <t>Comisión de compromiso 0.5% anual</t>
  </si>
  <si>
    <t xml:space="preserve">Comision de risgo de credito inicial </t>
  </si>
  <si>
    <t>Comisión de compromiso (0,75%)</t>
  </si>
  <si>
    <t>Comisión inicial (0.01%)</t>
  </si>
  <si>
    <t>2024 SEPTIEMBRE</t>
  </si>
  <si>
    <t>GAD MUN. DAULE</t>
  </si>
  <si>
    <t>CFA 12375</t>
  </si>
  <si>
    <t>DI001471</t>
  </si>
  <si>
    <t>DI001472</t>
  </si>
  <si>
    <t>DI001473</t>
  </si>
  <si>
    <t>DI001474</t>
  </si>
  <si>
    <t>DI001475</t>
  </si>
  <si>
    <t>DI001476</t>
  </si>
  <si>
    <t>DI001477</t>
  </si>
  <si>
    <t>DI001478</t>
  </si>
  <si>
    <t>DI001479</t>
  </si>
  <si>
    <t>DI001480</t>
  </si>
  <si>
    <t>DI001481</t>
  </si>
  <si>
    <t>Gobierno Autómo Descentralizado Municipal Del Cantón Daule</t>
  </si>
  <si>
    <t>RESOLUCIÓN No. 061</t>
  </si>
  <si>
    <t>Programa Integral de Desarrollo Urbano del Cantón de Daule</t>
  </si>
  <si>
    <t>GAD Daule</t>
  </si>
  <si>
    <t>Saldo al 31-10-2024</t>
  </si>
  <si>
    <t>SALDO AL 31-10-2024</t>
  </si>
  <si>
    <t>2024 OCTUBRE</t>
  </si>
  <si>
    <t>5909/OC-EC</t>
  </si>
  <si>
    <t>RESOLUCIÓN CDF-RES-2024-0018</t>
  </si>
  <si>
    <t>Cooperar en la ejecución del Programa de Apoyo a la Estabilización Macroeconómica</t>
  </si>
  <si>
    <t>Comisión inicial 1%  / Comisión de compromiso de 0,75% anual, sobre el saldo no desembolsado del Préstamo</t>
  </si>
  <si>
    <t>EC-P8</t>
  </si>
  <si>
    <t>CELEC</t>
  </si>
  <si>
    <t>RESOLUCIÓN CDF-RES-2024-0068</t>
  </si>
  <si>
    <t xml:space="preserve">Proyecto Geotérmico Chachimbiro Fase 1 </t>
  </si>
  <si>
    <t>FIJA 1.15%</t>
  </si>
  <si>
    <t>Comisión inicial 0.2%</t>
  </si>
  <si>
    <t>DI001482</t>
  </si>
  <si>
    <t>DI001483</t>
  </si>
  <si>
    <t>DI001484</t>
  </si>
  <si>
    <t>DI001485</t>
  </si>
  <si>
    <t>DI001486</t>
  </si>
  <si>
    <t>DI001487</t>
  </si>
  <si>
    <t>DI001488</t>
  </si>
  <si>
    <t>DI001489</t>
  </si>
  <si>
    <t>DI001490</t>
  </si>
  <si>
    <t>DI001491</t>
  </si>
  <si>
    <t>DI001492</t>
  </si>
  <si>
    <t>Créditos BID 20470000 Tasa referencial 6,61 hasta que el acreedor envíe el estado de cuenta</t>
  </si>
  <si>
    <t>SALDO AL 31.10.2024</t>
  </si>
  <si>
    <t>SALDO AL 
30.11.2024</t>
  </si>
  <si>
    <t>Saldo al 
31-10-2024</t>
  </si>
  <si>
    <t>Saldo al 30-11-2024</t>
  </si>
  <si>
    <t>TASA INT NOVIEMBRE</t>
  </si>
  <si>
    <t>NOVIEMBRE</t>
  </si>
  <si>
    <t>SALDO AL 30 DE NOVIEMBRE DE 2024</t>
  </si>
  <si>
    <t>AL 30 DE NOVIEMBRE DE 2024</t>
  </si>
  <si>
    <t>SALDO AL 30-11-2024</t>
  </si>
  <si>
    <r>
      <t xml:space="preserve">DEUDA PÚBLICA EXTERNA
</t>
    </r>
    <r>
      <rPr>
        <b/>
        <sz val="8"/>
        <color indexed="9"/>
        <rFont val="Calibri"/>
        <family val="2"/>
      </rPr>
      <t>Cifras en miles de dólares USD.</t>
    </r>
    <r>
      <rPr>
        <b/>
        <i/>
        <sz val="8"/>
        <color indexed="9"/>
        <rFont val="Calibri"/>
        <family val="2"/>
      </rPr>
      <t xml:space="preserve">
SALDO AL 30 DE NOVIEMBRE DE 2024</t>
    </r>
  </si>
  <si>
    <t>2024 NOVIEMBRE</t>
  </si>
  <si>
    <t>DEUDA PÚBLICA INTERNA AGREGADA
Cifras en miles de dólares USD.
AL 30 DE NOVIEMBRE DE 2024</t>
  </si>
  <si>
    <t>DEUDA PÚBLICA INTERNA CONSOLIDADA
Cifras en miles de dólares USD.
SALDO AL 30 DE NOVIEMBRE DE 2024</t>
  </si>
  <si>
    <t>*Bonos Privados no consideran bonos recomprados por el IESS: Noviembre USD. 400.427.845,08</t>
  </si>
  <si>
    <t>* Al saldo del 30 de noviembre 2024 de Tenedores de Bonos y Pagares Privados se debe restar USD 400.427.845,08 bonos que han sido recomprados por la Seguridad Social y cuyo efecto puede verificarse en el item "Títulos de Deuda Interna Sector Privado" en el Indicador.</t>
  </si>
  <si>
    <t>PERIODO: 01-01-2024 / 30-11-2024</t>
  </si>
  <si>
    <t>El Instituto Ecuatoriano de Seguridad Social presenta en los balances del Fondo de Salud al 30 de noviembre del 2024, el valor de USD5.173,07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</si>
  <si>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t>DI001493</t>
  </si>
  <si>
    <t>DI001494</t>
  </si>
  <si>
    <t>DI001495</t>
  </si>
  <si>
    <t>DI001496</t>
  </si>
  <si>
    <t>DI001497</t>
  </si>
  <si>
    <t>DI001498</t>
  </si>
  <si>
    <t>DI001499</t>
  </si>
  <si>
    <t>DI001500</t>
  </si>
  <si>
    <t>DI001501</t>
  </si>
  <si>
    <t>DI001502</t>
  </si>
  <si>
    <t>DI001503</t>
  </si>
  <si>
    <t>DI001504</t>
  </si>
  <si>
    <t>DI001505</t>
  </si>
  <si>
    <t>DI001506</t>
  </si>
  <si>
    <t>DI001507</t>
  </si>
  <si>
    <t xml:space="preserve">  </t>
  </si>
  <si>
    <t>*******Las obligaciones de la Secretaría de Hidrocarburos actualizó la última información disponible (el saldo a septiembre fue reportado en la elaboración del presente boletín noviembre 2024)</t>
  </si>
  <si>
    <t>*** La deuda de las instituciones públicas (GADs y Eps) son obligaciones con sector público financiero, sector privado financiero y sector privado no financiero, ultima información disponible sujeta a actualización. El saldo de octubre y noviembre 2024 han sido actualizadas por los GADs y EPs durante la ejecución del presente boletín (noviembre 2024)</t>
  </si>
  <si>
    <t xml:space="preserve">Créditos CAF 20868000, 20866000, 20874000, se realizaron desembolsos. Proyección con tasa referencial 7,20 % hasta que el multilateral reporte la tasa definitiva </t>
  </si>
  <si>
    <t>Nota: DI0000113, DI00007212, DI00007213, DI001381, DI001382, DI001452, DI001455, DI001472, DI001476 Clasificación dentro de la Seguridad Social de la Policía Nacional</t>
  </si>
  <si>
    <t>DI0011921</t>
  </si>
  <si>
    <t>DI0011922</t>
  </si>
  <si>
    <t>DI0011923</t>
  </si>
  <si>
    <t>DI0011924</t>
  </si>
  <si>
    <t>DI0011925</t>
  </si>
  <si>
    <t>DI0011926</t>
  </si>
  <si>
    <t>DI0011927</t>
  </si>
  <si>
    <t>DI0011928</t>
  </si>
  <si>
    <t>DI0011929</t>
  </si>
  <si>
    <t>DI00119210</t>
  </si>
  <si>
    <t>DI0011931</t>
  </si>
  <si>
    <t>DI0011932</t>
  </si>
  <si>
    <t>DI0011933</t>
  </si>
  <si>
    <t>DI0011934</t>
  </si>
  <si>
    <t>DI0011935</t>
  </si>
  <si>
    <t>DI0011936</t>
  </si>
  <si>
    <t>DI0011937</t>
  </si>
  <si>
    <t>DI0011938</t>
  </si>
  <si>
    <t>DI0011939</t>
  </si>
  <si>
    <t>DI00119310</t>
  </si>
  <si>
    <t>DI0011941</t>
  </si>
  <si>
    <t>DI0011951</t>
  </si>
  <si>
    <t>DI0011961</t>
  </si>
  <si>
    <t>DI0011971</t>
  </si>
  <si>
    <t>DI0011972</t>
  </si>
  <si>
    <t>DI0011973</t>
  </si>
  <si>
    <t>DI0011974</t>
  </si>
  <si>
    <t>DI0011975</t>
  </si>
  <si>
    <t>DI0011976</t>
  </si>
  <si>
    <t>DI0011981</t>
  </si>
  <si>
    <t>DI0011991</t>
  </si>
  <si>
    <t>DI0012001</t>
  </si>
  <si>
    <t>DI0012011</t>
  </si>
  <si>
    <t>DI0012021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</si>
  <si>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</si>
  <si>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</si>
  <si>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</si>
  <si>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</si>
  <si>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</si>
  <si>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</si>
  <si>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</si>
  <si>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</si>
  <si>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</si>
  <si>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</si>
  <si>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</si>
  <si>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</si>
  <si>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</si>
  <si>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</si>
  <si>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</si>
  <si>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</si>
  <si>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</si>
  <si>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</si>
  <si>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</si>
  <si>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</si>
  <si>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</si>
  <si>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</si>
  <si>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</si>
  <si>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</si>
  <si>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</si>
  <si>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</si>
  <si>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</si>
  <si>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</si>
  <si>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</si>
  <si>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</si>
  <si>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</si>
  <si>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</si>
  <si>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</si>
  <si>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</si>
  <si>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</si>
  <si>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</si>
  <si>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</si>
  <si>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</si>
  <si>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</si>
  <si>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</si>
  <si>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</si>
  <si>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</si>
  <si>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</si>
  <si>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</si>
  <si>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</si>
  <si>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</si>
  <si>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</si>
  <si>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</si>
  <si>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</si>
  <si>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</si>
  <si>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</si>
  <si>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</si>
  <si>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</si>
  <si>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</si>
  <si>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</si>
  <si>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</si>
  <si>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</si>
  <si>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</si>
  <si>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</si>
  <si>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</si>
  <si>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</si>
  <si>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</si>
  <si>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</si>
  <si>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</si>
  <si>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</si>
  <si>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</si>
  <si>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</si>
  <si>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</si>
  <si>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</si>
  <si>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</si>
  <si>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</si>
  <si>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</si>
  <si>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</si>
  <si>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</si>
  <si>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</si>
  <si>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</si>
  <si>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</si>
  <si>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</si>
  <si>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</si>
  <si>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</si>
  <si>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</si>
  <si>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</si>
  <si>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</si>
  <si>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</si>
  <si>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</si>
  <si>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</si>
  <si>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</si>
  <si>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</si>
  <si>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</si>
  <si>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</si>
  <si>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</si>
  <si>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</si>
  <si>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</si>
  <si>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</si>
  <si>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</si>
  <si>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DI0012731</t>
  </si>
  <si>
    <t>DI0012741</t>
  </si>
  <si>
    <t>DI0012751</t>
  </si>
  <si>
    <t>DI0012761</t>
  </si>
  <si>
    <t>DI0012771</t>
  </si>
  <si>
    <t>DI0012781</t>
  </si>
  <si>
    <t>DI0012791</t>
  </si>
  <si>
    <t>DI0012792</t>
  </si>
  <si>
    <t>DI0012793</t>
  </si>
  <si>
    <t>DI0012801</t>
  </si>
  <si>
    <t>DI0012802</t>
  </si>
  <si>
    <t>DI0012811</t>
  </si>
  <si>
    <t>DI0012821</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</si>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</sst>
</file>

<file path=xl/styles.xml><?xml version="1.0" encoding="utf-8"?>
<styleSheet xmlns="http://schemas.openxmlformats.org/spreadsheetml/2006/main">
  <numFmts count="35">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quot;$&quot;* #,##0_ ;_ &quot;$&quot;* \-#,##0_ ;_ &quot;$&quot;* &quot;-&quot;_ ;_ @_ "/>
    <numFmt numFmtId="165" formatCode="_ * #,##0_ ;_ * \-#,##0_ ;_ * &quot;-&quot;_ ;_ @_ "/>
    <numFmt numFmtId="166" formatCode="_ &quot;$&quot;* #,##0.00_ ;_ &quot;$&quot;* \-#,##0.00_ ;_ &quot;$&quot;* &quot;-&quot;??_ ;_ @_ "/>
    <numFmt numFmtId="167" formatCode="_ * #,##0.00_ ;_ * \-#,##0.00_ ;_ * &quot;-&quot;??_ ;_ @_ "/>
    <numFmt numFmtId="168" formatCode="_(* #,##0.00_);_(* \(#,##0.00\);_(* &quot;-&quot;??_);_(@_)"/>
    <numFmt numFmtId="169" formatCode="_ * #,##0_ ;_ * \-#,##0_ ;_ * &quot;-&quot;??_ ;_ @_ "/>
    <numFmt numFmtId="170" formatCode="0.0%"/>
    <numFmt numFmtId="171" formatCode="d/mm/yyyy;@"/>
    <numFmt numFmtId="172" formatCode="#,##0.00_ ;\-#,##0.00\ "/>
    <numFmt numFmtId="173" formatCode="#,##0.000"/>
    <numFmt numFmtId="174" formatCode="_ * #,##0.0_ ;_ * \-#,##0.0_ ;_ * &quot;-&quot;??_ ;_ @_ "/>
    <numFmt numFmtId="175" formatCode="0.0000%"/>
    <numFmt numFmtId="176" formatCode="_ * #,##0.00000_ ;_ * \-#,##0.00000_ ;_ * &quot;-&quot;??_ ;_ @_ "/>
    <numFmt numFmtId="177" formatCode="dd/mm/yyyy;@"/>
    <numFmt numFmtId="178" formatCode="0.000%"/>
    <numFmt numFmtId="179" formatCode="0.00000%"/>
    <numFmt numFmtId="180" formatCode="0.0"/>
    <numFmt numFmtId="181" formatCode="0.000"/>
    <numFmt numFmtId="182" formatCode="_(&quot;$&quot;\ * #,##0.00_);_(&quot;$&quot;\ * \(#,##0.00\);_(&quot;$&quot;\ * &quot;-&quot;??_);_(@_)"/>
    <numFmt numFmtId="183" formatCode="_ [$€]* #,##0.00_ ;_ [$€]* \-#,##0.00_ ;_ [$€]* &quot;-&quot;??_ ;_ @_ "/>
    <numFmt numFmtId="184" formatCode="_-* #,##0.00\ _€_-;\-* #,##0.00\ _€_-;_-* &quot;-&quot;??\ _€_-;_-@_-"/>
    <numFmt numFmtId="185" formatCode="_-* #,##0.00\ _$_-;\-* #,##0.00\ _$_-;_-* &quot;-&quot;??\ _$_-;_-@_-"/>
    <numFmt numFmtId="186" formatCode="_-* #,##0.00\ &quot;€&quot;_-;\-* #,##0.00\ &quot;€&quot;_-;_-* &quot;-&quot;??\ &quot;€&quot;_-;_-@_-"/>
    <numFmt numFmtId="187" formatCode="_([$$-300A]\ * #,##0.00_);_([$$-300A]\ * \(#,##0.00\);_([$$-300A]\ * &quot;-&quot;??_);_(@_)"/>
    <numFmt numFmtId="188" formatCode="#,##0.0"/>
    <numFmt numFmtId="189" formatCode="_ * #,##0.0_ ;_ * \-#,##0.0_ ;_ * &quot;-&quot;?_ ;_ @_ "/>
    <numFmt numFmtId="190" formatCode="[$-10409]#,##0.00;\(#,##0.00\)"/>
  </numFmts>
  <fonts count="122">
    <font>
      <sz val="11"/>
      <color theme="1"/>
      <name val="Calibri"/>
      <family val="2"/>
      <scheme val="minor"/>
    </font>
    <font>
      <sz val="10"/>
      <color theme="1"/>
      <name val="Arial"/>
      <family val="2"/>
    </font>
    <font>
      <sz val="11"/>
      <color indexed="8"/>
      <name val="Calibri"/>
      <family val="2"/>
    </font>
    <font>
      <b/>
      <sz val="8"/>
      <color indexed="9"/>
      <name val="Calibri"/>
      <family val="2"/>
    </font>
    <font>
      <sz val="8"/>
      <name val="Calibri"/>
      <family val="2"/>
    </font>
    <font>
      <sz val="10"/>
      <name val="Arial"/>
      <family val="2"/>
    </font>
    <font>
      <b/>
      <sz val="8"/>
      <name val="Arial Narrow"/>
      <family val="2"/>
    </font>
    <font>
      <sz val="8"/>
      <name val="Arial Narrow"/>
      <family val="2"/>
    </font>
    <font>
      <b/>
      <sz val="8"/>
      <color indexed="8"/>
      <name val="Arial Narrow"/>
      <family val="2"/>
    </font>
    <font>
      <sz val="8"/>
      <color indexed="8"/>
      <name val="Arial Narrow"/>
      <family val="2"/>
    </font>
    <font>
      <vertAlign val="superscript"/>
      <sz val="11"/>
      <color indexed="8"/>
      <name val="Calibri"/>
      <family val="2"/>
    </font>
    <font>
      <b/>
      <i/>
      <sz val="14"/>
      <color indexed="9"/>
      <name val="Calibri"/>
      <family val="2"/>
    </font>
    <font>
      <b/>
      <i/>
      <sz val="8"/>
      <color indexed="9"/>
      <name val="Calibri"/>
      <family val="2"/>
    </font>
    <font>
      <b/>
      <sz val="9"/>
      <name val="Tahoma"/>
      <family val="2"/>
    </font>
    <font>
      <sz val="9"/>
      <name val="Tahoma"/>
      <family val="2"/>
    </font>
    <font>
      <sz val="9"/>
      <color indexed="8"/>
      <name val="Calibri"/>
      <family val="2"/>
    </font>
    <font>
      <sz val="8"/>
      <color indexed="8"/>
      <name val="Calibri"/>
      <family val="2"/>
    </font>
    <font>
      <i/>
      <sz val="9"/>
      <color indexed="8"/>
      <name val="Calibri"/>
      <family val="2"/>
    </font>
    <font>
      <sz val="10"/>
      <color indexed="8"/>
      <name val="Calibri"/>
      <family val="0"/>
    </font>
    <font>
      <sz val="1.05"/>
      <color indexed="8"/>
      <name val="Calibri"/>
      <family val="0"/>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4"/>
      <name val="Calibri"/>
      <family val="2"/>
    </font>
    <font>
      <b/>
      <sz val="11"/>
      <color indexed="54"/>
      <name val="Calibri"/>
      <family val="2"/>
    </font>
    <font>
      <sz val="11"/>
      <color indexed="9"/>
      <name val="Calibri"/>
      <family val="2"/>
    </font>
    <font>
      <sz val="11"/>
      <color indexed="62"/>
      <name val="Calibri"/>
      <family val="2"/>
    </font>
    <font>
      <u val="single"/>
      <sz val="11"/>
      <color indexed="30"/>
      <name val="Calibri"/>
      <family val="2"/>
    </font>
    <font>
      <u val="single"/>
      <sz val="11"/>
      <color indexed="25"/>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8"/>
      <color indexed="54"/>
      <name val="Calibri Light"/>
      <family val="2"/>
    </font>
    <font>
      <b/>
      <sz val="13"/>
      <color indexed="54"/>
      <name val="Calibri"/>
      <family val="2"/>
    </font>
    <font>
      <b/>
      <sz val="11"/>
      <color indexed="8"/>
      <name val="Calibri"/>
      <family val="2"/>
    </font>
    <font>
      <b/>
      <sz val="8"/>
      <name val="Calibri"/>
      <family val="2"/>
    </font>
    <font>
      <b/>
      <sz val="8"/>
      <color indexed="8"/>
      <name val="Calibri"/>
      <family val="2"/>
    </font>
    <font>
      <b/>
      <i/>
      <sz val="8"/>
      <color indexed="8"/>
      <name val="Calibri"/>
      <family val="2"/>
    </font>
    <font>
      <b/>
      <sz val="8"/>
      <color indexed="10"/>
      <name val="Arial Narrow"/>
      <family val="2"/>
    </font>
    <font>
      <b/>
      <sz val="8"/>
      <color indexed="9"/>
      <name val="Arial Narrow"/>
      <family val="2"/>
    </font>
    <font>
      <sz val="8"/>
      <color indexed="10"/>
      <name val="Arial Narrow"/>
      <family val="2"/>
    </font>
    <font>
      <sz val="8"/>
      <color indexed="10"/>
      <name val="Calibri"/>
      <family val="2"/>
    </font>
    <font>
      <sz val="8"/>
      <color indexed="53"/>
      <name val="Calibri"/>
      <family val="2"/>
    </font>
    <font>
      <sz val="11"/>
      <color indexed="53"/>
      <name val="Calibri"/>
      <family val="2"/>
    </font>
    <font>
      <sz val="8"/>
      <color indexed="53"/>
      <name val="Arial Narrow"/>
      <family val="2"/>
    </font>
    <font>
      <sz val="8"/>
      <color indexed="9"/>
      <name val="Calibri"/>
      <family val="2"/>
    </font>
    <font>
      <sz val="11"/>
      <name val="Calibri"/>
      <family val="2"/>
    </font>
    <font>
      <vertAlign val="superscript"/>
      <sz val="12"/>
      <color indexed="8"/>
      <name val="Calibri"/>
      <family val="2"/>
    </font>
    <font>
      <b/>
      <sz val="10"/>
      <color indexed="9"/>
      <name val="Calibri"/>
      <family val="2"/>
    </font>
    <font>
      <b/>
      <sz val="10"/>
      <color indexed="8"/>
      <name val="Calibri"/>
      <family val="2"/>
    </font>
    <font>
      <sz val="12"/>
      <color indexed="8"/>
      <name val="Calibri"/>
      <family val="2"/>
    </font>
    <font>
      <i/>
      <sz val="10"/>
      <color indexed="8"/>
      <name val="Calibri"/>
      <family val="2"/>
    </font>
    <font>
      <sz val="10"/>
      <name val="Calibri"/>
      <family val="2"/>
    </font>
    <font>
      <b/>
      <i/>
      <sz val="10"/>
      <color indexed="8"/>
      <name val="Calibri"/>
      <family val="2"/>
    </font>
    <font>
      <b/>
      <i/>
      <sz val="11"/>
      <color indexed="8"/>
      <name val="Calibri"/>
      <family val="2"/>
    </font>
    <font>
      <i/>
      <sz val="8"/>
      <color indexed="8"/>
      <name val="Calibri"/>
      <family val="2"/>
    </font>
    <font>
      <b/>
      <sz val="9"/>
      <color indexed="8"/>
      <name val="Calibri"/>
      <family val="2"/>
    </font>
    <font>
      <sz val="8"/>
      <color indexed="8"/>
      <name val="Calibri Light"/>
      <family val="2"/>
    </font>
    <font>
      <b/>
      <sz val="14"/>
      <color indexed="9"/>
      <name val="Calibri"/>
      <family val="2"/>
    </font>
    <font>
      <sz val="8"/>
      <name val="Segoe UI"/>
      <family val="2"/>
    </font>
    <font>
      <b/>
      <sz val="14"/>
      <color indexed="8"/>
      <name val="Calibri"/>
      <family val="0"/>
    </font>
    <font>
      <b/>
      <sz val="11"/>
      <color theme="1"/>
      <name val="Calibri"/>
      <family val="2"/>
      <scheme val="minor"/>
    </font>
    <font>
      <sz val="10"/>
      <color theme="1"/>
      <name val="Calibri"/>
      <family val="2"/>
      <scheme val="minor"/>
    </font>
    <font>
      <i/>
      <sz val="8"/>
      <color theme="1"/>
      <name val="Calibri"/>
      <family val="2"/>
      <scheme val="minor"/>
    </font>
    <font>
      <i/>
      <sz val="9"/>
      <color theme="1"/>
      <name val="Calibri"/>
      <family val="2"/>
      <scheme val="minor"/>
    </font>
    <font>
      <i/>
      <sz val="10"/>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b/>
      <i/>
      <sz val="8"/>
      <color theme="0"/>
      <name val="Calibri"/>
      <family val="2"/>
      <scheme val="minor"/>
    </font>
    <font>
      <sz val="8"/>
      <color theme="1"/>
      <name val="Arial Narrow"/>
      <family val="2"/>
    </font>
    <font>
      <b/>
      <sz val="8"/>
      <color theme="1"/>
      <name val="Arial Narrow"/>
      <family val="2"/>
    </font>
    <font>
      <b/>
      <i/>
      <sz val="8"/>
      <color theme="1"/>
      <name val="Calibri"/>
      <family val="2"/>
      <scheme val="minor"/>
    </font>
    <font>
      <b/>
      <sz val="11"/>
      <color theme="0"/>
      <name val="Calibri"/>
      <family val="2"/>
      <scheme val="minor"/>
    </font>
    <font>
      <sz val="8"/>
      <color rgb="FF000000"/>
      <name val="Calibri Light"/>
      <family val="2"/>
    </font>
    <font>
      <b/>
      <sz val="10"/>
      <color theme="0"/>
      <name val="Calibri"/>
      <family val="2"/>
      <scheme val="minor"/>
    </font>
    <font>
      <b/>
      <sz val="14"/>
      <color theme="0"/>
      <name val="Calibri"/>
      <family val="2"/>
      <scheme val="minor"/>
    </font>
    <font>
      <b/>
      <sz val="10"/>
      <color theme="1"/>
      <name val="Calibri"/>
      <family val="2"/>
      <scheme val="minor"/>
    </font>
    <font>
      <b/>
      <sz val="8"/>
      <name val="Calibri"/>
      <family val="2"/>
      <scheme val="minor"/>
    </font>
    <font>
      <sz val="10"/>
      <name val="Calibri"/>
      <family val="2"/>
      <scheme val="minor"/>
    </font>
    <font>
      <sz val="8"/>
      <color rgb="FF000000"/>
      <name val="Calibri"/>
      <family val="2"/>
      <scheme val="minor"/>
    </font>
    <font>
      <b/>
      <sz val="9"/>
      <color theme="1"/>
      <name val="Calibri"/>
      <family val="2"/>
      <scheme val="minor"/>
    </font>
    <font>
      <b/>
      <i/>
      <sz val="11"/>
      <color theme="1"/>
      <name val="Calibri"/>
      <family val="2"/>
      <scheme val="minor"/>
    </font>
    <font>
      <b/>
      <i/>
      <sz val="10"/>
      <color theme="1"/>
      <name val="Calibri"/>
      <family val="2"/>
      <scheme val="minor"/>
    </font>
    <font>
      <sz val="11"/>
      <name val="Calibri"/>
      <family val="2"/>
      <scheme val="minor"/>
    </font>
    <font>
      <sz val="8"/>
      <color theme="1"/>
      <name val="Calibri"/>
      <family val="2"/>
    </font>
    <font>
      <sz val="8"/>
      <name val="Calibri"/>
      <family val="2"/>
      <scheme val="minor"/>
    </font>
    <font>
      <sz val="8"/>
      <color theme="0"/>
      <name val="Calibri"/>
      <family val="2"/>
      <scheme val="minor"/>
    </font>
    <font>
      <sz val="12"/>
      <color theme="1"/>
      <name val="Calibri"/>
      <family val="2"/>
      <scheme val="minor"/>
    </font>
    <font>
      <vertAlign val="superscript"/>
      <sz val="12"/>
      <color theme="1"/>
      <name val="Calibri"/>
      <family val="2"/>
      <scheme val="minor"/>
    </font>
    <font>
      <sz val="11"/>
      <color theme="0"/>
      <name val="Calibri"/>
      <family val="2"/>
      <scheme val="minor"/>
    </font>
    <font>
      <sz val="11"/>
      <color rgb="FFFF0000"/>
      <name val="Calibri"/>
      <family val="2"/>
      <scheme val="minor"/>
    </font>
    <font>
      <b/>
      <sz val="8"/>
      <color theme="0"/>
      <name val="Arial Narrow"/>
      <family val="2"/>
    </font>
    <font>
      <b/>
      <sz val="8"/>
      <color rgb="FFFF0000"/>
      <name val="Arial Narrow"/>
      <family val="2"/>
    </font>
    <font>
      <sz val="11"/>
      <color theme="5"/>
      <name val="Calibri"/>
      <family val="2"/>
      <scheme val="minor"/>
    </font>
    <font>
      <sz val="8"/>
      <color rgb="FFFF0000"/>
      <name val="Arial Narrow"/>
      <family val="2"/>
    </font>
    <font>
      <sz val="8"/>
      <color theme="5"/>
      <name val="Arial Narrow"/>
      <family val="2"/>
    </font>
    <font>
      <sz val="8"/>
      <color theme="5"/>
      <name val="Calibri"/>
      <family val="2"/>
      <scheme val="minor"/>
    </font>
    <font>
      <sz val="8"/>
      <color rgb="FFFF0000"/>
      <name val="Calibri"/>
      <family val="2"/>
      <scheme val="minor"/>
    </font>
    <font>
      <b/>
      <sz val="11"/>
      <color theme="3"/>
      <name val="Calibri"/>
      <family val="2"/>
      <scheme val="minor"/>
    </font>
    <font>
      <b/>
      <sz val="13"/>
      <color theme="3"/>
      <name val="Calibri"/>
      <family val="2"/>
      <scheme val="minor"/>
    </font>
    <font>
      <sz val="18"/>
      <color theme="3"/>
      <name val="Calibri Light"/>
      <family val="2"/>
      <scheme val="major"/>
    </font>
    <font>
      <i/>
      <sz val="11"/>
      <color rgb="FF7F7F7F"/>
      <name val="Calibri"/>
      <family val="2"/>
      <scheme val="minor"/>
    </font>
    <font>
      <b/>
      <sz val="11"/>
      <color rgb="FF3F3F3F"/>
      <name val="Calibri"/>
      <family val="2"/>
      <scheme val="minor"/>
    </font>
    <font>
      <sz val="11"/>
      <color rgb="FF9C6500"/>
      <name val="Calibri"/>
      <family val="2"/>
      <scheme val="minor"/>
    </font>
    <font>
      <sz val="11"/>
      <color rgb="FF9C5700"/>
      <name val="Calibri"/>
      <family val="2"/>
      <scheme val="minor"/>
    </font>
    <font>
      <sz val="11"/>
      <color rgb="FF9C0006"/>
      <name val="Calibri"/>
      <family val="2"/>
      <scheme val="minor"/>
    </font>
    <font>
      <u val="single"/>
      <sz val="11"/>
      <color theme="11"/>
      <name val="Calibri"/>
      <family val="2"/>
      <scheme val="minor"/>
    </font>
    <font>
      <u val="single"/>
      <sz val="11"/>
      <color theme="10"/>
      <name val="Calibri"/>
      <family val="2"/>
      <scheme val="minor"/>
    </font>
    <font>
      <sz val="11"/>
      <color rgb="FF3F3F76"/>
      <name val="Calibri"/>
      <family val="2"/>
      <scheme val="minor"/>
    </font>
    <font>
      <b/>
      <sz val="15"/>
      <color theme="3"/>
      <name val="Calibri"/>
      <family val="2"/>
      <scheme val="minor"/>
    </font>
    <font>
      <sz val="11"/>
      <color rgb="FFFA7D00"/>
      <name val="Calibri"/>
      <family val="2"/>
      <scheme val="minor"/>
    </font>
    <font>
      <b/>
      <sz val="11"/>
      <color rgb="FFFA7D00"/>
      <name val="Calibri"/>
      <family val="2"/>
      <scheme val="minor"/>
    </font>
    <font>
      <sz val="11"/>
      <color rgb="FF006100"/>
      <name val="Calibri"/>
      <family val="2"/>
      <scheme val="minor"/>
    </font>
    <font>
      <sz val="10"/>
      <color rgb="FF000000"/>
      <name val="Calibri"/>
      <family val="2"/>
    </font>
    <font>
      <sz val="8"/>
      <color rgb="FF000000"/>
      <name val="Calibri"/>
      <family val="2"/>
    </font>
    <font>
      <sz val="9"/>
      <color rgb="FF000000"/>
      <name val="Calibri"/>
      <family val="2"/>
    </font>
    <font>
      <sz val="1"/>
      <color rgb="FF000000"/>
      <name val="Calibri"/>
      <family val="2"/>
    </font>
  </fonts>
  <fills count="45">
    <fill>
      <patternFill patternType="none"/>
    </fill>
    <fill>
      <patternFill patternType="gray125"/>
    </fill>
    <fill>
      <patternFill patternType="solid">
        <fgColor theme="4" tint="0.799979984760284"/>
        <bgColor indexed="64"/>
      </patternFill>
    </fill>
    <fill>
      <patternFill patternType="solid">
        <fgColor theme="5" tint="0.799979984760284"/>
        <bgColor indexed="64"/>
      </patternFill>
    </fill>
    <fill>
      <patternFill patternType="solid">
        <fgColor theme="6" tint="0.799979984760284"/>
        <bgColor indexed="64"/>
      </patternFill>
    </fill>
    <fill>
      <patternFill patternType="solid">
        <fgColor theme="7" tint="0.799979984760284"/>
        <bgColor indexed="64"/>
      </patternFill>
    </fill>
    <fill>
      <patternFill patternType="solid">
        <fgColor theme="8" tint="0.799979984760284"/>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0"/>
        <bgColor indexed="64"/>
      </patternFill>
    </fill>
    <fill>
      <patternFill patternType="solid">
        <fgColor theme="2" tint="-0.249960005283356"/>
        <bgColor indexed="64"/>
      </patternFill>
    </fill>
    <fill>
      <patternFill patternType="solid">
        <fgColor theme="2" tint="-0.0999599993228912"/>
        <bgColor indexed="64"/>
      </patternFill>
    </fill>
    <fill>
      <patternFill patternType="solid">
        <fgColor rgb="FF002060"/>
        <bgColor indexed="64"/>
      </patternFill>
    </fill>
    <fill>
      <patternFill patternType="solid">
        <fgColor theme="0" tint="-0.149979993700981"/>
        <bgColor indexed="64"/>
      </patternFill>
    </fill>
    <fill>
      <patternFill patternType="solid">
        <fgColor theme="4" tint="-0.249960005283356"/>
        <bgColor indexed="64"/>
      </patternFill>
    </fill>
    <fill>
      <patternFill patternType="solid">
        <fgColor theme="2"/>
        <bgColor indexed="64"/>
      </patternFill>
    </fill>
    <fill>
      <patternFill patternType="solid">
        <fgColor rgb="FF7030A0"/>
        <bgColor indexed="64"/>
      </patternFill>
    </fill>
    <fill>
      <patternFill patternType="solid">
        <fgColor rgb="FF0070C0"/>
        <bgColor indexed="64"/>
      </patternFill>
    </fill>
    <fill>
      <patternFill patternType="solid">
        <fgColor rgb="FFFFFF00"/>
        <bgColor indexed="64"/>
      </patternFill>
    </fill>
    <fill>
      <patternFill patternType="solid">
        <fgColor theme="8" tint="-0.499960005283356"/>
        <bgColor indexed="64"/>
      </patternFill>
    </fill>
    <fill>
      <patternFill patternType="solid">
        <fgColor theme="0" tint="-0.349970012903214"/>
        <bgColor indexed="64"/>
      </patternFill>
    </fill>
  </fills>
  <borders count="49">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color indexed="0"/>
      </left>
      <right>
        <color indexed="0"/>
      </right>
      <top>
        <color indexed="0"/>
      </top>
      <bottom style="double">
        <color rgb="FFFF8001"/>
      </bottom>
    </border>
    <border>
      <left>
        <color indexed="0"/>
      </left>
      <right>
        <color indexed="0"/>
      </right>
      <top>
        <color indexed="0"/>
      </top>
      <bottom style="thick">
        <color theme="4"/>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color indexed="0"/>
      </left>
      <right>
        <color indexed="0"/>
      </right>
      <top>
        <color indexed="0"/>
      </top>
      <bottom style="thick">
        <color theme="4" tint="0.499980002641678"/>
      </bottom>
    </border>
    <border>
      <left>
        <color indexed="0"/>
      </left>
      <right>
        <color indexed="0"/>
      </right>
      <top>
        <color indexed="0"/>
      </top>
      <bottom style="medium">
        <color theme="4" tint="0.399980008602142"/>
      </bottom>
    </border>
    <border>
      <left>
        <color indexed="0"/>
      </left>
      <right>
        <color indexed="0"/>
      </right>
      <top style="thin">
        <color theme="4"/>
      </top>
      <bottom style="double">
        <color theme="4"/>
      </bottom>
    </border>
    <border>
      <left style="medium">
        <color auto="1"/>
      </left>
      <right/>
      <top/>
      <bottom/>
    </border>
    <border>
      <left/>
      <right style="medium">
        <color auto="1"/>
      </right>
      <top/>
      <bottom/>
    </border>
    <border>
      <left style="medium">
        <color auto="1"/>
      </left>
      <right/>
      <top/>
      <bottom style="medium">
        <color auto="1"/>
      </bottom>
    </border>
    <border>
      <left/>
      <right style="thin">
        <color auto="1"/>
      </right>
      <top style="thin">
        <color auto="1"/>
      </top>
      <bottom/>
    </border>
    <border>
      <left style="thin">
        <color auto="1"/>
      </left>
      <right/>
      <top/>
      <bottom/>
    </border>
    <border>
      <left style="thin">
        <color auto="1"/>
      </left>
      <right style="thin">
        <color auto="1"/>
      </right>
      <top style="thin">
        <color auto="1"/>
      </top>
      <bottom style="thin">
        <color auto="1"/>
      </bottom>
    </border>
    <border>
      <left style="medium">
        <color auto="1"/>
      </left>
      <right/>
      <top style="medium">
        <color auto="1"/>
      </top>
      <bottom style="medium">
        <color auto="1"/>
      </bottom>
    </border>
    <border>
      <left/>
      <right/>
      <top style="thin">
        <color auto="1"/>
      </top>
      <bottom/>
    </border>
    <border>
      <left style="thin">
        <color auto="1"/>
      </left>
      <right/>
      <top style="thin">
        <color auto="1"/>
      </top>
      <bottom/>
    </border>
    <border>
      <left/>
      <right style="thin">
        <color auto="1"/>
      </right>
      <top/>
      <bottom/>
    </border>
    <border>
      <left style="thin">
        <color auto="1"/>
      </left>
      <right style="thin">
        <color auto="1"/>
      </right>
      <top style="thin">
        <color auto="1"/>
      </top>
      <bottom/>
    </border>
    <border>
      <left style="thin">
        <color auto="1"/>
      </left>
      <right style="thin">
        <color auto="1"/>
      </right>
      <top/>
      <bottom/>
    </border>
    <border>
      <left style="medium">
        <color auto="1"/>
      </left>
      <right/>
      <top style="medium">
        <color auto="1"/>
      </top>
      <bottom/>
    </border>
    <border>
      <left/>
      <right/>
      <top/>
      <bottom style="medium">
        <color auto="1"/>
      </bottom>
    </border>
    <border>
      <left/>
      <right style="medium">
        <color auto="1"/>
      </right>
      <top/>
      <bottom style="medium">
        <color auto="1"/>
      </bottom>
    </border>
    <border>
      <left/>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right style="medium">
        <color auto="1"/>
      </right>
      <top style="medium">
        <color auto="1"/>
      </top>
      <bottom/>
    </border>
    <border>
      <left/>
      <right/>
      <top/>
      <bottom style="thin">
        <color auto="1"/>
      </bottom>
    </border>
    <border>
      <left/>
      <right style="thin">
        <color auto="1"/>
      </right>
      <top/>
      <bottom style="thin">
        <color auto="1"/>
      </bottom>
    </border>
    <border>
      <left style="thin">
        <color auto="1"/>
      </left>
      <right style="thin">
        <color auto="1"/>
      </right>
      <top style="thin">
        <color theme="4" tint="0.399980008602142"/>
      </top>
      <bottom style="thin">
        <color rgb="FF000000"/>
      </bottom>
    </border>
    <border>
      <left style="thin">
        <color auto="1"/>
      </left>
      <right/>
      <top/>
      <bottom style="thin">
        <color auto="1"/>
      </bottom>
    </border>
    <border>
      <left/>
      <right/>
      <top style="thin">
        <color theme="4" tint="0.399980008602142"/>
      </top>
      <bottom/>
    </border>
    <border>
      <left style="thin">
        <color theme="4" tint="0.399980008602142"/>
      </left>
      <right style="thin">
        <color theme="0"/>
      </right>
      <top style="thin">
        <color theme="4" tint="0.399980008602142"/>
      </top>
      <bottom style="thin">
        <color theme="4" tint="0.399980008602142"/>
      </bottom>
    </border>
    <border>
      <left style="thin">
        <color theme="0"/>
      </left>
      <right style="thin">
        <color theme="0"/>
      </right>
      <top style="thin">
        <color theme="4" tint="0.399980008602142"/>
      </top>
      <bottom style="thin">
        <color theme="4" tint="0.399980008602142"/>
      </bottom>
    </border>
    <border>
      <left style="thin">
        <color theme="0"/>
      </left>
      <right style="thin">
        <color theme="4" tint="0.399980008602142"/>
      </right>
      <top style="thin">
        <color theme="4" tint="0.399980008602142"/>
      </top>
      <bottom style="thin">
        <color theme="4" tint="0.399980008602142"/>
      </bottom>
    </border>
    <border>
      <left/>
      <right style="medium">
        <color auto="1"/>
      </right>
      <top style="thin">
        <color auto="1"/>
      </top>
      <bottom/>
    </border>
    <border>
      <left style="thin">
        <color auto="1"/>
      </left>
      <right style="medium">
        <color auto="1"/>
      </right>
      <top style="thin">
        <color auto="1"/>
      </top>
      <bottom style="thin">
        <color auto="1"/>
      </bottom>
    </border>
    <border>
      <left style="thin">
        <color auto="1"/>
      </left>
      <right/>
      <top style="thin">
        <color auto="1"/>
      </top>
      <bottom style="thin">
        <color auto="1"/>
      </bottom>
    </border>
    <border>
      <left>
        <color indexed="0"/>
      </left>
      <right>
        <color indexed="0"/>
      </right>
      <top style="thin">
        <color auto="1"/>
      </top>
      <bottom style="double">
        <color auto="1"/>
      </bottom>
    </border>
    <border>
      <left/>
      <right/>
      <top style="thin">
        <color auto="1"/>
      </top>
      <bottom style="thin">
        <color auto="1"/>
      </bottom>
    </border>
    <border>
      <left style="thin">
        <color auto="1"/>
      </left>
      <right style="thin">
        <color auto="1"/>
      </right>
      <top/>
      <bottom style="thin">
        <color auto="1"/>
      </bottom>
    </border>
    <border>
      <left>
        <color indexed="0"/>
      </left>
      <right>
        <color indexed="0"/>
      </right>
      <top>
        <color indexed="0"/>
      </top>
      <bottom style="double">
        <color auto="1"/>
      </bottom>
    </border>
    <border>
      <left/>
      <right style="thin">
        <color auto="1"/>
      </right>
      <top style="thin">
        <color auto="1"/>
      </top>
      <bottom style="thin">
        <color auto="1"/>
      </bottom>
    </border>
    <border>
      <left style="medium">
        <color auto="1"/>
      </left>
      <right style="medium">
        <color auto="1"/>
      </right>
      <top/>
      <bottom style="medium">
        <color auto="1"/>
      </bottom>
    </border>
    <border>
      <left style="medium">
        <color auto="1"/>
      </left>
      <right style="medium">
        <color auto="1"/>
      </right>
      <top/>
      <bottom/>
    </border>
    <border>
      <left style="medium">
        <color auto="1"/>
      </left>
      <right style="medium">
        <color auto="1"/>
      </right>
      <top style="medium">
        <color auto="1"/>
      </top>
      <bottom/>
    </border>
    <border>
      <left/>
      <right/>
      <top style="double">
        <color auto="1"/>
      </top>
      <bottom/>
    </border>
  </borders>
  <cellStyleXfs count="159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ill="0" applyBorder="0" applyAlignment="0" applyProtection="0"/>
    <xf numFmtId="166" fontId="0" fillId="0" borderId="0" applyFill="0" applyBorder="0" applyAlignment="0" applyProtection="0"/>
    <xf numFmtId="164" fontId="0" fillId="0" borderId="0" applyFill="0" applyBorder="0" applyAlignment="0" applyProtection="0"/>
    <xf numFmtId="167" fontId="0" fillId="0" borderId="0" applyFill="0" applyBorder="0" applyAlignment="0" applyProtection="0"/>
    <xf numFmtId="165" fontId="0" fillId="0" borderId="0" applyFill="0" applyBorder="0" applyAlignment="0" applyProtection="0"/>
    <xf numFmtId="0" fontId="5" fillId="0" borderId="0" applyNumberFormat="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0"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117" fillId="20" borderId="0" applyNumberFormat="0" applyBorder="0" applyAlignment="0" applyProtection="0"/>
    <xf numFmtId="0" fontId="116" fillId="21" borderId="1" applyNumberFormat="0" applyAlignment="0" applyProtection="0"/>
    <xf numFmtId="0" fontId="77" fillId="22" borderId="2" applyNumberFormat="0" applyAlignment="0" applyProtection="0"/>
    <xf numFmtId="0" fontId="115" fillId="0" borderId="3" applyNumberFormat="0" applyFill="0" applyAlignment="0" applyProtection="0"/>
    <xf numFmtId="0" fontId="114" fillId="0" borderId="4" applyNumberFormat="0" applyFill="0" applyAlignment="0" applyProtection="0"/>
    <xf numFmtId="0" fontId="103" fillId="0" borderId="0" applyNumberFormat="0" applyFill="0" applyBorder="0" applyAlignment="0" applyProtection="0"/>
    <xf numFmtId="0" fontId="94" fillId="23"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6"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113" fillId="29" borderId="1" applyNumberFormat="0" applyAlignment="0" applyProtection="0"/>
    <xf numFmtId="183" fontId="5" fillId="0" borderId="0" applyFont="0" applyFill="0" applyBorder="0" applyAlignment="0" applyProtection="0"/>
    <xf numFmtId="0" fontId="5" fillId="0" borderId="0">
      <alignment/>
      <protection/>
    </xf>
    <xf numFmtId="0" fontId="112" fillId="0" borderId="0" applyNumberFormat="0" applyFill="0" applyBorder="0" applyAlignment="0" applyProtection="0"/>
    <xf numFmtId="0" fontId="111" fillId="0" borderId="0" applyNumberFormat="0" applyFill="0" applyBorder="0" applyAlignment="0" applyProtection="0"/>
    <xf numFmtId="0" fontId="110" fillId="30" borderId="0" applyNumberFormat="0" applyBorder="0" applyAlignment="0" applyProtection="0"/>
    <xf numFmtId="165" fontId="0" fillId="0" borderId="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0" fontId="5" fillId="0" borderId="0" applyNumberFormat="0" applyFont="0" applyFill="0" applyBorder="0" applyAlignment="0" applyProtection="0"/>
    <xf numFmtId="43" fontId="0" fillId="0" borderId="0" applyFill="0" applyBorder="0" applyAlignment="0" applyProtection="0"/>
    <xf numFmtId="43" fontId="0" fillId="0" borderId="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0" fillId="0" borderId="0" applyFill="0" applyBorder="0" applyAlignment="0" applyProtection="0"/>
    <xf numFmtId="167" fontId="0" fillId="0" borderId="0" applyFill="0" applyBorder="0" applyAlignment="0" applyProtection="0"/>
    <xf numFmtId="43" fontId="0" fillId="0" borderId="0" applyFill="0" applyBorder="0" applyAlignment="0" applyProtection="0"/>
    <xf numFmtId="168" fontId="0" fillId="0" borderId="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43" fontId="5" fillId="0" borderId="0" applyFont="0" applyFill="0" applyBorder="0" applyAlignment="0" applyProtection="0"/>
    <xf numFmtId="43" fontId="0" fillId="0" borderId="0" applyFill="0" applyBorder="0" applyAlignment="0" applyProtection="0"/>
    <xf numFmtId="167" fontId="0" fillId="0" borderId="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0"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167" fontId="0" fillId="0" borderId="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43" fontId="2" fillId="0" borderId="0" applyFont="0" applyFill="0" applyBorder="0" applyAlignment="0" applyProtection="0"/>
    <xf numFmtId="184" fontId="1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0" fillId="0" borderId="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84" fontId="1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0" fillId="0" borderId="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167" fontId="0" fillId="0" borderId="0" applyFill="0" applyBorder="0" applyAlignment="0" applyProtection="0"/>
    <xf numFmtId="167" fontId="0" fillId="0" borderId="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167" fontId="0"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184" fontId="15" fillId="0" borderId="0" applyFont="0" applyFill="0" applyBorder="0" applyAlignment="0" applyProtection="0"/>
    <xf numFmtId="166" fontId="5" fillId="0" borderId="0" applyFont="0" applyFill="0" applyBorder="0" applyAlignment="0" applyProtection="0"/>
    <xf numFmtId="182"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2" fontId="5" fillId="0" borderId="0" applyFont="0" applyFill="0" applyBorder="0" applyAlignment="0" applyProtection="0"/>
    <xf numFmtId="166" fontId="5" fillId="0" borderId="0" applyFont="0" applyFill="0" applyBorder="0" applyAlignment="0" applyProtection="0"/>
    <xf numFmtId="186" fontId="2" fillId="0" borderId="0" applyFont="0" applyFill="0" applyBorder="0" applyAlignment="0" applyProtection="0"/>
    <xf numFmtId="0" fontId="5" fillId="0" borderId="0" applyNumberFormat="0" applyFont="0" applyFill="0" applyBorder="0" applyAlignment="0" applyProtection="0"/>
    <xf numFmtId="0" fontId="109" fillId="31" borderId="0" applyNumberFormat="0" applyBorder="0" applyAlignment="0" applyProtection="0"/>
    <xf numFmtId="0" fontId="108" fillId="31" borderId="0" applyNumberFormat="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83" fontId="0" fillId="0" borderId="0">
      <alignment/>
      <protection/>
    </xf>
    <xf numFmtId="183" fontId="0" fillId="0" borderId="0">
      <alignment/>
      <protection/>
    </xf>
    <xf numFmtId="183" fontId="0" fillId="0" borderId="0">
      <alignment/>
      <protection/>
    </xf>
    <xf numFmtId="0" fontId="0" fillId="0" borderId="0">
      <alignment/>
      <protection/>
    </xf>
    <xf numFmtId="0" fontId="0" fillId="0" borderId="0">
      <alignment/>
      <protection/>
    </xf>
    <xf numFmtId="0" fontId="5"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 fillId="0" borderId="0">
      <alignment/>
      <protection/>
    </xf>
    <xf numFmtId="0" fontId="69" fillId="0" borderId="0">
      <alignment/>
      <protection/>
    </xf>
    <xf numFmtId="0" fontId="69" fillId="0" borderId="0">
      <alignment/>
      <protection/>
    </xf>
    <xf numFmtId="0" fontId="69"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69" fillId="0" borderId="0">
      <alignment/>
      <protection/>
    </xf>
    <xf numFmtId="0" fontId="69" fillId="0" borderId="0">
      <alignment/>
      <protection/>
    </xf>
    <xf numFmtId="0" fontId="69" fillId="0" borderId="0">
      <alignment/>
      <protection/>
    </xf>
    <xf numFmtId="0" fontId="5" fillId="0" borderId="0">
      <alignment/>
      <protection/>
    </xf>
    <xf numFmtId="0" fontId="69" fillId="0" borderId="0">
      <alignment/>
      <protection/>
    </xf>
    <xf numFmtId="0" fontId="69"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69" fillId="0" borderId="0">
      <alignment/>
      <protection/>
    </xf>
    <xf numFmtId="0" fontId="69" fillId="0" borderId="0">
      <alignment/>
      <protection/>
    </xf>
    <xf numFmtId="0" fontId="69"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69" fillId="0" borderId="0">
      <alignment/>
      <protection/>
    </xf>
    <xf numFmtId="0" fontId="69" fillId="0" borderId="0">
      <alignment/>
      <protection/>
    </xf>
    <xf numFmtId="0" fontId="69"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0" borderId="0">
      <alignment/>
      <protection/>
    </xf>
    <xf numFmtId="0" fontId="69" fillId="0" borderId="0">
      <alignment/>
      <protection/>
    </xf>
    <xf numFmtId="0" fontId="5" fillId="0" borderId="0">
      <alignment/>
      <protection/>
    </xf>
    <xf numFmtId="183" fontId="5" fillId="0" borderId="0">
      <alignment/>
      <protection/>
    </xf>
    <xf numFmtId="183" fontId="5" fillId="0" borderId="0">
      <alignment/>
      <protection/>
    </xf>
    <xf numFmtId="0" fontId="5" fillId="0" borderId="0">
      <alignment/>
      <protection/>
    </xf>
    <xf numFmtId="183" fontId="5" fillId="0" borderId="0">
      <alignment/>
      <protection/>
    </xf>
    <xf numFmtId="0" fontId="5" fillId="0" borderId="0" applyNumberFormat="0" applyFont="0" applyFill="0" applyBorder="0" applyAlignment="0" applyProtection="0"/>
    <xf numFmtId="0" fontId="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 fillId="0" borderId="0">
      <alignment/>
      <protection/>
    </xf>
    <xf numFmtId="0" fontId="5" fillId="0" borderId="0">
      <alignment/>
      <protection/>
    </xf>
    <xf numFmtId="183" fontId="0" fillId="0" borderId="0">
      <alignment/>
      <protection/>
    </xf>
    <xf numFmtId="183" fontId="0" fillId="0" borderId="0">
      <alignment/>
      <protection/>
    </xf>
    <xf numFmtId="183" fontId="0" fillId="0" borderId="0">
      <alignment/>
      <protection/>
    </xf>
    <xf numFmtId="0" fontId="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 fillId="0" borderId="0" applyNumberFormat="0" applyFont="0" applyFill="0" applyBorder="0" applyAlignment="0" applyProtection="0"/>
    <xf numFmtId="183" fontId="0" fillId="0" borderId="0">
      <alignment/>
      <protection/>
    </xf>
    <xf numFmtId="183" fontId="0" fillId="0" borderId="0">
      <alignment/>
      <protection/>
    </xf>
    <xf numFmtId="183" fontId="0" fillId="0" borderId="0">
      <alignment/>
      <protection/>
    </xf>
    <xf numFmtId="0" fontId="5"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5" fillId="0" borderId="0">
      <alignment/>
      <protection/>
    </xf>
    <xf numFmtId="0" fontId="5"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32" borderId="5" applyNumberFormat="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0" fontId="107" fillId="21" borderId="6" applyNumberFormat="0" applyAlignment="0" applyProtection="0"/>
    <xf numFmtId="0" fontId="9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4" fillId="0" borderId="7" applyNumberFormat="0" applyFill="0" applyAlignment="0" applyProtection="0"/>
    <xf numFmtId="0" fontId="103" fillId="0" borderId="8" applyNumberFormat="0" applyFill="0" applyAlignment="0" applyProtection="0"/>
    <xf numFmtId="0" fontId="64" fillId="0" borderId="9" applyNumberFormat="0" applyFill="0" applyAlignment="0" applyProtection="0"/>
  </cellStyleXfs>
  <cellXfs count="1013">
    <xf numFmtId="0" fontId="0" fillId="0" borderId="0" xfId="0" applyFont="1" applyAlignment="1">
      <alignment/>
    </xf>
    <xf numFmtId="0" fontId="0" fillId="0" borderId="0" xfId="0" applyFont="1" applyFill="1" applyAlignment="1">
      <alignment/>
    </xf>
    <xf numFmtId="167" fontId="0" fillId="0" borderId="0" xfId="0" applyNumberFormat="1" applyFont="1" applyAlignment="1">
      <alignment/>
    </xf>
    <xf numFmtId="0" fontId="65" fillId="0" borderId="0" xfId="0" applyFont="1" applyAlignment="1">
      <alignment/>
    </xf>
    <xf numFmtId="168" fontId="0" fillId="0" borderId="0" xfId="0" applyNumberFormat="1" applyFont="1" applyAlignment="1">
      <alignment/>
    </xf>
    <xf numFmtId="0" fontId="0" fillId="33" borderId="0" xfId="0" applyFont="1" applyFill="1" applyAlignment="1">
      <alignment/>
    </xf>
    <xf numFmtId="0" fontId="82" fillId="34" borderId="10" xfId="0" applyFont="1" applyFill="1" applyBorder="1" applyAlignment="1">
      <alignment horizontal="left" vertical="center"/>
    </xf>
    <xf numFmtId="167" fontId="82" fillId="34" borderId="0" xfId="18" applyFont="1" applyFill="1" applyBorder="1" applyAlignment="1">
      <alignment horizontal="left" vertical="center"/>
    </xf>
    <xf numFmtId="167" fontId="82" fillId="34" borderId="11" xfId="18" applyFont="1" applyFill="1" applyBorder="1" applyAlignment="1">
      <alignment horizontal="left" vertical="center"/>
    </xf>
    <xf numFmtId="0" fontId="82" fillId="35" borderId="10" xfId="0" applyFont="1" applyFill="1" applyBorder="1" applyAlignment="1">
      <alignment horizontal="left" vertical="center"/>
    </xf>
    <xf numFmtId="168" fontId="82" fillId="35" borderId="0" xfId="0" applyNumberFormat="1" applyFont="1" applyFill="1" applyBorder="1" applyAlignment="1">
      <alignment horizontal="left" vertical="center"/>
    </xf>
    <xf numFmtId="168" fontId="82" fillId="35" borderId="11" xfId="0" applyNumberFormat="1" applyFont="1" applyFill="1" applyBorder="1" applyAlignment="1">
      <alignment horizontal="left" vertical="center"/>
    </xf>
    <xf numFmtId="0" fontId="71" fillId="33" borderId="10" xfId="0" applyFont="1" applyFill="1" applyBorder="1" applyAlignment="1">
      <alignment horizontal="left" vertical="center" indent="2"/>
    </xf>
    <xf numFmtId="167" fontId="70" fillId="33" borderId="0" xfId="18" applyFont="1" applyFill="1" applyBorder="1" applyAlignment="1">
      <alignment horizontal="left" vertical="center"/>
    </xf>
    <xf numFmtId="167" fontId="70" fillId="33" borderId="11" xfId="18" applyFont="1" applyFill="1" applyBorder="1" applyAlignment="1">
      <alignment horizontal="left" vertical="center"/>
    </xf>
    <xf numFmtId="0" fontId="71" fillId="33" borderId="10" xfId="0" applyFont="1" applyFill="1" applyBorder="1" applyAlignment="1">
      <alignment horizontal="left" vertical="center" indent="3"/>
    </xf>
    <xf numFmtId="167" fontId="71" fillId="33" borderId="0" xfId="18" applyFont="1" applyFill="1" applyBorder="1" applyAlignment="1">
      <alignment horizontal="left" vertical="center"/>
    </xf>
    <xf numFmtId="167" fontId="71" fillId="33" borderId="11" xfId="18" applyFont="1" applyFill="1" applyBorder="1" applyAlignment="1">
      <alignment horizontal="left" vertical="center"/>
    </xf>
    <xf numFmtId="0" fontId="70" fillId="33" borderId="10" xfId="0" applyFont="1" applyFill="1" applyBorder="1" applyAlignment="1">
      <alignment horizontal="left" vertical="center" indent="5"/>
    </xf>
    <xf numFmtId="0" fontId="71" fillId="33" borderId="10" xfId="0" applyFont="1" applyFill="1" applyBorder="1" applyAlignment="1">
      <alignment horizontal="left" vertical="center" indent="4"/>
    </xf>
    <xf numFmtId="0" fontId="70" fillId="33" borderId="12" xfId="0" applyFont="1" applyFill="1" applyBorder="1" applyAlignment="1">
      <alignment horizontal="left" vertical="center" indent="5"/>
    </xf>
    <xf numFmtId="0" fontId="76" fillId="33" borderId="0" xfId="0" applyFont="1" applyFill="1" applyBorder="1" applyAlignment="1">
      <alignment horizontal="left" vertical="center"/>
    </xf>
    <xf numFmtId="0" fontId="72" fillId="36" borderId="10" xfId="0" applyFont="1" applyFill="1" applyBorder="1" applyAlignment="1">
      <alignment horizontal="center"/>
    </xf>
    <xf numFmtId="0" fontId="72" fillId="36" borderId="12" xfId="0" applyFont="1" applyFill="1" applyBorder="1" applyAlignment="1">
      <alignment horizontal="center"/>
    </xf>
    <xf numFmtId="0" fontId="70" fillId="0" borderId="0" xfId="0" applyFont="1" applyFill="1" applyAlignment="1">
      <alignment/>
    </xf>
    <xf numFmtId="0" fontId="72" fillId="36" borderId="13" xfId="0" applyFont="1" applyFill="1" applyBorder="1" applyAlignment="1">
      <alignment horizontal="center" vertical="center"/>
    </xf>
    <xf numFmtId="0" fontId="82" fillId="34" borderId="14" xfId="0" applyFont="1" applyFill="1" applyBorder="1" applyAlignment="1">
      <alignment horizontal="left" vertical="center"/>
    </xf>
    <xf numFmtId="0" fontId="97" fillId="33" borderId="0" xfId="893" applyFont="1" applyFill="1" applyBorder="1" applyAlignment="1">
      <alignment horizontal="center"/>
      <protection/>
    </xf>
    <xf numFmtId="0" fontId="96" fillId="33" borderId="0" xfId="893" applyFont="1" applyFill="1" applyBorder="1" applyAlignment="1">
      <alignment horizontal="center"/>
      <protection/>
    </xf>
    <xf numFmtId="0" fontId="94" fillId="33" borderId="0" xfId="0" applyFont="1" applyFill="1" applyAlignment="1">
      <alignment/>
    </xf>
    <xf numFmtId="0" fontId="94" fillId="0" borderId="0" xfId="0" applyFont="1" applyFill="1" applyAlignment="1">
      <alignment/>
    </xf>
    <xf numFmtId="0" fontId="95" fillId="0" borderId="0" xfId="0" applyFont="1" applyFill="1" applyAlignment="1">
      <alignment/>
    </xf>
    <xf numFmtId="0" fontId="75" fillId="33" borderId="0" xfId="893" applyFont="1" applyFill="1" applyBorder="1" applyAlignment="1">
      <alignment horizontal="center"/>
      <protection/>
    </xf>
    <xf numFmtId="0" fontId="0" fillId="33" borderId="0" xfId="0" applyFont="1" applyFill="1" applyAlignment="1">
      <alignment/>
    </xf>
    <xf numFmtId="0" fontId="0" fillId="0" borderId="0" xfId="0" applyFont="1" applyFill="1" applyAlignment="1">
      <alignment/>
    </xf>
    <xf numFmtId="0" fontId="99" fillId="33" borderId="0" xfId="893" applyFont="1" applyFill="1" applyBorder="1" applyAlignment="1">
      <alignment horizontal="center"/>
      <protection/>
    </xf>
    <xf numFmtId="0" fontId="74" fillId="33" borderId="0" xfId="893" applyFont="1" applyFill="1" applyBorder="1" applyAlignment="1">
      <alignment horizontal="center"/>
      <protection/>
    </xf>
    <xf numFmtId="0" fontId="75" fillId="33" borderId="0" xfId="893" applyFont="1" applyFill="1">
      <alignment/>
      <protection/>
    </xf>
    <xf numFmtId="0" fontId="70" fillId="33" borderId="0" xfId="893" applyFont="1" applyFill="1">
      <alignment/>
      <protection/>
    </xf>
    <xf numFmtId="0" fontId="102" fillId="33" borderId="0" xfId="893" applyFont="1" applyFill="1">
      <alignment/>
      <protection/>
    </xf>
    <xf numFmtId="0" fontId="101" fillId="33" borderId="0" xfId="893" applyFont="1" applyFill="1">
      <alignment/>
      <protection/>
    </xf>
    <xf numFmtId="0" fontId="101" fillId="0" borderId="0" xfId="893" applyFont="1" applyFill="1">
      <alignment/>
      <protection/>
    </xf>
    <xf numFmtId="0" fontId="98" fillId="0" borderId="0" xfId="0" applyFont="1" applyFill="1" applyAlignment="1">
      <alignment/>
    </xf>
    <xf numFmtId="0" fontId="75" fillId="33" borderId="15" xfId="893" applyFont="1" applyFill="1" applyBorder="1" applyAlignment="1">
      <alignment horizontal="center" vertical="center" wrapText="1"/>
      <protection/>
    </xf>
    <xf numFmtId="0" fontId="6" fillId="33" borderId="15" xfId="893" applyFont="1" applyFill="1" applyBorder="1" applyAlignment="1">
      <alignment horizontal="center" vertical="center" wrapText="1"/>
      <protection/>
    </xf>
    <xf numFmtId="17" fontId="6" fillId="33" borderId="15" xfId="893" applyNumberFormat="1" applyFont="1" applyFill="1" applyBorder="1" applyAlignment="1">
      <alignment horizontal="center" vertical="center" wrapText="1"/>
      <protection/>
    </xf>
    <xf numFmtId="0" fontId="74" fillId="33" borderId="0" xfId="893" applyFont="1" applyFill="1">
      <alignment/>
      <protection/>
    </xf>
    <xf numFmtId="0" fontId="75" fillId="33" borderId="15" xfId="893" applyFont="1" applyFill="1" applyBorder="1">
      <alignment/>
      <protection/>
    </xf>
    <xf numFmtId="2" fontId="75" fillId="33" borderId="15" xfId="893" applyNumberFormat="1" applyFont="1" applyFill="1" applyBorder="1">
      <alignment/>
      <protection/>
    </xf>
    <xf numFmtId="167" fontId="75" fillId="33" borderId="15" xfId="69" applyNumberFormat="1" applyFont="1" applyFill="1" applyBorder="1" applyAlignment="1">
      <alignment/>
    </xf>
    <xf numFmtId="167" fontId="75" fillId="0" borderId="15" xfId="69" applyNumberFormat="1" applyFont="1" applyBorder="1" applyAlignment="1">
      <alignment/>
    </xf>
    <xf numFmtId="167" fontId="75" fillId="0" borderId="15" xfId="15" applyNumberFormat="1" applyFont="1" applyFill="1" applyBorder="1" applyAlignment="1">
      <alignment/>
    </xf>
    <xf numFmtId="0" fontId="100" fillId="33" borderId="0" xfId="893" applyFont="1" applyFill="1">
      <alignment/>
      <protection/>
    </xf>
    <xf numFmtId="2" fontId="75" fillId="33" borderId="0" xfId="893" applyNumberFormat="1" applyFont="1" applyFill="1">
      <alignment/>
      <protection/>
    </xf>
    <xf numFmtId="167" fontId="75" fillId="33" borderId="0" xfId="69" applyNumberFormat="1" applyFont="1" applyFill="1" applyAlignment="1">
      <alignment/>
    </xf>
    <xf numFmtId="168" fontId="75" fillId="33" borderId="0" xfId="69" applyFont="1" applyFill="1" applyAlignment="1">
      <alignment/>
    </xf>
    <xf numFmtId="2" fontId="98" fillId="0" borderId="0" xfId="0" applyNumberFormat="1" applyFont="1" applyFill="1" applyAlignment="1">
      <alignment/>
    </xf>
    <xf numFmtId="2" fontId="0" fillId="0" borderId="0" xfId="0" applyNumberFormat="1" applyFont="1" applyFill="1" applyAlignment="1">
      <alignment/>
    </xf>
    <xf numFmtId="2" fontId="95" fillId="0" borderId="0" xfId="0" applyNumberFormat="1" applyFont="1" applyFill="1" applyAlignment="1">
      <alignment/>
    </xf>
    <xf numFmtId="2" fontId="74" fillId="33" borderId="0" xfId="893" applyNumberFormat="1" applyFont="1" applyFill="1">
      <alignment/>
      <protection/>
    </xf>
    <xf numFmtId="10" fontId="74" fillId="33" borderId="0" xfId="15" applyNumberFormat="1" applyFont="1" applyFill="1" applyAlignment="1">
      <alignment/>
    </xf>
    <xf numFmtId="2" fontId="99" fillId="33" borderId="0" xfId="893" applyNumberFormat="1" applyFont="1" applyFill="1">
      <alignment/>
      <protection/>
    </xf>
    <xf numFmtId="2" fontId="100" fillId="33" borderId="0" xfId="893" applyNumberFormat="1" applyFont="1" applyFill="1">
      <alignment/>
      <protection/>
    </xf>
    <xf numFmtId="167" fontId="74" fillId="33" borderId="0" xfId="69" applyNumberFormat="1" applyFont="1" applyFill="1" applyAlignment="1">
      <alignment/>
    </xf>
    <xf numFmtId="168" fontId="74" fillId="33" borderId="0" xfId="69" applyFont="1" applyFill="1" applyAlignment="1">
      <alignment/>
    </xf>
    <xf numFmtId="167" fontId="99" fillId="33" borderId="0" xfId="69" applyNumberFormat="1" applyFont="1" applyFill="1" applyAlignment="1">
      <alignment/>
    </xf>
    <xf numFmtId="0" fontId="75" fillId="0" borderId="0" xfId="893" applyFont="1" applyFill="1">
      <alignment/>
      <protection/>
    </xf>
    <xf numFmtId="2" fontId="75" fillId="0" borderId="0" xfId="893" applyNumberFormat="1" applyFont="1" applyFill="1">
      <alignment/>
      <protection/>
    </xf>
    <xf numFmtId="167" fontId="75" fillId="0" borderId="0" xfId="69" applyNumberFormat="1" applyFont="1" applyFill="1" applyAlignment="1">
      <alignment/>
    </xf>
    <xf numFmtId="0" fontId="74" fillId="0" borderId="0" xfId="893" applyFont="1" applyFill="1">
      <alignment/>
      <protection/>
    </xf>
    <xf numFmtId="2" fontId="74" fillId="0" borderId="0" xfId="893" applyNumberFormat="1" applyFont="1" applyFill="1">
      <alignment/>
      <protection/>
    </xf>
    <xf numFmtId="170" fontId="74" fillId="0" borderId="0" xfId="15" applyNumberFormat="1" applyFont="1" applyFill="1" applyAlignment="1">
      <alignment/>
    </xf>
    <xf numFmtId="170" fontId="99" fillId="0" borderId="0" xfId="15" applyNumberFormat="1" applyFont="1" applyFill="1" applyAlignment="1">
      <alignment/>
    </xf>
    <xf numFmtId="167" fontId="74" fillId="0" borderId="0" xfId="69" applyNumberFormat="1" applyFont="1" applyFill="1" applyAlignment="1">
      <alignment/>
    </xf>
    <xf numFmtId="0" fontId="98" fillId="33" borderId="0" xfId="0" applyFont="1" applyFill="1" applyAlignment="1">
      <alignment/>
    </xf>
    <xf numFmtId="0" fontId="74" fillId="0" borderId="0" xfId="893" applyFont="1">
      <alignment/>
      <protection/>
    </xf>
    <xf numFmtId="168" fontId="98" fillId="33" borderId="0" xfId="0" applyNumberFormat="1" applyFont="1" applyFill="1" applyAlignment="1">
      <alignment/>
    </xf>
    <xf numFmtId="0" fontId="0" fillId="33" borderId="0" xfId="893" applyFont="1" applyFill="1">
      <alignment/>
      <protection/>
    </xf>
    <xf numFmtId="0" fontId="95" fillId="33" borderId="0" xfId="893" applyFont="1" applyFill="1">
      <alignment/>
      <protection/>
    </xf>
    <xf numFmtId="0" fontId="98" fillId="33" borderId="0" xfId="893" applyFont="1" applyFill="1">
      <alignment/>
      <protection/>
    </xf>
    <xf numFmtId="0" fontId="0" fillId="33" borderId="0" xfId="893" applyFont="1" applyFill="1">
      <alignment/>
      <protection/>
    </xf>
    <xf numFmtId="0" fontId="91" fillId="33" borderId="0" xfId="893" applyFont="1" applyFill="1">
      <alignment/>
      <protection/>
    </xf>
    <xf numFmtId="0" fontId="95" fillId="33" borderId="0" xfId="0" applyFont="1" applyFill="1" applyAlignment="1">
      <alignment/>
    </xf>
    <xf numFmtId="0" fontId="95" fillId="0" borderId="0" xfId="0" applyFont="1" applyAlignment="1">
      <alignment/>
    </xf>
    <xf numFmtId="0" fontId="88" fillId="0" borderId="0" xfId="0" applyFont="1" applyAlignment="1">
      <alignment/>
    </xf>
    <xf numFmtId="0" fontId="6" fillId="33" borderId="0" xfId="893" applyFont="1" applyFill="1">
      <alignment/>
      <protection/>
    </xf>
    <xf numFmtId="0" fontId="88" fillId="33" borderId="0" xfId="893" applyFont="1" applyFill="1">
      <alignment/>
      <protection/>
    </xf>
    <xf numFmtId="0" fontId="94" fillId="33" borderId="0" xfId="893" applyFont="1" applyFill="1">
      <alignment/>
      <protection/>
    </xf>
    <xf numFmtId="0" fontId="6" fillId="33" borderId="15" xfId="893" applyFont="1" applyFill="1" applyBorder="1" applyAlignment="1">
      <alignment vertical="center" wrapText="1"/>
      <protection/>
    </xf>
    <xf numFmtId="0" fontId="7" fillId="33" borderId="0" xfId="893" applyFont="1" applyFill="1">
      <alignment/>
      <protection/>
    </xf>
    <xf numFmtId="168" fontId="95" fillId="33" borderId="0" xfId="69" applyFont="1" applyFill="1" applyAlignment="1">
      <alignment/>
    </xf>
    <xf numFmtId="0" fontId="91" fillId="0" borderId="0" xfId="0" applyFont="1" applyFill="1" applyAlignment="1">
      <alignment vertical="center" wrapText="1"/>
    </xf>
    <xf numFmtId="0" fontId="91" fillId="0" borderId="0" xfId="0" applyFont="1" applyFill="1" applyAlignment="1">
      <alignment horizontal="center" wrapText="1"/>
    </xf>
    <xf numFmtId="0" fontId="6" fillId="33" borderId="15" xfId="893" applyFont="1" applyFill="1" applyBorder="1">
      <alignment/>
      <protection/>
    </xf>
    <xf numFmtId="2" fontId="6" fillId="33" borderId="15" xfId="893" applyNumberFormat="1" applyFont="1" applyFill="1" applyBorder="1">
      <alignment/>
      <protection/>
    </xf>
    <xf numFmtId="2" fontId="6" fillId="0" borderId="15" xfId="893" applyNumberFormat="1" applyFont="1" applyBorder="1">
      <alignment/>
      <protection/>
    </xf>
    <xf numFmtId="2" fontId="6" fillId="0" borderId="15" xfId="893" applyNumberFormat="1" applyFont="1" applyFill="1" applyBorder="1">
      <alignment/>
      <protection/>
    </xf>
    <xf numFmtId="0" fontId="6" fillId="33" borderId="0" xfId="893" applyFont="1" applyFill="1" applyBorder="1">
      <alignment/>
      <protection/>
    </xf>
    <xf numFmtId="0" fontId="97" fillId="33" borderId="0" xfId="893" applyFont="1" applyFill="1" applyBorder="1">
      <alignment/>
      <protection/>
    </xf>
    <xf numFmtId="2" fontId="96" fillId="0" borderId="0" xfId="893" applyNumberFormat="1" applyFont="1" applyFill="1" applyBorder="1">
      <alignment/>
      <protection/>
    </xf>
    <xf numFmtId="168" fontId="94" fillId="0" borderId="0" xfId="69" applyFont="1" applyFill="1" applyAlignment="1">
      <alignment vertical="center"/>
    </xf>
    <xf numFmtId="0" fontId="88" fillId="33" borderId="0" xfId="0" applyFont="1" applyFill="1" applyAlignment="1">
      <alignment/>
    </xf>
    <xf numFmtId="2" fontId="6" fillId="33" borderId="0" xfId="893" applyNumberFormat="1" applyFont="1" applyFill="1">
      <alignment/>
      <protection/>
    </xf>
    <xf numFmtId="167" fontId="6" fillId="33" borderId="0" xfId="69" applyNumberFormat="1" applyFont="1" applyFill="1" applyBorder="1" applyAlignment="1">
      <alignment/>
    </xf>
    <xf numFmtId="2" fontId="7" fillId="33" borderId="0" xfId="893" applyNumberFormat="1" applyFont="1" applyFill="1">
      <alignment/>
      <protection/>
    </xf>
    <xf numFmtId="167" fontId="96" fillId="0" borderId="0" xfId="69" applyNumberFormat="1" applyFont="1" applyFill="1" applyAlignment="1">
      <alignment/>
    </xf>
    <xf numFmtId="167" fontId="7" fillId="33" borderId="0" xfId="69" applyNumberFormat="1" applyFont="1" applyFill="1" applyAlignment="1">
      <alignment/>
    </xf>
    <xf numFmtId="0" fontId="6" fillId="0" borderId="0" xfId="893" applyFont="1" applyFill="1">
      <alignment/>
      <protection/>
    </xf>
    <xf numFmtId="2" fontId="6" fillId="0" borderId="0" xfId="893" applyNumberFormat="1" applyFont="1" applyFill="1">
      <alignment/>
      <protection/>
    </xf>
    <xf numFmtId="167" fontId="6" fillId="0" borderId="0" xfId="69" applyNumberFormat="1" applyFont="1" applyFill="1" applyAlignment="1">
      <alignment/>
    </xf>
    <xf numFmtId="167" fontId="6" fillId="0" borderId="0" xfId="69" applyNumberFormat="1" applyFont="1" applyFill="1" applyBorder="1" applyAlignment="1">
      <alignment/>
    </xf>
    <xf numFmtId="0" fontId="88" fillId="0" borderId="0" xfId="0" applyFont="1" applyFill="1" applyAlignment="1">
      <alignment/>
    </xf>
    <xf numFmtId="0" fontId="7" fillId="0" borderId="0" xfId="893" applyFont="1" applyFill="1">
      <alignment/>
      <protection/>
    </xf>
    <xf numFmtId="2" fontId="7" fillId="0" borderId="0" xfId="893" applyNumberFormat="1" applyFont="1" applyFill="1">
      <alignment/>
      <protection/>
    </xf>
    <xf numFmtId="170" fontId="7" fillId="0" borderId="0" xfId="15" applyNumberFormat="1" applyFont="1" applyFill="1" applyAlignment="1">
      <alignment/>
    </xf>
    <xf numFmtId="167" fontId="7" fillId="0" borderId="0" xfId="69" applyNumberFormat="1" applyFont="1" applyFill="1" applyAlignment="1">
      <alignment/>
    </xf>
    <xf numFmtId="0" fontId="7" fillId="0" borderId="0" xfId="893" applyFont="1">
      <alignment/>
      <protection/>
    </xf>
    <xf numFmtId="168" fontId="95" fillId="0" borderId="0" xfId="0" applyNumberFormat="1" applyFont="1" applyAlignment="1">
      <alignment/>
    </xf>
    <xf numFmtId="0" fontId="90" fillId="33" borderId="0" xfId="893" applyFont="1" applyFill="1">
      <alignment/>
      <protection/>
    </xf>
    <xf numFmtId="165" fontId="94" fillId="33" borderId="0" xfId="19" applyFont="1" applyFill="1" applyAlignment="1">
      <alignment/>
    </xf>
    <xf numFmtId="165" fontId="95" fillId="0" borderId="0" xfId="0" applyNumberFormat="1" applyFont="1" applyAlignment="1">
      <alignment/>
    </xf>
    <xf numFmtId="168" fontId="94" fillId="33" borderId="0" xfId="0" applyNumberFormat="1" applyFont="1" applyFill="1" applyAlignment="1">
      <alignment/>
    </xf>
    <xf numFmtId="0" fontId="94" fillId="33" borderId="0" xfId="0" applyFont="1" applyFill="1" applyAlignment="1">
      <alignment vertical="center"/>
    </xf>
    <xf numFmtId="0" fontId="94" fillId="0" borderId="0" xfId="0" applyFont="1" applyAlignment="1">
      <alignment/>
    </xf>
    <xf numFmtId="0" fontId="75" fillId="0" borderId="0" xfId="893" applyFont="1">
      <alignment/>
      <protection/>
    </xf>
    <xf numFmtId="0" fontId="0" fillId="0" borderId="0" xfId="893" applyFont="1">
      <alignment/>
      <protection/>
    </xf>
    <xf numFmtId="0" fontId="75" fillId="0" borderId="15" xfId="893" applyFont="1" applyBorder="1" applyAlignment="1">
      <alignment horizontal="center" vertical="center" wrapText="1"/>
      <protection/>
    </xf>
    <xf numFmtId="0" fontId="75" fillId="0" borderId="15" xfId="893" applyFont="1" applyFill="1" applyBorder="1" applyAlignment="1">
      <alignment horizontal="center" vertical="center" wrapText="1"/>
      <protection/>
    </xf>
    <xf numFmtId="0" fontId="75" fillId="0" borderId="15" xfId="893" applyFont="1" applyBorder="1">
      <alignment/>
      <protection/>
    </xf>
    <xf numFmtId="2" fontId="75" fillId="0" borderId="15" xfId="893" applyNumberFormat="1" applyFont="1" applyBorder="1">
      <alignment/>
      <protection/>
    </xf>
    <xf numFmtId="168" fontId="75" fillId="33" borderId="15" xfId="69" applyFont="1" applyFill="1" applyBorder="1" applyAlignment="1">
      <alignment/>
    </xf>
    <xf numFmtId="168" fontId="75" fillId="0" borderId="15" xfId="69" applyFont="1" applyFill="1" applyBorder="1" applyAlignment="1">
      <alignment/>
    </xf>
    <xf numFmtId="0" fontId="75" fillId="0" borderId="0" xfId="893" applyFont="1" applyBorder="1">
      <alignment/>
      <protection/>
    </xf>
    <xf numFmtId="0" fontId="75" fillId="33" borderId="0" xfId="893" applyFont="1" applyFill="1" applyBorder="1">
      <alignment/>
      <protection/>
    </xf>
    <xf numFmtId="168" fontId="75" fillId="33" borderId="0" xfId="69" applyFont="1" applyFill="1" applyBorder="1" applyAlignment="1">
      <alignment/>
    </xf>
    <xf numFmtId="2" fontId="75" fillId="0" borderId="0" xfId="893" applyNumberFormat="1" applyFont="1">
      <alignment/>
      <protection/>
    </xf>
    <xf numFmtId="168" fontId="75" fillId="0" borderId="0" xfId="893" applyNumberFormat="1" applyFont="1">
      <alignment/>
      <protection/>
    </xf>
    <xf numFmtId="168" fontId="6" fillId="33" borderId="0" xfId="69" applyFont="1" applyFill="1" applyBorder="1" applyAlignment="1">
      <alignment horizontal="right"/>
    </xf>
    <xf numFmtId="2" fontId="74" fillId="0" borderId="0" xfId="893" applyNumberFormat="1" applyFont="1">
      <alignment/>
      <protection/>
    </xf>
    <xf numFmtId="168" fontId="75" fillId="0" borderId="0" xfId="69" applyFont="1" applyFill="1" applyAlignment="1">
      <alignment/>
    </xf>
    <xf numFmtId="168" fontId="74" fillId="0" borderId="0" xfId="69" applyFont="1" applyFill="1" applyAlignment="1">
      <alignment/>
    </xf>
    <xf numFmtId="0" fontId="70" fillId="0" borderId="0" xfId="893" applyFont="1">
      <alignment/>
      <protection/>
    </xf>
    <xf numFmtId="0" fontId="0" fillId="0" borderId="0" xfId="893" applyFont="1">
      <alignment/>
      <protection/>
    </xf>
    <xf numFmtId="167" fontId="82" fillId="37" borderId="0" xfId="18" applyFont="1" applyFill="1" applyBorder="1" applyAlignment="1">
      <alignment horizontal="left" vertical="center"/>
    </xf>
    <xf numFmtId="0" fontId="64" fillId="35" borderId="0" xfId="0" applyFont="1" applyFill="1" applyBorder="1" applyAlignment="1">
      <alignment horizontal="left" wrapText="1" indent="1"/>
    </xf>
    <xf numFmtId="0" fontId="64" fillId="35" borderId="0" xfId="0" applyFont="1" applyFill="1" applyBorder="1" applyAlignment="1">
      <alignment horizontal="left" indent="1"/>
    </xf>
    <xf numFmtId="0" fontId="0" fillId="0" borderId="0" xfId="0" applyFont="1" applyAlignment="1">
      <alignment/>
    </xf>
    <xf numFmtId="0" fontId="77" fillId="36" borderId="16" xfId="0" applyFont="1" applyFill="1" applyBorder="1" applyAlignment="1">
      <alignment horizontal="center"/>
    </xf>
    <xf numFmtId="0" fontId="64" fillId="33" borderId="16" xfId="0" applyFont="1" applyFill="1" applyBorder="1" applyAlignment="1">
      <alignment horizontal="center"/>
    </xf>
    <xf numFmtId="167" fontId="69" fillId="0" borderId="0" xfId="0" applyNumberFormat="1" applyFont="1" applyAlignment="1">
      <alignment/>
    </xf>
    <xf numFmtId="0" fontId="72" fillId="36" borderId="17" xfId="0" applyFont="1" applyFill="1" applyBorder="1" applyAlignment="1">
      <alignment horizontal="center" vertical="center" wrapText="1"/>
    </xf>
    <xf numFmtId="0" fontId="72" fillId="36" borderId="18" xfId="0" applyFont="1" applyFill="1" applyBorder="1" applyAlignment="1">
      <alignment horizontal="center" vertical="center"/>
    </xf>
    <xf numFmtId="0" fontId="72" fillId="36" borderId="17" xfId="0" applyFont="1" applyFill="1" applyBorder="1" applyAlignment="1">
      <alignment horizontal="center" vertical="center"/>
    </xf>
    <xf numFmtId="0" fontId="70" fillId="0" borderId="14" xfId="0" applyFont="1" applyBorder="1" applyAlignment="1">
      <alignment horizontal="left" vertical="center" indent="1"/>
    </xf>
    <xf numFmtId="167" fontId="70" fillId="0" borderId="19" xfId="18" applyFont="1" applyBorder="1" applyAlignment="1">
      <alignment/>
    </xf>
    <xf numFmtId="0" fontId="70" fillId="0" borderId="14" xfId="0" applyFont="1" applyFill="1" applyBorder="1" applyAlignment="1">
      <alignment horizontal="left" vertical="center" indent="1"/>
    </xf>
    <xf numFmtId="0" fontId="82" fillId="37" borderId="14" xfId="0" applyFont="1" applyFill="1" applyBorder="1" applyAlignment="1">
      <alignment horizontal="left" vertical="center"/>
    </xf>
    <xf numFmtId="167" fontId="82" fillId="37" borderId="19" xfId="18" applyFont="1" applyFill="1" applyBorder="1" applyAlignment="1">
      <alignment horizontal="left" vertical="center"/>
    </xf>
    <xf numFmtId="0" fontId="72" fillId="36" borderId="20" xfId="0" applyFont="1" applyFill="1" applyBorder="1" applyAlignment="1">
      <alignment horizontal="center" vertical="center"/>
    </xf>
    <xf numFmtId="167" fontId="82" fillId="34" borderId="21" xfId="18" applyFont="1" applyFill="1" applyBorder="1" applyAlignment="1">
      <alignment horizontal="left" vertical="center"/>
    </xf>
    <xf numFmtId="167" fontId="70" fillId="0" borderId="21" xfId="18" applyFont="1" applyBorder="1" applyAlignment="1">
      <alignment/>
    </xf>
    <xf numFmtId="167" fontId="82" fillId="37" borderId="21" xfId="18" applyFont="1" applyFill="1" applyBorder="1" applyAlignment="1">
      <alignment horizontal="left" vertical="center"/>
    </xf>
    <xf numFmtId="0" fontId="82" fillId="37" borderId="21" xfId="0" applyFont="1" applyFill="1" applyBorder="1" applyAlignment="1">
      <alignment horizontal="left" vertical="center"/>
    </xf>
    <xf numFmtId="0" fontId="77" fillId="36" borderId="22" xfId="0" applyFont="1" applyFill="1" applyBorder="1" applyAlignment="1">
      <alignment horizontal="center" vertical="center"/>
    </xf>
    <xf numFmtId="168" fontId="0" fillId="33" borderId="0" xfId="69" applyFont="1" applyFill="1" applyBorder="1" applyAlignment="1">
      <alignment horizontal="center" vertical="center" wrapText="1" shrinkToFit="1"/>
    </xf>
    <xf numFmtId="168" fontId="0" fillId="33" borderId="11" xfId="69" applyFont="1" applyFill="1" applyBorder="1" applyAlignment="1">
      <alignment horizontal="center" vertical="center" wrapText="1" shrinkToFit="1"/>
    </xf>
    <xf numFmtId="168" fontId="77" fillId="38" borderId="0" xfId="69" applyFont="1" applyFill="1" applyBorder="1" applyAlignment="1">
      <alignment horizontal="center" vertical="center" wrapText="1" shrinkToFit="1"/>
    </xf>
    <xf numFmtId="168" fontId="77" fillId="38" borderId="11" xfId="69" applyFont="1" applyFill="1" applyBorder="1" applyAlignment="1">
      <alignment horizontal="center" vertical="center" wrapText="1" shrinkToFit="1"/>
    </xf>
    <xf numFmtId="168" fontId="64" fillId="2" borderId="0" xfId="69" applyFont="1" applyFill="1" applyBorder="1" applyAlignment="1">
      <alignment horizontal="center" vertical="center" wrapText="1" shrinkToFit="1"/>
    </xf>
    <xf numFmtId="168" fontId="64" fillId="2" borderId="11" xfId="69" applyFont="1" applyFill="1" applyBorder="1" applyAlignment="1">
      <alignment horizontal="center" vertical="center" wrapText="1" shrinkToFit="1"/>
    </xf>
    <xf numFmtId="0" fontId="77" fillId="36" borderId="12" xfId="0" applyFont="1" applyFill="1" applyBorder="1" applyAlignment="1">
      <alignment horizontal="left" indent="2"/>
    </xf>
    <xf numFmtId="168" fontId="77" fillId="36" borderId="23" xfId="69" applyFont="1" applyFill="1" applyBorder="1" applyAlignment="1">
      <alignment horizontal="center" vertical="center" wrapText="1" shrinkToFit="1"/>
    </xf>
    <xf numFmtId="168" fontId="77" fillId="33" borderId="0" xfId="69" applyFont="1" applyFill="1" applyBorder="1" applyAlignment="1">
      <alignment horizontal="left" vertical="center" indent="2"/>
    </xf>
    <xf numFmtId="168" fontId="0" fillId="33" borderId="0" xfId="0" applyNumberFormat="1" applyFont="1" applyFill="1" applyAlignment="1">
      <alignment horizontal="center" vertical="center" wrapText="1" shrinkToFit="1"/>
    </xf>
    <xf numFmtId="0" fontId="77" fillId="36" borderId="12" xfId="0" applyFont="1" applyFill="1" applyBorder="1" applyAlignment="1">
      <alignment horizontal="left" vertical="center" indent="2"/>
    </xf>
    <xf numFmtId="0" fontId="64" fillId="33" borderId="10" xfId="0" applyFont="1" applyFill="1" applyBorder="1" applyAlignment="1">
      <alignment horizontal="center"/>
    </xf>
    <xf numFmtId="0" fontId="64" fillId="33" borderId="0" xfId="0" applyFont="1" applyFill="1" applyAlignment="1">
      <alignment horizontal="center"/>
    </xf>
    <xf numFmtId="0" fontId="64" fillId="33" borderId="12" xfId="0" applyFont="1" applyFill="1" applyBorder="1" applyAlignment="1">
      <alignment horizontal="center"/>
    </xf>
    <xf numFmtId="168" fontId="0" fillId="33" borderId="23" xfId="0" applyNumberFormat="1" applyFont="1" applyFill="1" applyBorder="1" applyAlignment="1">
      <alignment horizontal="center" vertical="center" wrapText="1" shrinkToFit="1"/>
    </xf>
    <xf numFmtId="0" fontId="64" fillId="35" borderId="0" xfId="0" applyFont="1" applyFill="1" applyAlignment="1">
      <alignment horizontal="left" indent="1"/>
    </xf>
    <xf numFmtId="0" fontId="64" fillId="35" borderId="11" xfId="0" applyFont="1" applyFill="1" applyBorder="1" applyAlignment="1">
      <alignment horizontal="left" wrapText="1" indent="1"/>
    </xf>
    <xf numFmtId="0" fontId="64" fillId="39" borderId="0" xfId="0" applyFont="1" applyFill="1" applyBorder="1" applyAlignment="1">
      <alignment horizontal="left" indent="2"/>
    </xf>
    <xf numFmtId="0" fontId="77" fillId="33" borderId="10" xfId="0" applyFont="1" applyFill="1" applyBorder="1" applyAlignment="1">
      <alignment horizontal="left" indent="2"/>
    </xf>
    <xf numFmtId="168" fontId="77" fillId="33" borderId="11" xfId="69" applyFont="1" applyFill="1" applyBorder="1" applyAlignment="1">
      <alignment horizontal="left" vertical="center" indent="2"/>
    </xf>
    <xf numFmtId="168" fontId="64" fillId="2" borderId="0" xfId="0" applyNumberFormat="1" applyFont="1" applyFill="1" applyBorder="1" applyAlignment="1">
      <alignment horizontal="center" vertical="center" wrapText="1" shrinkToFit="1"/>
    </xf>
    <xf numFmtId="0" fontId="64" fillId="35" borderId="0" xfId="0" applyFont="1" applyFill="1" applyBorder="1" applyAlignment="1">
      <alignment horizontal="center" vertical="center" wrapText="1" shrinkToFit="1"/>
    </xf>
    <xf numFmtId="0" fontId="70" fillId="0" borderId="0" xfId="0" applyFont="1" applyAlignment="1">
      <alignment/>
    </xf>
    <xf numFmtId="167" fontId="70" fillId="0" borderId="0" xfId="0" applyNumberFormat="1" applyFont="1" applyAlignment="1">
      <alignment/>
    </xf>
    <xf numFmtId="167" fontId="82" fillId="35" borderId="0" xfId="18" applyFont="1" applyFill="1" applyBorder="1" applyAlignment="1">
      <alignment horizontal="left" vertical="center"/>
    </xf>
    <xf numFmtId="167" fontId="77" fillId="36" borderId="23" xfId="18" applyFont="1" applyFill="1" applyBorder="1" applyAlignment="1">
      <alignment horizontal="center" vertical="center" wrapText="1" shrinkToFit="1"/>
    </xf>
    <xf numFmtId="167" fontId="0" fillId="33" borderId="0" xfId="18" applyFont="1" applyFill="1" applyBorder="1" applyAlignment="1">
      <alignment horizontal="center" vertical="center" wrapText="1" shrinkToFit="1"/>
    </xf>
    <xf numFmtId="167" fontId="77" fillId="38" borderId="0" xfId="18" applyFont="1" applyFill="1" applyBorder="1" applyAlignment="1">
      <alignment horizontal="center" vertical="center" wrapText="1" shrinkToFit="1"/>
    </xf>
    <xf numFmtId="167" fontId="0" fillId="33" borderId="0" xfId="18" applyFont="1" applyFill="1" applyAlignment="1">
      <alignment horizontal="center" vertical="center" wrapText="1" shrinkToFit="1"/>
    </xf>
    <xf numFmtId="167" fontId="0" fillId="33" borderId="23" xfId="18" applyFont="1" applyFill="1" applyBorder="1" applyAlignment="1">
      <alignment horizontal="center" vertical="center" wrapText="1" shrinkToFit="1"/>
    </xf>
    <xf numFmtId="0" fontId="77" fillId="36" borderId="10" xfId="0" applyFont="1" applyFill="1" applyBorder="1" applyAlignment="1">
      <alignment horizontal="center" vertical="center" wrapText="1"/>
    </xf>
    <xf numFmtId="168" fontId="70" fillId="0" borderId="0" xfId="0" applyNumberFormat="1" applyFont="1" applyAlignment="1">
      <alignment/>
    </xf>
    <xf numFmtId="0" fontId="77" fillId="0" borderId="0" xfId="0" applyFont="1" applyFill="1" applyBorder="1" applyAlignment="1">
      <alignment horizontal="left" indent="2"/>
    </xf>
    <xf numFmtId="168" fontId="77" fillId="0" borderId="0" xfId="69" applyFont="1" applyFill="1" applyBorder="1" applyAlignment="1">
      <alignment horizontal="left" vertical="center" indent="2"/>
    </xf>
    <xf numFmtId="0" fontId="77" fillId="33" borderId="0" xfId="0" applyFont="1" applyFill="1" applyBorder="1" applyAlignment="1">
      <alignment horizontal="left" indent="2"/>
    </xf>
    <xf numFmtId="167" fontId="77" fillId="33" borderId="0" xfId="18" applyFont="1" applyFill="1" applyBorder="1" applyAlignment="1">
      <alignment horizontal="left" vertical="center"/>
    </xf>
    <xf numFmtId="0" fontId="93" fillId="33" borderId="0" xfId="0" applyFont="1" applyFill="1" applyAlignment="1">
      <alignment horizontal="left"/>
    </xf>
    <xf numFmtId="167" fontId="70" fillId="33" borderId="23" xfId="18" applyFont="1" applyFill="1" applyBorder="1" applyAlignment="1">
      <alignment horizontal="left" vertical="center"/>
    </xf>
    <xf numFmtId="167" fontId="70" fillId="33" borderId="24" xfId="18" applyFont="1" applyFill="1" applyBorder="1" applyAlignment="1">
      <alignment horizontal="left" vertical="center"/>
    </xf>
    <xf numFmtId="0" fontId="79" fillId="36" borderId="22" xfId="0" applyFont="1" applyFill="1" applyBorder="1" applyAlignment="1">
      <alignment horizontal="center" vertical="center"/>
    </xf>
    <xf numFmtId="0" fontId="79" fillId="36" borderId="25" xfId="0" applyFont="1" applyFill="1" applyBorder="1" applyAlignment="1">
      <alignment horizontal="center" vertical="center" wrapText="1"/>
    </xf>
    <xf numFmtId="0" fontId="81" fillId="35" borderId="11" xfId="0" applyFont="1" applyFill="1" applyBorder="1" applyAlignment="1">
      <alignment horizontal="center" vertical="center" wrapText="1" shrinkToFit="1"/>
    </xf>
    <xf numFmtId="168" fontId="65" fillId="33" borderId="0" xfId="69" applyFont="1" applyFill="1" applyBorder="1" applyAlignment="1">
      <alignment horizontal="right" vertical="center" wrapText="1" shrinkToFit="1"/>
    </xf>
    <xf numFmtId="168" fontId="65" fillId="33" borderId="0" xfId="69" applyFont="1" applyFill="1" applyBorder="1" applyAlignment="1">
      <alignment horizontal="center" vertical="center" wrapText="1" shrinkToFit="1"/>
    </xf>
    <xf numFmtId="168" fontId="81" fillId="2" borderId="0" xfId="69" applyFont="1" applyFill="1" applyBorder="1" applyAlignment="1">
      <alignment horizontal="center" vertical="center" wrapText="1" shrinkToFit="1"/>
    </xf>
    <xf numFmtId="168" fontId="79" fillId="38" borderId="0" xfId="69" applyFont="1" applyFill="1" applyBorder="1" applyAlignment="1">
      <alignment horizontal="center" vertical="center" wrapText="1" shrinkToFit="1"/>
    </xf>
    <xf numFmtId="168" fontId="79" fillId="36" borderId="23" xfId="69" applyFont="1" applyFill="1" applyBorder="1" applyAlignment="1">
      <alignment horizontal="center" vertical="center" wrapText="1" shrinkToFit="1"/>
    </xf>
    <xf numFmtId="168" fontId="79" fillId="36" borderId="24" xfId="69" applyFont="1" applyFill="1" applyBorder="1" applyAlignment="1">
      <alignment horizontal="center" vertical="center" wrapText="1" shrinkToFit="1"/>
    </xf>
    <xf numFmtId="168" fontId="79" fillId="33" borderId="0" xfId="69" applyFont="1" applyFill="1" applyBorder="1" applyAlignment="1">
      <alignment horizontal="center" vertical="center" wrapText="1" shrinkToFit="1"/>
    </xf>
    <xf numFmtId="0" fontId="81" fillId="35" borderId="11" xfId="0" applyFont="1" applyFill="1" applyBorder="1" applyAlignment="1">
      <alignment horizontal="left" wrapText="1" indent="1"/>
    </xf>
    <xf numFmtId="168" fontId="81" fillId="2" borderId="0" xfId="0" applyNumberFormat="1" applyFont="1" applyFill="1" applyBorder="1" applyAlignment="1">
      <alignment horizontal="center" vertical="center" wrapText="1" shrinkToFit="1"/>
    </xf>
    <xf numFmtId="168" fontId="65" fillId="33" borderId="0" xfId="0" applyNumberFormat="1" applyFont="1" applyFill="1" applyBorder="1" applyAlignment="1">
      <alignment horizontal="center" vertical="center" wrapText="1" shrinkToFit="1"/>
    </xf>
    <xf numFmtId="167" fontId="79" fillId="36" borderId="23" xfId="18" applyFont="1" applyFill="1" applyBorder="1" applyAlignment="1">
      <alignment horizontal="center" vertical="center" wrapText="1" shrinkToFit="1"/>
    </xf>
    <xf numFmtId="0" fontId="81" fillId="33" borderId="10" xfId="0" applyFont="1" applyFill="1" applyBorder="1" applyAlignment="1">
      <alignment horizontal="center"/>
    </xf>
    <xf numFmtId="168" fontId="65" fillId="33" borderId="0" xfId="0" applyNumberFormat="1" applyFont="1" applyFill="1" applyAlignment="1">
      <alignment horizontal="center" vertical="center" wrapText="1" shrinkToFit="1"/>
    </xf>
    <xf numFmtId="167" fontId="65" fillId="33" borderId="0" xfId="18" applyFont="1" applyFill="1" applyAlignment="1">
      <alignment horizontal="center" vertical="center" wrapText="1" shrinkToFit="1"/>
    </xf>
    <xf numFmtId="168" fontId="65" fillId="33" borderId="11" xfId="0" applyNumberFormat="1" applyFont="1" applyFill="1" applyBorder="1" applyAlignment="1">
      <alignment horizontal="center" vertical="center" wrapText="1" shrinkToFit="1"/>
    </xf>
    <xf numFmtId="0" fontId="79" fillId="36" borderId="12" xfId="0" applyFont="1" applyFill="1" applyBorder="1" applyAlignment="1">
      <alignment horizontal="left" vertical="center" indent="2"/>
    </xf>
    <xf numFmtId="0" fontId="81" fillId="33" borderId="0" xfId="0" applyFont="1" applyFill="1" applyAlignment="1">
      <alignment horizontal="center"/>
    </xf>
    <xf numFmtId="0" fontId="81" fillId="33" borderId="12" xfId="0" applyFont="1" applyFill="1" applyBorder="1" applyAlignment="1">
      <alignment horizontal="center"/>
    </xf>
    <xf numFmtId="168" fontId="65" fillId="33" borderId="11" xfId="69" applyFont="1" applyFill="1" applyBorder="1" applyAlignment="1">
      <alignment horizontal="right" vertical="center" wrapText="1" shrinkToFit="1"/>
    </xf>
    <xf numFmtId="168" fontId="81" fillId="2" borderId="11" xfId="69" applyFont="1" applyFill="1" applyBorder="1" applyAlignment="1">
      <alignment horizontal="right" vertical="center" wrapText="1" shrinkToFit="1"/>
    </xf>
    <xf numFmtId="167" fontId="79" fillId="38" borderId="0" xfId="18" applyFont="1" applyFill="1" applyBorder="1" applyAlignment="1">
      <alignment horizontal="right" vertical="center"/>
    </xf>
    <xf numFmtId="168" fontId="81" fillId="2" borderId="0" xfId="69" applyFont="1" applyFill="1" applyBorder="1" applyAlignment="1">
      <alignment horizontal="right" vertical="center" wrapText="1" shrinkToFit="1"/>
    </xf>
    <xf numFmtId="168" fontId="79" fillId="38" borderId="0" xfId="69" applyFont="1" applyFill="1" applyBorder="1" applyAlignment="1">
      <alignment horizontal="right" vertical="center" wrapText="1" shrinkToFit="1"/>
    </xf>
    <xf numFmtId="168" fontId="79" fillId="36" borderId="23" xfId="69" applyFont="1" applyFill="1" applyBorder="1" applyAlignment="1">
      <alignment horizontal="right" vertical="center" wrapText="1" shrinkToFit="1"/>
    </xf>
    <xf numFmtId="0" fontId="81" fillId="35" borderId="11" xfId="0" applyFont="1" applyFill="1" applyBorder="1" applyAlignment="1">
      <alignment horizontal="right" vertical="center" wrapText="1" shrinkToFit="1"/>
    </xf>
    <xf numFmtId="0" fontId="81" fillId="39" borderId="11" xfId="0" applyFont="1" applyFill="1" applyBorder="1" applyAlignment="1">
      <alignment horizontal="right" vertical="center" wrapText="1" shrinkToFit="1"/>
    </xf>
    <xf numFmtId="168" fontId="79" fillId="38" borderId="11" xfId="69" applyFont="1" applyFill="1" applyBorder="1" applyAlignment="1">
      <alignment horizontal="right" vertical="center" wrapText="1" shrinkToFit="1"/>
    </xf>
    <xf numFmtId="168" fontId="79" fillId="36" borderId="24" xfId="69" applyFont="1" applyFill="1" applyBorder="1" applyAlignment="1">
      <alignment horizontal="right" vertical="center" wrapText="1" shrinkToFit="1"/>
    </xf>
    <xf numFmtId="168" fontId="81" fillId="2" borderId="0" xfId="0" applyNumberFormat="1" applyFont="1" applyFill="1" applyBorder="1" applyAlignment="1">
      <alignment horizontal="right" vertical="center" wrapText="1" shrinkToFit="1"/>
    </xf>
    <xf numFmtId="168" fontId="79" fillId="36" borderId="26" xfId="69" applyFont="1" applyFill="1" applyBorder="1" applyAlignment="1">
      <alignment horizontal="right" vertical="center" wrapText="1" shrinkToFit="1"/>
    </xf>
    <xf numFmtId="168" fontId="81" fillId="2" borderId="11" xfId="0" applyNumberFormat="1" applyFont="1" applyFill="1" applyBorder="1" applyAlignment="1">
      <alignment horizontal="right" vertical="center" wrapText="1" shrinkToFit="1"/>
    </xf>
    <xf numFmtId="168" fontId="79" fillId="36" borderId="27" xfId="69" applyFont="1" applyFill="1" applyBorder="1" applyAlignment="1">
      <alignment horizontal="right" vertical="center" wrapText="1" shrinkToFit="1"/>
    </xf>
    <xf numFmtId="167" fontId="65" fillId="33" borderId="0" xfId="18" applyFont="1" applyFill="1" applyBorder="1" applyAlignment="1">
      <alignment horizontal="right" vertical="center" wrapText="1" shrinkToFit="1"/>
    </xf>
    <xf numFmtId="167" fontId="79" fillId="38" borderId="0" xfId="18" applyFont="1" applyFill="1" applyBorder="1" applyAlignment="1">
      <alignment horizontal="right" vertical="center" wrapText="1" shrinkToFit="1"/>
    </xf>
    <xf numFmtId="167" fontId="79" fillId="36" borderId="23" xfId="18" applyFont="1" applyFill="1" applyBorder="1" applyAlignment="1">
      <alignment horizontal="right" vertical="center" wrapText="1" shrinkToFit="1"/>
    </xf>
    <xf numFmtId="0" fontId="81" fillId="35" borderId="0" xfId="0" applyFont="1" applyFill="1" applyBorder="1" applyAlignment="1">
      <alignment horizontal="center" vertical="center" wrapText="1" shrinkToFit="1"/>
    </xf>
    <xf numFmtId="0" fontId="81" fillId="39" borderId="0" xfId="0" applyFont="1" applyFill="1" applyBorder="1" applyAlignment="1">
      <alignment horizontal="center" vertical="center" wrapText="1" shrinkToFit="1"/>
    </xf>
    <xf numFmtId="0" fontId="79" fillId="33" borderId="0" xfId="0" applyFont="1" applyFill="1" applyBorder="1" applyAlignment="1">
      <alignment horizontal="left" indent="2"/>
    </xf>
    <xf numFmtId="168" fontId="79" fillId="33" borderId="0" xfId="69" applyFont="1" applyFill="1" applyBorder="1" applyAlignment="1">
      <alignment horizontal="left" vertical="center" indent="2"/>
    </xf>
    <xf numFmtId="0" fontId="81" fillId="35" borderId="0" xfId="0" applyFont="1" applyFill="1" applyBorder="1" applyAlignment="1">
      <alignment horizontal="left" wrapText="1" indent="1"/>
    </xf>
    <xf numFmtId="167" fontId="65" fillId="0" borderId="0" xfId="18" applyFont="1" applyAlignment="1">
      <alignment/>
    </xf>
    <xf numFmtId="167" fontId="65" fillId="0" borderId="0" xfId="0" applyNumberFormat="1" applyFont="1" applyAlignment="1">
      <alignment/>
    </xf>
    <xf numFmtId="0" fontId="81" fillId="33" borderId="0" xfId="0" applyFont="1" applyFill="1" applyBorder="1" applyAlignment="1">
      <alignment horizontal="center"/>
    </xf>
    <xf numFmtId="0" fontId="81" fillId="35" borderId="0" xfId="0" applyFont="1" applyFill="1" applyBorder="1" applyAlignment="1">
      <alignment horizontal="right" vertical="center" wrapText="1" shrinkToFit="1"/>
    </xf>
    <xf numFmtId="167" fontId="79" fillId="38" borderId="11" xfId="18" applyFont="1" applyFill="1" applyBorder="1" applyAlignment="1">
      <alignment horizontal="right" vertical="center"/>
    </xf>
    <xf numFmtId="0" fontId="81" fillId="39" borderId="0" xfId="0" applyFont="1" applyFill="1" applyBorder="1" applyAlignment="1">
      <alignment horizontal="right" vertical="center" wrapText="1" shrinkToFit="1"/>
    </xf>
    <xf numFmtId="168" fontId="79" fillId="33" borderId="11" xfId="69" applyFont="1" applyFill="1" applyBorder="1" applyAlignment="1">
      <alignment horizontal="center" vertical="center" wrapText="1" shrinkToFit="1"/>
    </xf>
    <xf numFmtId="0" fontId="65" fillId="0" borderId="0" xfId="0" applyFont="1" applyBorder="1" applyAlignment="1">
      <alignment/>
    </xf>
    <xf numFmtId="0" fontId="65" fillId="0" borderId="11" xfId="0" applyFont="1" applyBorder="1" applyAlignment="1">
      <alignment/>
    </xf>
    <xf numFmtId="168" fontId="65" fillId="33" borderId="23" xfId="69" applyFont="1" applyFill="1" applyBorder="1" applyAlignment="1">
      <alignment horizontal="right" vertical="center" wrapText="1" shrinkToFit="1"/>
    </xf>
    <xf numFmtId="168" fontId="65" fillId="33" borderId="24" xfId="69" applyFont="1" applyFill="1" applyBorder="1" applyAlignment="1">
      <alignment horizontal="right" vertical="center" wrapText="1" shrinkToFit="1"/>
    </xf>
    <xf numFmtId="167" fontId="65" fillId="33" borderId="23" xfId="18" applyFont="1" applyFill="1" applyBorder="1" applyAlignment="1">
      <alignment horizontal="right" vertical="center" wrapText="1" shrinkToFit="1"/>
    </xf>
    <xf numFmtId="168" fontId="79" fillId="33" borderId="11" xfId="69" applyFont="1" applyFill="1" applyBorder="1" applyAlignment="1">
      <alignment horizontal="left" vertical="center" indent="2"/>
    </xf>
    <xf numFmtId="0" fontId="65" fillId="0" borderId="22" xfId="0" applyFont="1" applyBorder="1" applyAlignment="1">
      <alignment/>
    </xf>
    <xf numFmtId="0" fontId="65" fillId="0" borderId="25" xfId="0" applyFont="1" applyBorder="1" applyAlignment="1">
      <alignment/>
    </xf>
    <xf numFmtId="0" fontId="65" fillId="0" borderId="28" xfId="0" applyFont="1" applyBorder="1" applyAlignment="1">
      <alignment/>
    </xf>
    <xf numFmtId="167" fontId="82" fillId="34" borderId="0" xfId="18" applyFont="1" applyFill="1" applyBorder="1" applyAlignment="1">
      <alignment horizontal="right" vertical="center"/>
    </xf>
    <xf numFmtId="168" fontId="82" fillId="35" borderId="0" xfId="0" applyNumberFormat="1" applyFont="1" applyFill="1" applyBorder="1" applyAlignment="1">
      <alignment horizontal="right" vertical="center"/>
    </xf>
    <xf numFmtId="167" fontId="70" fillId="33" borderId="0" xfId="18" applyFont="1" applyFill="1" applyBorder="1" applyAlignment="1">
      <alignment horizontal="right" vertical="center"/>
    </xf>
    <xf numFmtId="167" fontId="71" fillId="33" borderId="0" xfId="18" applyFont="1" applyFill="1" applyBorder="1" applyAlignment="1">
      <alignment horizontal="right" vertical="center"/>
    </xf>
    <xf numFmtId="167" fontId="70" fillId="33" borderId="23" xfId="18" applyFont="1" applyFill="1" applyBorder="1" applyAlignment="1">
      <alignment horizontal="right" vertical="center"/>
    </xf>
    <xf numFmtId="167" fontId="92" fillId="33" borderId="0" xfId="18" applyFont="1" applyFill="1" applyAlignment="1">
      <alignment/>
    </xf>
    <xf numFmtId="168" fontId="65" fillId="0" borderId="11" xfId="69" applyFont="1" applyFill="1" applyBorder="1" applyAlignment="1">
      <alignment horizontal="right" vertical="center" wrapText="1" shrinkToFit="1"/>
    </xf>
    <xf numFmtId="167" fontId="79" fillId="36" borderId="23" xfId="18" applyFont="1" applyFill="1" applyBorder="1" applyAlignment="1">
      <alignment horizontal="right" vertical="center"/>
    </xf>
    <xf numFmtId="0" fontId="72" fillId="36" borderId="15" xfId="0" applyFont="1" applyFill="1" applyBorder="1" applyAlignment="1">
      <alignment horizontal="center" vertical="center"/>
    </xf>
    <xf numFmtId="167" fontId="72" fillId="36" borderId="15" xfId="18" applyFont="1" applyFill="1" applyBorder="1" applyAlignment="1">
      <alignment horizontal="right" vertical="center"/>
    </xf>
    <xf numFmtId="167" fontId="72" fillId="36" borderId="15" xfId="18" applyFont="1" applyFill="1" applyBorder="1" applyAlignment="1">
      <alignment horizontal="left" vertical="center"/>
    </xf>
    <xf numFmtId="167" fontId="70" fillId="33" borderId="19" xfId="18" applyFont="1" applyFill="1" applyBorder="1" applyAlignment="1">
      <alignment horizontal="left" vertical="center"/>
    </xf>
    <xf numFmtId="167" fontId="71" fillId="33" borderId="19" xfId="18" applyFont="1" applyFill="1" applyBorder="1" applyAlignment="1">
      <alignment horizontal="left" vertical="center"/>
    </xf>
    <xf numFmtId="167" fontId="71" fillId="33" borderId="0" xfId="18" applyFont="1" applyFill="1" applyBorder="1" applyAlignment="1">
      <alignment horizontal="center" vertical="center"/>
    </xf>
    <xf numFmtId="167" fontId="71" fillId="33" borderId="19" xfId="18" applyFont="1" applyFill="1" applyBorder="1" applyAlignment="1">
      <alignment horizontal="center" vertical="center"/>
    </xf>
    <xf numFmtId="167" fontId="70" fillId="33" borderId="0" xfId="18" applyFont="1" applyFill="1" applyBorder="1" applyAlignment="1">
      <alignment horizontal="center" vertical="center"/>
    </xf>
    <xf numFmtId="167" fontId="70" fillId="33" borderId="29" xfId="18" applyFont="1" applyFill="1" applyBorder="1" applyAlignment="1">
      <alignment horizontal="left" vertical="center"/>
    </xf>
    <xf numFmtId="167" fontId="71" fillId="37" borderId="15" xfId="18" applyFont="1" applyFill="1" applyBorder="1" applyAlignment="1">
      <alignment horizontal="left" vertical="center"/>
    </xf>
    <xf numFmtId="167" fontId="70" fillId="33" borderId="29" xfId="18" applyFont="1" applyFill="1" applyBorder="1" applyAlignment="1">
      <alignment horizontal="center" vertical="center"/>
    </xf>
    <xf numFmtId="167" fontId="70" fillId="33" borderId="30" xfId="18" applyFont="1" applyFill="1" applyBorder="1" applyAlignment="1">
      <alignment horizontal="left" vertical="center"/>
    </xf>
    <xf numFmtId="0" fontId="70" fillId="0" borderId="0" xfId="0" applyFont="1" applyBorder="1" applyAlignment="1">
      <alignment/>
    </xf>
    <xf numFmtId="167" fontId="71" fillId="37" borderId="15" xfId="0" applyNumberFormat="1" applyFont="1" applyFill="1" applyBorder="1" applyAlignment="1">
      <alignment/>
    </xf>
    <xf numFmtId="0" fontId="72" fillId="33" borderId="10" xfId="0" applyFont="1" applyFill="1" applyBorder="1" applyAlignment="1">
      <alignment horizontal="center" vertical="center" wrapText="1"/>
    </xf>
    <xf numFmtId="0" fontId="72" fillId="33" borderId="0" xfId="0" applyFont="1" applyFill="1" applyBorder="1" applyAlignment="1">
      <alignment horizontal="center" vertical="center" wrapText="1"/>
    </xf>
    <xf numFmtId="0" fontId="72" fillId="33" borderId="11" xfId="0" applyFont="1" applyFill="1" applyBorder="1" applyAlignment="1">
      <alignment horizontal="center" vertical="center" wrapText="1"/>
    </xf>
    <xf numFmtId="0" fontId="72" fillId="36" borderId="22" xfId="0" applyFont="1" applyFill="1" applyBorder="1" applyAlignment="1">
      <alignment horizontal="center" vertical="center"/>
    </xf>
    <xf numFmtId="0" fontId="71" fillId="35" borderId="0" xfId="0" applyFont="1" applyFill="1" applyBorder="1" applyAlignment="1">
      <alignment horizontal="right" indent="1"/>
    </xf>
    <xf numFmtId="0" fontId="71" fillId="35" borderId="0" xfId="0" applyFont="1" applyFill="1" applyBorder="1" applyAlignment="1">
      <alignment horizontal="left" indent="1"/>
    </xf>
    <xf numFmtId="0" fontId="71" fillId="35" borderId="11" xfId="0" applyFont="1" applyFill="1" applyBorder="1" applyAlignment="1">
      <alignment horizontal="right" indent="1"/>
    </xf>
    <xf numFmtId="168" fontId="70" fillId="33" borderId="0" xfId="69" applyFont="1" applyFill="1" applyBorder="1" applyAlignment="1">
      <alignment horizontal="right" vertical="center" wrapText="1" shrinkToFit="1"/>
    </xf>
    <xf numFmtId="168" fontId="70" fillId="33" borderId="11" xfId="69" applyFont="1" applyFill="1" applyBorder="1" applyAlignment="1">
      <alignment horizontal="right" vertical="center" wrapText="1" shrinkToFit="1"/>
    </xf>
    <xf numFmtId="168" fontId="72" fillId="38" borderId="0" xfId="69" applyFont="1" applyFill="1" applyBorder="1" applyAlignment="1">
      <alignment horizontal="right" vertical="center" wrapText="1" shrinkToFit="1"/>
    </xf>
    <xf numFmtId="167" fontId="72" fillId="38" borderId="0" xfId="18" applyFont="1" applyFill="1" applyBorder="1" applyAlignment="1">
      <alignment horizontal="right" vertical="center" wrapText="1" shrinkToFit="1"/>
    </xf>
    <xf numFmtId="168" fontId="72" fillId="38" borderId="0" xfId="69" applyFont="1" applyFill="1" applyBorder="1" applyAlignment="1">
      <alignment horizontal="center" vertical="center" wrapText="1" shrinkToFit="1"/>
    </xf>
    <xf numFmtId="168" fontId="72" fillId="38" borderId="11" xfId="69" applyFont="1" applyFill="1" applyBorder="1" applyAlignment="1">
      <alignment horizontal="right" vertical="center" wrapText="1" shrinkToFit="1"/>
    </xf>
    <xf numFmtId="0" fontId="71" fillId="35" borderId="10" xfId="0" applyFont="1" applyFill="1" applyBorder="1" applyAlignment="1">
      <alignment horizontal="left" indent="1"/>
    </xf>
    <xf numFmtId="0" fontId="71" fillId="39" borderId="0" xfId="0" applyFont="1" applyFill="1" applyBorder="1" applyAlignment="1">
      <alignment horizontal="right" indent="2"/>
    </xf>
    <xf numFmtId="0" fontId="71" fillId="39" borderId="11" xfId="0" applyFont="1" applyFill="1" applyBorder="1" applyAlignment="1">
      <alignment horizontal="right" indent="2"/>
    </xf>
    <xf numFmtId="168" fontId="71" fillId="2" borderId="0" xfId="69" applyFont="1" applyFill="1" applyBorder="1" applyAlignment="1">
      <alignment horizontal="right" vertical="center" wrapText="1" shrinkToFit="1"/>
    </xf>
    <xf numFmtId="168" fontId="71" fillId="2" borderId="11" xfId="69" applyFont="1" applyFill="1" applyBorder="1" applyAlignment="1">
      <alignment horizontal="right" vertical="center" wrapText="1" shrinkToFit="1"/>
    </xf>
    <xf numFmtId="0" fontId="70" fillId="33" borderId="10" xfId="0" applyFont="1" applyFill="1" applyBorder="1" applyAlignment="1">
      <alignment horizontal="left" wrapText="1" indent="4"/>
    </xf>
    <xf numFmtId="0" fontId="72" fillId="38" borderId="10" xfId="0" applyFont="1" applyFill="1" applyBorder="1" applyAlignment="1">
      <alignment horizontal="left" indent="2"/>
    </xf>
    <xf numFmtId="168" fontId="72" fillId="36" borderId="23" xfId="69" applyFont="1" applyFill="1" applyBorder="1" applyAlignment="1">
      <alignment horizontal="right" vertical="center" wrapText="1" shrinkToFit="1"/>
    </xf>
    <xf numFmtId="167" fontId="72" fillId="36" borderId="23" xfId="18" applyFont="1" applyFill="1" applyBorder="1" applyAlignment="1">
      <alignment horizontal="right" vertical="center" wrapText="1" shrinkToFit="1"/>
    </xf>
    <xf numFmtId="168" fontId="72" fillId="36" borderId="24" xfId="69" applyFont="1" applyFill="1" applyBorder="1" applyAlignment="1">
      <alignment horizontal="right" vertical="center" wrapText="1" shrinkToFit="1"/>
    </xf>
    <xf numFmtId="0" fontId="72" fillId="33" borderId="0" xfId="0" applyFont="1" applyFill="1" applyBorder="1" applyAlignment="1">
      <alignment horizontal="left" indent="2"/>
    </xf>
    <xf numFmtId="168" fontId="72" fillId="33" borderId="0" xfId="69" applyFont="1" applyFill="1" applyBorder="1" applyAlignment="1">
      <alignment horizontal="left" vertical="center" indent="2"/>
    </xf>
    <xf numFmtId="0" fontId="71" fillId="35" borderId="0" xfId="0" applyFont="1" applyFill="1" applyBorder="1" applyAlignment="1">
      <alignment horizontal="left" wrapText="1" indent="1"/>
    </xf>
    <xf numFmtId="0" fontId="71" fillId="35" borderId="11" xfId="0" applyFont="1" applyFill="1" applyBorder="1" applyAlignment="1">
      <alignment horizontal="left" wrapText="1" indent="1"/>
    </xf>
    <xf numFmtId="168" fontId="71" fillId="2" borderId="0" xfId="0" applyNumberFormat="1" applyFont="1" applyFill="1" applyBorder="1" applyAlignment="1">
      <alignment horizontal="right" vertical="center" wrapText="1" shrinkToFit="1"/>
    </xf>
    <xf numFmtId="168" fontId="71" fillId="2" borderId="11" xfId="0" applyNumberFormat="1" applyFont="1" applyFill="1" applyBorder="1" applyAlignment="1">
      <alignment horizontal="right" vertical="center" wrapText="1" shrinkToFit="1"/>
    </xf>
    <xf numFmtId="0" fontId="71" fillId="35" borderId="0" xfId="0" applyFont="1" applyFill="1" applyBorder="1" applyAlignment="1">
      <alignment horizontal="right" vertical="center" wrapText="1" shrinkToFit="1"/>
    </xf>
    <xf numFmtId="0" fontId="71" fillId="35" borderId="0" xfId="0" applyFont="1" applyFill="1" applyBorder="1" applyAlignment="1">
      <alignment horizontal="center" vertical="center" wrapText="1" shrinkToFit="1"/>
    </xf>
    <xf numFmtId="0" fontId="71" fillId="35" borderId="11" xfId="0" applyFont="1" applyFill="1" applyBorder="1" applyAlignment="1">
      <alignment horizontal="right" vertical="center" wrapText="1" shrinkToFit="1"/>
    </xf>
    <xf numFmtId="0" fontId="71" fillId="35" borderId="11" xfId="0" applyFont="1" applyFill="1" applyBorder="1" applyAlignment="1">
      <alignment horizontal="left" indent="1"/>
    </xf>
    <xf numFmtId="167" fontId="72" fillId="38" borderId="0" xfId="18" applyFont="1" applyFill="1" applyBorder="1" applyAlignment="1">
      <alignment horizontal="center" vertical="center" wrapText="1" shrinkToFit="1"/>
    </xf>
    <xf numFmtId="0" fontId="71" fillId="33" borderId="10" xfId="0" applyFont="1" applyFill="1" applyBorder="1" applyAlignment="1">
      <alignment horizontal="center"/>
    </xf>
    <xf numFmtId="168" fontId="70" fillId="33" borderId="0" xfId="0" applyNumberFormat="1" applyFont="1" applyFill="1" applyBorder="1" applyAlignment="1">
      <alignment horizontal="right" vertical="center" wrapText="1" shrinkToFit="1"/>
    </xf>
    <xf numFmtId="167" fontId="70" fillId="33" borderId="0" xfId="18" applyFont="1" applyFill="1" applyBorder="1" applyAlignment="1">
      <alignment horizontal="right" vertical="center" wrapText="1" shrinkToFit="1"/>
    </xf>
    <xf numFmtId="168" fontId="70" fillId="33" borderId="11" xfId="0" applyNumberFormat="1" applyFont="1" applyFill="1" applyBorder="1" applyAlignment="1">
      <alignment horizontal="right" vertical="center" wrapText="1" shrinkToFit="1"/>
    </xf>
    <xf numFmtId="0" fontId="72" fillId="36" borderId="12" xfId="0" applyFont="1" applyFill="1" applyBorder="1" applyAlignment="1">
      <alignment horizontal="left" vertical="center" indent="2"/>
    </xf>
    <xf numFmtId="168" fontId="70" fillId="33" borderId="0" xfId="0" applyNumberFormat="1" applyFont="1" applyFill="1" applyBorder="1" applyAlignment="1">
      <alignment horizontal="center" vertical="center" wrapText="1" shrinkToFit="1"/>
    </xf>
    <xf numFmtId="0" fontId="71" fillId="33" borderId="12" xfId="0" applyFont="1" applyFill="1" applyBorder="1" applyAlignment="1">
      <alignment horizontal="center"/>
    </xf>
    <xf numFmtId="168" fontId="70" fillId="33" borderId="23" xfId="0" applyNumberFormat="1" applyFont="1" applyFill="1" applyBorder="1" applyAlignment="1">
      <alignment horizontal="center" vertical="center" wrapText="1" shrinkToFit="1"/>
    </xf>
    <xf numFmtId="167" fontId="70" fillId="33" borderId="23" xfId="18" applyFont="1" applyFill="1" applyBorder="1" applyAlignment="1">
      <alignment horizontal="center" vertical="center" wrapText="1" shrinkToFit="1"/>
    </xf>
    <xf numFmtId="0" fontId="71" fillId="39" borderId="0" xfId="0" applyFont="1" applyFill="1" applyBorder="1" applyAlignment="1">
      <alignment horizontal="right" vertical="center" wrapText="1" shrinkToFit="1"/>
    </xf>
    <xf numFmtId="0" fontId="71" fillId="39" borderId="11" xfId="0" applyFont="1" applyFill="1" applyBorder="1" applyAlignment="1">
      <alignment horizontal="right" vertical="center" wrapText="1" shrinkToFit="1"/>
    </xf>
    <xf numFmtId="0" fontId="71" fillId="35" borderId="0" xfId="0" applyFont="1" applyFill="1" applyBorder="1" applyAlignment="1">
      <alignment horizontal="right" wrapText="1" indent="1"/>
    </xf>
    <xf numFmtId="0" fontId="71" fillId="35" borderId="11" xfId="0" applyFont="1" applyFill="1" applyBorder="1" applyAlignment="1">
      <alignment horizontal="right" wrapText="1" indent="1"/>
    </xf>
    <xf numFmtId="168" fontId="70" fillId="33" borderId="23" xfId="0" applyNumberFormat="1" applyFont="1" applyFill="1" applyBorder="1" applyAlignment="1">
      <alignment horizontal="right" vertical="center" wrapText="1" shrinkToFit="1"/>
    </xf>
    <xf numFmtId="167" fontId="70" fillId="33" borderId="23" xfId="18" applyFont="1" applyFill="1" applyBorder="1" applyAlignment="1">
      <alignment horizontal="right" vertical="center" wrapText="1" shrinkToFit="1"/>
    </xf>
    <xf numFmtId="168" fontId="70" fillId="33" borderId="24" xfId="0" applyNumberFormat="1" applyFont="1" applyFill="1" applyBorder="1" applyAlignment="1">
      <alignment horizontal="right" vertical="center" wrapText="1" shrinkToFit="1"/>
    </xf>
    <xf numFmtId="168" fontId="75" fillId="0" borderId="15" xfId="69" applyFont="1" applyFill="1" applyBorder="1" applyAlignment="1">
      <alignment horizontal="right"/>
    </xf>
    <xf numFmtId="168" fontId="75" fillId="0" borderId="0" xfId="69" applyFont="1" applyFill="1" applyAlignment="1">
      <alignment horizontal="right"/>
    </xf>
    <xf numFmtId="168" fontId="74" fillId="0" borderId="0" xfId="69" applyFont="1" applyFill="1" applyAlignment="1">
      <alignment horizontal="right"/>
    </xf>
    <xf numFmtId="167" fontId="7" fillId="33" borderId="0" xfId="69" applyNumberFormat="1" applyFont="1" applyFill="1" applyAlignment="1">
      <alignment horizontal="right"/>
    </xf>
    <xf numFmtId="167" fontId="6" fillId="33" borderId="0" xfId="69" applyNumberFormat="1" applyFont="1" applyFill="1" applyAlignment="1">
      <alignment horizontal="right"/>
    </xf>
    <xf numFmtId="2" fontId="6" fillId="0" borderId="15" xfId="893" applyNumberFormat="1" applyFont="1" applyFill="1" applyBorder="1" applyAlignment="1">
      <alignment horizontal="right"/>
      <protection/>
    </xf>
    <xf numFmtId="167" fontId="75" fillId="0" borderId="15" xfId="15" applyNumberFormat="1" applyFont="1" applyFill="1" applyBorder="1" applyAlignment="1">
      <alignment horizontal="right"/>
    </xf>
    <xf numFmtId="0" fontId="74" fillId="33" borderId="0" xfId="893" applyFont="1" applyFill="1" applyAlignment="1">
      <alignment horizontal="right"/>
      <protection/>
    </xf>
    <xf numFmtId="168" fontId="75" fillId="33" borderId="0" xfId="69" applyFont="1" applyFill="1" applyAlignment="1">
      <alignment horizontal="right"/>
    </xf>
    <xf numFmtId="10" fontId="74" fillId="33" borderId="0" xfId="15" applyNumberFormat="1" applyFont="1" applyFill="1" applyAlignment="1">
      <alignment horizontal="right"/>
    </xf>
    <xf numFmtId="168" fontId="74" fillId="33" borderId="0" xfId="69" applyFont="1" applyFill="1" applyAlignment="1">
      <alignment horizontal="right"/>
    </xf>
    <xf numFmtId="167" fontId="74" fillId="33" borderId="0" xfId="69" applyNumberFormat="1" applyFont="1" applyFill="1" applyAlignment="1">
      <alignment horizontal="right"/>
    </xf>
    <xf numFmtId="170" fontId="74" fillId="0" borderId="0" xfId="15" applyNumberFormat="1" applyFont="1" applyFill="1" applyAlignment="1">
      <alignment horizontal="right"/>
    </xf>
    <xf numFmtId="167" fontId="74" fillId="0" borderId="0" xfId="69" applyNumberFormat="1" applyFont="1" applyFill="1" applyAlignment="1">
      <alignment horizontal="right"/>
    </xf>
    <xf numFmtId="0" fontId="65" fillId="33" borderId="0" xfId="0" applyFont="1" applyFill="1" applyAlignment="1">
      <alignment/>
    </xf>
    <xf numFmtId="168" fontId="65" fillId="33" borderId="23" xfId="69" applyFont="1" applyFill="1" applyBorder="1" applyAlignment="1">
      <alignment horizontal="center" vertical="center" wrapText="1" shrinkToFit="1"/>
    </xf>
    <xf numFmtId="0" fontId="71" fillId="33" borderId="15" xfId="0" applyFont="1" applyFill="1" applyBorder="1" applyAlignment="1">
      <alignment horizontal="left" vertical="center"/>
    </xf>
    <xf numFmtId="167" fontId="71" fillId="33" borderId="15" xfId="18" applyFont="1" applyFill="1" applyBorder="1" applyAlignment="1">
      <alignment horizontal="left" vertical="center"/>
    </xf>
    <xf numFmtId="167" fontId="82" fillId="34" borderId="21" xfId="0" applyNumberFormat="1" applyFont="1" applyFill="1" applyBorder="1" applyAlignment="1">
      <alignment horizontal="left" vertical="center"/>
    </xf>
    <xf numFmtId="43" fontId="82" fillId="34" borderId="21" xfId="0" applyNumberFormat="1" applyFont="1" applyFill="1" applyBorder="1" applyAlignment="1">
      <alignment horizontal="left" vertical="center"/>
    </xf>
    <xf numFmtId="0" fontId="71" fillId="0" borderId="14" xfId="0" applyFont="1" applyFill="1" applyBorder="1" applyAlignment="1">
      <alignment horizontal="left" vertical="center"/>
    </xf>
    <xf numFmtId="0" fontId="65" fillId="33" borderId="0" xfId="0" applyFont="1" applyFill="1" applyAlignment="1">
      <alignment horizontal="center" vertical="center" wrapText="1" shrinkToFit="1"/>
    </xf>
    <xf numFmtId="0" fontId="92" fillId="33" borderId="0" xfId="0" applyFont="1" applyFill="1" applyAlignment="1">
      <alignment/>
    </xf>
    <xf numFmtId="168" fontId="0" fillId="33" borderId="11" xfId="69" applyFont="1" applyFill="1" applyBorder="1" applyAlignment="1">
      <alignment horizontal="right" vertical="center" wrapText="1" shrinkToFit="1"/>
    </xf>
    <xf numFmtId="168" fontId="77" fillId="38" borderId="11" xfId="69" applyFont="1" applyFill="1" applyBorder="1" applyAlignment="1">
      <alignment horizontal="right" vertical="center" wrapText="1" shrinkToFit="1"/>
    </xf>
    <xf numFmtId="0" fontId="65" fillId="33" borderId="10" xfId="0" applyFont="1" applyFill="1" applyBorder="1" applyAlignment="1">
      <alignment vertical="center" wrapText="1"/>
    </xf>
    <xf numFmtId="0" fontId="81" fillId="35" borderId="10" xfId="0" applyFont="1" applyFill="1" applyBorder="1" applyAlignment="1">
      <alignment wrapText="1"/>
    </xf>
    <xf numFmtId="0" fontId="65" fillId="33" borderId="10" xfId="0" applyFont="1" applyFill="1" applyBorder="1" applyAlignment="1">
      <alignment/>
    </xf>
    <xf numFmtId="0" fontId="81" fillId="35" borderId="10" xfId="0" applyFont="1" applyFill="1" applyBorder="1" applyAlignment="1">
      <alignment/>
    </xf>
    <xf numFmtId="0" fontId="81" fillId="39" borderId="10" xfId="0" applyFont="1" applyFill="1" applyBorder="1" applyAlignment="1">
      <alignment/>
    </xf>
    <xf numFmtId="0" fontId="81" fillId="2" borderId="10" xfId="0" applyFont="1" applyFill="1" applyBorder="1" applyAlignment="1">
      <alignment wrapText="1"/>
    </xf>
    <xf numFmtId="0" fontId="65" fillId="33" borderId="10" xfId="0" applyFont="1" applyFill="1" applyBorder="1" applyAlignment="1">
      <alignment wrapText="1"/>
    </xf>
    <xf numFmtId="0" fontId="81" fillId="2" borderId="10" xfId="0" applyFont="1" applyFill="1" applyBorder="1" applyAlignment="1">
      <alignment/>
    </xf>
    <xf numFmtId="0" fontId="79" fillId="38" borderId="10" xfId="0" applyFont="1" applyFill="1" applyBorder="1" applyAlignment="1">
      <alignment/>
    </xf>
    <xf numFmtId="0" fontId="79" fillId="38" borderId="10" xfId="0" applyFont="1" applyFill="1" applyBorder="1" applyAlignment="1">
      <alignment wrapText="1"/>
    </xf>
    <xf numFmtId="0" fontId="68" fillId="0" borderId="0" xfId="0" applyFont="1" applyAlignment="1">
      <alignment/>
    </xf>
    <xf numFmtId="0" fontId="79" fillId="36" borderId="12" xfId="0" applyFont="1" applyFill="1" applyBorder="1" applyAlignment="1">
      <alignment/>
    </xf>
    <xf numFmtId="0" fontId="79" fillId="36" borderId="16" xfId="0" applyFont="1" applyFill="1" applyBorder="1" applyAlignment="1">
      <alignment vertical="center" wrapText="1"/>
    </xf>
    <xf numFmtId="0" fontId="79" fillId="38" borderId="10" xfId="0" applyFont="1" applyFill="1" applyBorder="1" applyAlignment="1">
      <alignment vertical="center"/>
    </xf>
    <xf numFmtId="168" fontId="65" fillId="33" borderId="11" xfId="69" applyFont="1" applyFill="1" applyBorder="1" applyAlignment="1">
      <alignment horizontal="center" wrapText="1" shrinkToFit="1"/>
    </xf>
    <xf numFmtId="0" fontId="64" fillId="35" borderId="10" xfId="0" applyFont="1" applyFill="1" applyBorder="1" applyAlignment="1">
      <alignment wrapText="1"/>
    </xf>
    <xf numFmtId="0" fontId="0" fillId="33" borderId="10" xfId="0" applyFont="1" applyFill="1" applyBorder="1" applyAlignment="1">
      <alignment/>
    </xf>
    <xf numFmtId="0" fontId="77" fillId="38" borderId="10" xfId="0" applyFont="1" applyFill="1" applyBorder="1" applyAlignment="1">
      <alignment wrapText="1"/>
    </xf>
    <xf numFmtId="0" fontId="64" fillId="35" borderId="10" xfId="0" applyFont="1" applyFill="1" applyBorder="1" applyAlignment="1">
      <alignment/>
    </xf>
    <xf numFmtId="0" fontId="64" fillId="39" borderId="10" xfId="0" applyFont="1" applyFill="1" applyBorder="1" applyAlignment="1">
      <alignment/>
    </xf>
    <xf numFmtId="0" fontId="0" fillId="33" borderId="10" xfId="0" applyFont="1" applyFill="1" applyBorder="1" applyAlignment="1">
      <alignment vertical="center" wrapText="1"/>
    </xf>
    <xf numFmtId="0" fontId="64" fillId="2" borderId="10" xfId="0" applyFont="1" applyFill="1" applyBorder="1" applyAlignment="1">
      <alignment wrapText="1"/>
    </xf>
    <xf numFmtId="0" fontId="0" fillId="33" borderId="10" xfId="0" applyFont="1" applyFill="1" applyBorder="1" applyAlignment="1">
      <alignment wrapText="1"/>
    </xf>
    <xf numFmtId="0" fontId="77" fillId="38" borderId="10" xfId="0" applyFont="1" applyFill="1" applyBorder="1" applyAlignment="1">
      <alignment/>
    </xf>
    <xf numFmtId="0" fontId="64" fillId="35" borderId="11" xfId="0" applyFont="1" applyFill="1" applyBorder="1" applyAlignment="1">
      <alignment horizontal="right" indent="1"/>
    </xf>
    <xf numFmtId="0" fontId="64" fillId="39" borderId="11" xfId="0" applyFont="1" applyFill="1" applyBorder="1" applyAlignment="1">
      <alignment horizontal="right" indent="2"/>
    </xf>
    <xf numFmtId="168" fontId="64" fillId="2" borderId="11" xfId="69" applyFont="1" applyFill="1" applyBorder="1" applyAlignment="1">
      <alignment horizontal="right" vertical="center" wrapText="1" shrinkToFit="1"/>
    </xf>
    <xf numFmtId="168" fontId="77" fillId="36" borderId="24" xfId="69" applyFont="1" applyFill="1" applyBorder="1" applyAlignment="1">
      <alignment horizontal="right" vertical="center" wrapText="1" shrinkToFit="1"/>
    </xf>
    <xf numFmtId="0" fontId="64" fillId="2" borderId="10" xfId="0" applyFont="1" applyFill="1" applyBorder="1" applyAlignment="1">
      <alignment/>
    </xf>
    <xf numFmtId="168" fontId="77" fillId="36" borderId="23" xfId="69" applyFont="1" applyFill="1" applyBorder="1" applyAlignment="1">
      <alignment horizontal="center" vertical="center" shrinkToFit="1"/>
    </xf>
    <xf numFmtId="167" fontId="0" fillId="33" borderId="11" xfId="69" applyNumberFormat="1" applyFont="1" applyFill="1" applyBorder="1" applyAlignment="1">
      <alignment horizontal="right" vertical="center" wrapText="1" shrinkToFit="1"/>
    </xf>
    <xf numFmtId="168" fontId="64" fillId="2" borderId="11" xfId="0" applyNumberFormat="1" applyFont="1" applyFill="1" applyBorder="1" applyAlignment="1">
      <alignment horizontal="right" vertical="center" wrapText="1" shrinkToFit="1"/>
    </xf>
    <xf numFmtId="0" fontId="64" fillId="35" borderId="11" xfId="0" applyFont="1" applyFill="1" applyBorder="1" applyAlignment="1">
      <alignment horizontal="right" vertical="center" wrapText="1" shrinkToFit="1"/>
    </xf>
    <xf numFmtId="0" fontId="77" fillId="36" borderId="12" xfId="0" applyFont="1" applyFill="1" applyBorder="1" applyAlignment="1">
      <alignment horizontal="center" vertical="center"/>
    </xf>
    <xf numFmtId="0" fontId="81" fillId="2" borderId="10" xfId="0" applyFont="1" applyFill="1" applyBorder="1" applyAlignment="1">
      <alignment vertical="center" wrapText="1"/>
    </xf>
    <xf numFmtId="0" fontId="71" fillId="35" borderId="10" xfId="0" applyFont="1" applyFill="1" applyBorder="1" applyAlignment="1">
      <alignment wrapText="1"/>
    </xf>
    <xf numFmtId="0" fontId="70" fillId="33" borderId="10" xfId="0" applyFont="1" applyFill="1" applyBorder="1" applyAlignment="1">
      <alignment/>
    </xf>
    <xf numFmtId="0" fontId="72" fillId="38" borderId="10" xfId="0" applyFont="1" applyFill="1" applyBorder="1" applyAlignment="1">
      <alignment wrapText="1"/>
    </xf>
    <xf numFmtId="0" fontId="71" fillId="35" borderId="10" xfId="0" applyFont="1" applyFill="1" applyBorder="1" applyAlignment="1">
      <alignment/>
    </xf>
    <xf numFmtId="0" fontId="71" fillId="39" borderId="10" xfId="0" applyFont="1" applyFill="1" applyBorder="1" applyAlignment="1">
      <alignment/>
    </xf>
    <xf numFmtId="0" fontId="70" fillId="33" borderId="10" xfId="0" applyFont="1" applyFill="1" applyBorder="1" applyAlignment="1">
      <alignment vertical="center" wrapText="1"/>
    </xf>
    <xf numFmtId="0" fontId="71" fillId="2" borderId="10" xfId="0" applyFont="1" applyFill="1" applyBorder="1" applyAlignment="1">
      <alignment wrapText="1"/>
    </xf>
    <xf numFmtId="0" fontId="70" fillId="33" borderId="10" xfId="0" applyFont="1" applyFill="1" applyBorder="1" applyAlignment="1">
      <alignment wrapText="1"/>
    </xf>
    <xf numFmtId="0" fontId="72" fillId="38" borderId="10" xfId="0" applyFont="1" applyFill="1" applyBorder="1" applyAlignment="1">
      <alignment/>
    </xf>
    <xf numFmtId="0" fontId="72" fillId="36" borderId="12" xfId="0" applyFont="1" applyFill="1" applyBorder="1" applyAlignment="1">
      <alignment horizontal="center" vertical="center"/>
    </xf>
    <xf numFmtId="0" fontId="71" fillId="2" borderId="10" xfId="0" applyFont="1" applyFill="1" applyBorder="1" applyAlignment="1">
      <alignment/>
    </xf>
    <xf numFmtId="0" fontId="72" fillId="38" borderId="10" xfId="0" applyFont="1" applyFill="1" applyBorder="1" applyAlignment="1">
      <alignment vertical="center" wrapText="1"/>
    </xf>
    <xf numFmtId="0" fontId="71" fillId="35" borderId="10" xfId="0" applyFont="1" applyFill="1" applyBorder="1" applyAlignment="1">
      <alignment vertical="center"/>
    </xf>
    <xf numFmtId="0" fontId="71" fillId="39" borderId="10" xfId="0" applyFont="1" applyFill="1" applyBorder="1" applyAlignment="1">
      <alignment vertical="center"/>
    </xf>
    <xf numFmtId="0" fontId="71" fillId="2" borderId="10" xfId="0" applyFont="1" applyFill="1" applyBorder="1" applyAlignment="1">
      <alignment vertical="center" wrapText="1"/>
    </xf>
    <xf numFmtId="0" fontId="72" fillId="38" borderId="10" xfId="0" applyFont="1" applyFill="1" applyBorder="1" applyAlignment="1">
      <alignment vertical="center"/>
    </xf>
    <xf numFmtId="10" fontId="64" fillId="0" borderId="27" xfId="15" applyNumberFormat="1" applyFont="1" applyFill="1" applyBorder="1" applyAlignment="1">
      <alignment vertical="center"/>
    </xf>
    <xf numFmtId="167" fontId="82" fillId="16" borderId="15" xfId="18" applyFont="1" applyFill="1" applyBorder="1" applyAlignment="1">
      <alignment horizontal="left" vertical="center"/>
    </xf>
    <xf numFmtId="0" fontId="77" fillId="36" borderId="12" xfId="0" applyFont="1" applyFill="1" applyBorder="1" applyAlignment="1">
      <alignment horizontal="center"/>
    </xf>
    <xf numFmtId="0" fontId="70" fillId="33" borderId="0" xfId="0" applyFont="1" applyFill="1" applyBorder="1" applyAlignment="1">
      <alignment/>
    </xf>
    <xf numFmtId="168" fontId="0" fillId="0" borderId="11" xfId="69" applyFont="1" applyFill="1" applyBorder="1" applyAlignment="1">
      <alignment horizontal="right" vertical="center" wrapText="1" shrinkToFit="1"/>
    </xf>
    <xf numFmtId="168" fontId="0" fillId="33" borderId="11" xfId="0" applyNumberFormat="1" applyFont="1" applyFill="1" applyBorder="1" applyAlignment="1">
      <alignment horizontal="right" vertical="center" wrapText="1" shrinkToFit="1"/>
    </xf>
    <xf numFmtId="168" fontId="0" fillId="33" borderId="24" xfId="0" applyNumberFormat="1" applyFont="1" applyFill="1" applyBorder="1" applyAlignment="1">
      <alignment horizontal="right" vertical="center" wrapText="1" shrinkToFit="1"/>
    </xf>
    <xf numFmtId="0" fontId="71" fillId="35" borderId="0" xfId="0" applyFont="1" applyFill="1" applyBorder="1" applyAlignment="1">
      <alignment horizontal="right"/>
    </xf>
    <xf numFmtId="0" fontId="71" fillId="39" borderId="0" xfId="0" applyFont="1" applyFill="1" applyBorder="1" applyAlignment="1">
      <alignment horizontal="right"/>
    </xf>
    <xf numFmtId="0" fontId="72" fillId="36" borderId="0" xfId="0" applyFont="1" applyFill="1" applyBorder="1" applyAlignment="1">
      <alignment/>
    </xf>
    <xf numFmtId="0" fontId="72" fillId="36" borderId="11" xfId="0" applyFont="1" applyFill="1" applyBorder="1" applyAlignment="1">
      <alignment/>
    </xf>
    <xf numFmtId="0" fontId="71" fillId="35" borderId="0" xfId="0" applyFont="1" applyFill="1" applyBorder="1" applyAlignment="1">
      <alignment horizontal="center" vertical="center" shrinkToFit="1"/>
    </xf>
    <xf numFmtId="0" fontId="71" fillId="35" borderId="11" xfId="0" applyFont="1" applyFill="1" applyBorder="1" applyAlignment="1">
      <alignment horizontal="center" vertical="center" shrinkToFit="1"/>
    </xf>
    <xf numFmtId="0" fontId="71" fillId="35" borderId="0" xfId="0" applyFont="1" applyFill="1" applyBorder="1" applyAlignment="1">
      <alignment vertical="center" wrapText="1" shrinkToFit="1"/>
    </xf>
    <xf numFmtId="0" fontId="71" fillId="39" borderId="0" xfId="0" applyFont="1" applyFill="1" applyBorder="1" applyAlignment="1">
      <alignment vertical="center" wrapText="1" shrinkToFit="1"/>
    </xf>
    <xf numFmtId="168" fontId="72" fillId="33" borderId="0" xfId="69" applyFont="1" applyFill="1" applyBorder="1" applyAlignment="1">
      <alignment horizontal="center" vertical="center" wrapText="1" shrinkToFit="1"/>
    </xf>
    <xf numFmtId="0" fontId="71" fillId="35" borderId="11" xfId="0" applyFont="1" applyFill="1" applyBorder="1" applyAlignment="1">
      <alignment horizontal="center" vertical="center" wrapText="1" shrinkToFit="1"/>
    </xf>
    <xf numFmtId="0" fontId="91" fillId="0" borderId="0" xfId="0" applyFont="1" applyAlignment="1">
      <alignment/>
    </xf>
    <xf numFmtId="167" fontId="91" fillId="0" borderId="0" xfId="18" applyFont="1" applyAlignment="1">
      <alignment/>
    </xf>
    <xf numFmtId="167" fontId="91" fillId="0" borderId="0" xfId="0" applyNumberFormat="1" applyFont="1" applyAlignment="1">
      <alignment/>
    </xf>
    <xf numFmtId="0" fontId="70" fillId="0" borderId="0" xfId="0" applyFont="1" applyAlignment="1">
      <alignment horizontal="center" vertical="center" wrapText="1" shrinkToFit="1"/>
    </xf>
    <xf numFmtId="0" fontId="70" fillId="0" borderId="0" xfId="0" applyFont="1" applyAlignment="1">
      <alignment horizontal="right" vertical="center" wrapText="1" shrinkToFit="1"/>
    </xf>
    <xf numFmtId="168" fontId="72" fillId="33" borderId="0" xfId="69" applyFont="1" applyFill="1" applyBorder="1" applyAlignment="1">
      <alignment horizontal="right" vertical="center" wrapText="1" shrinkToFit="1"/>
    </xf>
    <xf numFmtId="167" fontId="70" fillId="33" borderId="0" xfId="18" applyFont="1" applyFill="1" applyBorder="1" applyAlignment="1">
      <alignment horizontal="center" vertical="center" wrapText="1" shrinkToFit="1"/>
    </xf>
    <xf numFmtId="0" fontId="70" fillId="0" borderId="19" xfId="0" applyFont="1" applyBorder="1" applyAlignment="1">
      <alignment/>
    </xf>
    <xf numFmtId="167" fontId="70" fillId="33" borderId="0" xfId="0" applyNumberFormat="1" applyFont="1" applyFill="1" applyBorder="1" applyAlignment="1">
      <alignment horizontal="right"/>
    </xf>
    <xf numFmtId="0" fontId="82" fillId="34" borderId="20" xfId="0" applyFont="1" applyFill="1" applyBorder="1" applyAlignment="1">
      <alignment horizontal="center" vertical="center"/>
    </xf>
    <xf numFmtId="167" fontId="82" fillId="34" borderId="20" xfId="18" applyFont="1" applyFill="1" applyBorder="1" applyAlignment="1">
      <alignment horizontal="left" vertical="center"/>
    </xf>
    <xf numFmtId="167" fontId="82" fillId="34" borderId="20" xfId="18" applyFont="1" applyFill="1" applyBorder="1" applyAlignment="1">
      <alignment horizontal="right" vertical="center"/>
    </xf>
    <xf numFmtId="167" fontId="71" fillId="33" borderId="25" xfId="18" applyFont="1" applyFill="1" applyBorder="1" applyAlignment="1">
      <alignment horizontal="left" vertical="center"/>
    </xf>
    <xf numFmtId="167" fontId="70" fillId="33" borderId="25" xfId="18" applyFont="1" applyFill="1" applyBorder="1" applyAlignment="1">
      <alignment horizontal="right" vertical="center"/>
    </xf>
    <xf numFmtId="167" fontId="70" fillId="33" borderId="28" xfId="18" applyFont="1" applyFill="1" applyBorder="1" applyAlignment="1">
      <alignment horizontal="left" vertical="center"/>
    </xf>
    <xf numFmtId="167" fontId="70" fillId="33" borderId="11" xfId="0" applyNumberFormat="1" applyFont="1" applyFill="1" applyBorder="1" applyAlignment="1">
      <alignment horizontal="right"/>
    </xf>
    <xf numFmtId="167" fontId="71" fillId="33" borderId="11" xfId="18" applyFont="1" applyFill="1" applyBorder="1" applyAlignment="1">
      <alignment horizontal="center" vertical="center"/>
    </xf>
    <xf numFmtId="167" fontId="70" fillId="33" borderId="23" xfId="0" applyNumberFormat="1" applyFont="1" applyFill="1" applyBorder="1" applyAlignment="1">
      <alignment horizontal="right"/>
    </xf>
    <xf numFmtId="167" fontId="70" fillId="33" borderId="24" xfId="0" applyNumberFormat="1" applyFont="1" applyFill="1" applyBorder="1" applyAlignment="1">
      <alignment horizontal="right"/>
    </xf>
    <xf numFmtId="167" fontId="82" fillId="37" borderId="15" xfId="18" applyFont="1" applyFill="1" applyBorder="1" applyAlignment="1">
      <alignment horizontal="left" vertical="center"/>
    </xf>
    <xf numFmtId="167" fontId="70" fillId="33" borderId="19" xfId="0" applyNumberFormat="1" applyFont="1" applyFill="1" applyBorder="1" applyAlignment="1">
      <alignment/>
    </xf>
    <xf numFmtId="167" fontId="70" fillId="33" borderId="0" xfId="0" applyNumberFormat="1" applyFont="1" applyFill="1" applyBorder="1" applyAlignment="1">
      <alignment/>
    </xf>
    <xf numFmtId="167" fontId="70" fillId="33" borderId="29" xfId="0" applyNumberFormat="1" applyFont="1" applyFill="1" applyBorder="1" applyAlignment="1">
      <alignment/>
    </xf>
    <xf numFmtId="167" fontId="70" fillId="33" borderId="30" xfId="0" applyNumberFormat="1" applyFont="1" applyFill="1" applyBorder="1" applyAlignment="1">
      <alignment/>
    </xf>
    <xf numFmtId="0" fontId="83" fillId="0" borderId="0" xfId="0" applyFont="1" applyAlignment="1">
      <alignment/>
    </xf>
    <xf numFmtId="167" fontId="90" fillId="0" borderId="21" xfId="18" applyFont="1" applyBorder="1" applyAlignment="1">
      <alignment/>
    </xf>
    <xf numFmtId="0" fontId="72" fillId="36" borderId="31" xfId="0" applyFont="1" applyFill="1" applyBorder="1" applyAlignment="1">
      <alignment horizontal="center" vertical="center" wrapText="1"/>
    </xf>
    <xf numFmtId="0" fontId="72" fillId="40" borderId="31" xfId="0" applyFont="1" applyFill="1" applyBorder="1" applyAlignment="1">
      <alignment horizontal="center" vertical="center" wrapText="1"/>
    </xf>
    <xf numFmtId="167" fontId="69" fillId="0" borderId="0" xfId="18" applyFont="1" applyAlignment="1">
      <alignment/>
    </xf>
    <xf numFmtId="167" fontId="70" fillId="0" borderId="0" xfId="18" applyFont="1" applyFill="1" applyBorder="1" applyAlignment="1">
      <alignment horizontal="right" vertical="center"/>
    </xf>
    <xf numFmtId="167" fontId="70" fillId="33" borderId="32" xfId="18" applyFont="1" applyFill="1" applyBorder="1" applyAlignment="1">
      <alignment horizontal="left" vertical="center"/>
    </xf>
    <xf numFmtId="0" fontId="70" fillId="0" borderId="33" xfId="0" applyFont="1" applyFill="1" applyBorder="1" applyAlignment="1">
      <alignment/>
    </xf>
    <xf numFmtId="0" fontId="70" fillId="0" borderId="0" xfId="0" applyFont="1" applyFill="1" applyBorder="1" applyAlignment="1">
      <alignment/>
    </xf>
    <xf numFmtId="0" fontId="70" fillId="0" borderId="0" xfId="0" applyFont="1" applyFill="1" applyBorder="1" applyAlignment="1">
      <alignment horizontal="center"/>
    </xf>
    <xf numFmtId="0" fontId="70" fillId="0" borderId="0" xfId="0" applyFont="1" applyFill="1" applyBorder="1" applyAlignment="1">
      <alignment horizontal="center" vertical="center"/>
    </xf>
    <xf numFmtId="0" fontId="70" fillId="0" borderId="0" xfId="0" applyFont="1" applyFill="1" applyBorder="1" applyAlignment="1">
      <alignment horizontal="left"/>
    </xf>
    <xf numFmtId="4" fontId="4" fillId="0" borderId="33" xfId="0" applyNumberFormat="1" applyFont="1" applyFill="1" applyBorder="1" applyAlignment="1">
      <alignment wrapText="1"/>
    </xf>
    <xf numFmtId="4" fontId="4" fillId="0" borderId="33" xfId="18" applyNumberFormat="1" applyFont="1" applyFill="1" applyBorder="1" applyAlignment="1">
      <alignment wrapText="1"/>
    </xf>
    <xf numFmtId="4" fontId="89" fillId="0" borderId="33" xfId="18" applyNumberFormat="1" applyFont="1" applyFill="1" applyBorder="1" applyAlignment="1">
      <alignment/>
    </xf>
    <xf numFmtId="0" fontId="70" fillId="0" borderId="0" xfId="0" applyFont="1" applyFill="1" applyBorder="1" applyAlignment="1">
      <alignment horizontal="center" wrapText="1"/>
    </xf>
    <xf numFmtId="0" fontId="90" fillId="0" borderId="0" xfId="0" applyFont="1" applyFill="1" applyBorder="1" applyAlignment="1">
      <alignment horizontal="center" wrapText="1"/>
    </xf>
    <xf numFmtId="4" fontId="89" fillId="0" borderId="0" xfId="18" applyNumberFormat="1" applyFont="1" applyFill="1" applyBorder="1" applyAlignment="1">
      <alignment wrapText="1"/>
    </xf>
    <xf numFmtId="4" fontId="4" fillId="0" borderId="0" xfId="18" applyNumberFormat="1" applyFont="1" applyFill="1" applyBorder="1" applyAlignment="1">
      <alignment wrapText="1"/>
    </xf>
    <xf numFmtId="4" fontId="89" fillId="0" borderId="0" xfId="18" applyNumberFormat="1" applyFont="1" applyFill="1" applyBorder="1" applyAlignment="1">
      <alignment/>
    </xf>
    <xf numFmtId="171" fontId="4" fillId="0" borderId="0" xfId="0" applyNumberFormat="1" applyFont="1" applyFill="1" applyBorder="1" applyAlignment="1">
      <alignment/>
    </xf>
    <xf numFmtId="169" fontId="4" fillId="0" borderId="0" xfId="18" applyNumberFormat="1" applyFont="1" applyFill="1" applyBorder="1" applyAlignment="1">
      <alignment/>
    </xf>
    <xf numFmtId="167" fontId="4" fillId="0" borderId="0" xfId="0" applyNumberFormat="1" applyFont="1" applyFill="1" applyBorder="1" applyAlignment="1">
      <alignment/>
    </xf>
    <xf numFmtId="10" fontId="4" fillId="0" borderId="0" xfId="0" applyNumberFormat="1" applyFont="1" applyFill="1" applyBorder="1" applyAlignment="1">
      <alignment/>
    </xf>
    <xf numFmtId="0" fontId="70" fillId="0" borderId="0" xfId="0" applyFont="1" applyFill="1" applyBorder="1" applyAlignment="1">
      <alignment/>
    </xf>
    <xf numFmtId="169" fontId="89" fillId="0" borderId="0" xfId="18" applyNumberFormat="1" applyFont="1" applyFill="1" applyBorder="1" applyAlignment="1">
      <alignment/>
    </xf>
    <xf numFmtId="3" fontId="4" fillId="0" borderId="0" xfId="18" applyNumberFormat="1" applyFont="1" applyFill="1" applyBorder="1" applyAlignment="1">
      <alignment/>
    </xf>
    <xf numFmtId="168" fontId="0" fillId="33" borderId="0" xfId="69" applyFont="1" applyFill="1" applyBorder="1" applyAlignment="1">
      <alignment horizontal="right" vertical="center" wrapText="1" shrinkToFit="1"/>
    </xf>
    <xf numFmtId="168" fontId="77" fillId="38" borderId="0" xfId="69" applyFont="1" applyFill="1" applyBorder="1" applyAlignment="1">
      <alignment horizontal="right" vertical="center" wrapText="1" shrinkToFit="1"/>
    </xf>
    <xf numFmtId="0" fontId="82" fillId="33" borderId="21" xfId="0" applyFont="1" applyFill="1" applyBorder="1" applyAlignment="1">
      <alignment horizontal="left" vertical="center"/>
    </xf>
    <xf numFmtId="167" fontId="82" fillId="33" borderId="0" xfId="18" applyFont="1" applyFill="1" applyBorder="1" applyAlignment="1">
      <alignment horizontal="left" vertical="center"/>
    </xf>
    <xf numFmtId="0" fontId="70" fillId="33" borderId="21" xfId="0" applyFont="1" applyFill="1" applyBorder="1" applyAlignment="1">
      <alignment horizontal="left" vertical="center" indent="1"/>
    </xf>
    <xf numFmtId="167" fontId="70" fillId="33" borderId="0" xfId="18" applyFont="1" applyFill="1" applyBorder="1" applyAlignment="1">
      <alignment/>
    </xf>
    <xf numFmtId="167" fontId="70" fillId="33" borderId="21" xfId="18" applyFont="1" applyFill="1" applyBorder="1" applyAlignment="1">
      <alignment/>
    </xf>
    <xf numFmtId="167" fontId="82" fillId="33" borderId="21" xfId="18" applyFont="1" applyFill="1" applyBorder="1" applyAlignment="1">
      <alignment horizontal="left" vertical="center"/>
    </xf>
    <xf numFmtId="43" fontId="82" fillId="37" borderId="0" xfId="0" applyNumberFormat="1" applyFont="1" applyFill="1" applyBorder="1" applyAlignment="1">
      <alignment horizontal="left" vertical="center"/>
    </xf>
    <xf numFmtId="43" fontId="82" fillId="37" borderId="21" xfId="0" applyNumberFormat="1" applyFont="1" applyFill="1" applyBorder="1" applyAlignment="1">
      <alignment horizontal="left" vertical="center"/>
    </xf>
    <xf numFmtId="167" fontId="70" fillId="33" borderId="11" xfId="0" applyNumberFormat="1" applyFont="1" applyFill="1" applyBorder="1" applyAlignment="1">
      <alignment/>
    </xf>
    <xf numFmtId="168" fontId="70" fillId="33" borderId="0" xfId="0" applyNumberFormat="1" applyFont="1" applyFill="1" applyBorder="1" applyAlignment="1">
      <alignment/>
    </xf>
    <xf numFmtId="168" fontId="70" fillId="33" borderId="11" xfId="0" applyNumberFormat="1" applyFont="1" applyFill="1" applyBorder="1" applyAlignment="1">
      <alignment/>
    </xf>
    <xf numFmtId="168" fontId="70" fillId="33" borderId="23" xfId="0" applyNumberFormat="1" applyFont="1" applyFill="1" applyBorder="1" applyAlignment="1">
      <alignment/>
    </xf>
    <xf numFmtId="167" fontId="70" fillId="33" borderId="23" xfId="18" applyFont="1" applyFill="1" applyBorder="1" applyAlignment="1">
      <alignment/>
    </xf>
    <xf numFmtId="168" fontId="70" fillId="33" borderId="24" xfId="0" applyNumberFormat="1" applyFont="1" applyFill="1" applyBorder="1" applyAlignment="1">
      <alignment/>
    </xf>
    <xf numFmtId="3" fontId="89" fillId="0" borderId="0" xfId="18" applyNumberFormat="1" applyFont="1" applyFill="1" applyBorder="1" applyAlignment="1">
      <alignment/>
    </xf>
    <xf numFmtId="0" fontId="65" fillId="0" borderId="0" xfId="0" applyFont="1" applyAlignment="1">
      <alignment horizontal="center" vertical="center"/>
    </xf>
    <xf numFmtId="0" fontId="65" fillId="0" borderId="0" xfId="0" applyFont="1" applyAlignment="1">
      <alignment horizontal="center"/>
    </xf>
    <xf numFmtId="0" fontId="65" fillId="0" borderId="0" xfId="0" applyFont="1" applyFill="1" applyAlignment="1">
      <alignment/>
    </xf>
    <xf numFmtId="14" fontId="83" fillId="0" borderId="0" xfId="0" applyNumberFormat="1" applyFont="1" applyAlignment="1">
      <alignment/>
    </xf>
    <xf numFmtId="0" fontId="79" fillId="36" borderId="34" xfId="0" applyFont="1" applyFill="1" applyBorder="1" applyAlignment="1">
      <alignment horizontal="center" vertical="center" wrapText="1"/>
    </xf>
    <xf numFmtId="0" fontId="79" fillId="36" borderId="35" xfId="0" applyFont="1" applyFill="1" applyBorder="1" applyAlignment="1">
      <alignment horizontal="center" vertical="center" wrapText="1"/>
    </xf>
    <xf numFmtId="17" fontId="79" fillId="36" borderId="35" xfId="0" applyNumberFormat="1" applyFont="1" applyFill="1" applyBorder="1" applyAlignment="1">
      <alignment horizontal="center" vertical="center" wrapText="1"/>
    </xf>
    <xf numFmtId="0" fontId="79" fillId="40" borderId="35" xfId="0" applyFont="1" applyFill="1" applyBorder="1" applyAlignment="1">
      <alignment horizontal="center" vertical="center" wrapText="1"/>
    </xf>
    <xf numFmtId="0" fontId="79" fillId="40" borderId="36" xfId="0" applyFont="1" applyFill="1" applyBorder="1" applyAlignment="1">
      <alignment horizontal="center" vertical="center" wrapText="1"/>
    </xf>
    <xf numFmtId="4" fontId="65" fillId="0" borderId="0" xfId="0" applyNumberFormat="1" applyFont="1" applyFill="1" applyAlignment="1">
      <alignment/>
    </xf>
    <xf numFmtId="14" fontId="65" fillId="0" borderId="0" xfId="0" applyNumberFormat="1" applyFont="1" applyAlignment="1">
      <alignment/>
    </xf>
    <xf numFmtId="0" fontId="65" fillId="0" borderId="0" xfId="0" applyFont="1" applyAlignment="1">
      <alignment/>
    </xf>
    <xf numFmtId="0" fontId="65" fillId="0" borderId="0" xfId="0" applyFont="1" applyFill="1" applyAlignment="1">
      <alignment horizontal="center"/>
    </xf>
    <xf numFmtId="167" fontId="65" fillId="0" borderId="0" xfId="0" applyNumberFormat="1" applyFont="1" applyFill="1" applyAlignment="1">
      <alignment/>
    </xf>
    <xf numFmtId="14" fontId="65" fillId="0" borderId="0" xfId="0" applyNumberFormat="1" applyFont="1" applyFill="1" applyAlignment="1">
      <alignment/>
    </xf>
    <xf numFmtId="0" fontId="65" fillId="0" borderId="0" xfId="0" applyFont="1" applyFill="1" applyAlignment="1">
      <alignment/>
    </xf>
    <xf numFmtId="168" fontId="65" fillId="0" borderId="0" xfId="69" applyFont="1" applyFill="1" applyBorder="1" applyAlignment="1">
      <alignment horizontal="right" vertical="center" wrapText="1" shrinkToFit="1"/>
    </xf>
    <xf numFmtId="168" fontId="64" fillId="2" borderId="0" xfId="0" applyNumberFormat="1" applyFont="1" applyFill="1" applyBorder="1" applyAlignment="1">
      <alignment horizontal="right" vertical="center" wrapText="1" shrinkToFit="1"/>
    </xf>
    <xf numFmtId="168" fontId="64" fillId="2" borderId="0" xfId="69" applyFont="1" applyFill="1" applyBorder="1" applyAlignment="1">
      <alignment horizontal="right" vertical="center" wrapText="1" shrinkToFit="1"/>
    </xf>
    <xf numFmtId="168" fontId="77" fillId="36" borderId="23" xfId="69" applyFont="1" applyFill="1" applyBorder="1" applyAlignment="1">
      <alignment horizontal="right" vertical="center" shrinkToFit="1"/>
    </xf>
    <xf numFmtId="0" fontId="72" fillId="41" borderId="18" xfId="0" applyFont="1" applyFill="1" applyBorder="1" applyAlignment="1">
      <alignment horizontal="center" vertical="center" wrapText="1"/>
    </xf>
    <xf numFmtId="0" fontId="72" fillId="41" borderId="15" xfId="0" applyFont="1" applyFill="1" applyBorder="1" applyAlignment="1">
      <alignment horizontal="center" vertical="center" wrapText="1"/>
    </xf>
    <xf numFmtId="0" fontId="70" fillId="0" borderId="0" xfId="0" applyFont="1" applyFill="1" applyAlignment="1">
      <alignment horizontal="center"/>
    </xf>
    <xf numFmtId="4" fontId="65" fillId="42" borderId="15" xfId="0" applyNumberFormat="1" applyFont="1" applyFill="1" applyBorder="1" applyAlignment="1">
      <alignment/>
    </xf>
    <xf numFmtId="4" fontId="70" fillId="0" borderId="0" xfId="0" applyNumberFormat="1" applyFont="1" applyFill="1" applyAlignment="1">
      <alignment/>
    </xf>
    <xf numFmtId="4" fontId="70" fillId="0" borderId="0" xfId="18" applyNumberFormat="1" applyFont="1" applyAlignment="1">
      <alignment/>
    </xf>
    <xf numFmtId="0" fontId="72" fillId="36" borderId="37" xfId="0" applyFont="1" applyFill="1" applyBorder="1" applyAlignment="1">
      <alignment horizontal="center" vertical="center"/>
    </xf>
    <xf numFmtId="167" fontId="82" fillId="16" borderId="38" xfId="18" applyFont="1" applyFill="1" applyBorder="1" applyAlignment="1">
      <alignment horizontal="left" vertical="center"/>
    </xf>
    <xf numFmtId="0" fontId="0" fillId="0" borderId="0" xfId="893" applyFont="1" applyFill="1">
      <alignment/>
      <protection/>
    </xf>
    <xf numFmtId="168" fontId="75" fillId="0" borderId="0" xfId="69" applyFont="1" applyFill="1" applyBorder="1" applyAlignment="1">
      <alignment/>
    </xf>
    <xf numFmtId="168" fontId="6" fillId="0" borderId="0" xfId="69" applyFont="1" applyFill="1" applyBorder="1" applyAlignment="1">
      <alignment horizontal="right"/>
    </xf>
    <xf numFmtId="0" fontId="88" fillId="0" borderId="0" xfId="893" applyFont="1" applyFill="1">
      <alignment/>
      <protection/>
    </xf>
    <xf numFmtId="0" fontId="6" fillId="0" borderId="0" xfId="893" applyFont="1" applyFill="1" applyBorder="1">
      <alignment/>
      <protection/>
    </xf>
    <xf numFmtId="167" fontId="6" fillId="0" borderId="0" xfId="69" applyNumberFormat="1" applyFont="1" applyFill="1" applyAlignment="1">
      <alignment horizontal="right"/>
    </xf>
    <xf numFmtId="167" fontId="7" fillId="0" borderId="0" xfId="69" applyNumberFormat="1" applyFont="1" applyFill="1" applyAlignment="1">
      <alignment horizontal="right"/>
    </xf>
    <xf numFmtId="0" fontId="70" fillId="0" borderId="0" xfId="893" applyFont="1" applyFill="1">
      <alignment/>
      <protection/>
    </xf>
    <xf numFmtId="0" fontId="74" fillId="0" borderId="0" xfId="893" applyFont="1" applyFill="1" applyAlignment="1">
      <alignment horizontal="right"/>
      <protection/>
    </xf>
    <xf numFmtId="10" fontId="74" fillId="0" borderId="0" xfId="15" applyNumberFormat="1" applyFont="1" applyFill="1" applyAlignment="1">
      <alignment horizontal="right"/>
    </xf>
    <xf numFmtId="167" fontId="70" fillId="0" borderId="0" xfId="0" applyNumberFormat="1" applyFont="1" applyAlignment="1" quotePrefix="1">
      <alignment/>
    </xf>
    <xf numFmtId="4" fontId="64" fillId="0" borderId="33" xfId="0" applyNumberFormat="1" applyFont="1" applyFill="1" applyBorder="1" applyAlignment="1">
      <alignment/>
    </xf>
    <xf numFmtId="0" fontId="87" fillId="0" borderId="15" xfId="0" applyFont="1" applyBorder="1" applyAlignment="1">
      <alignment horizontal="center" vertical="center"/>
    </xf>
    <xf numFmtId="0" fontId="81" fillId="0" borderId="15" xfId="0" applyFont="1" applyBorder="1" applyAlignment="1">
      <alignment horizontal="center" vertical="center"/>
    </xf>
    <xf numFmtId="0" fontId="65" fillId="0" borderId="15" xfId="0" applyFont="1" applyBorder="1" applyAlignment="1">
      <alignment horizontal="left" vertical="center"/>
    </xf>
    <xf numFmtId="0" fontId="0" fillId="0" borderId="0" xfId="0" applyFont="1" applyAlignment="1">
      <alignment/>
    </xf>
    <xf numFmtId="0" fontId="86" fillId="0" borderId="15" xfId="0" applyFont="1" applyBorder="1" applyAlignment="1">
      <alignment/>
    </xf>
    <xf numFmtId="0" fontId="64" fillId="0" borderId="15" xfId="0" applyFont="1" applyBorder="1" applyAlignment="1">
      <alignment horizontal="center" vertical="center"/>
    </xf>
    <xf numFmtId="0" fontId="0" fillId="0" borderId="39" xfId="0" applyFont="1" applyBorder="1" applyAlignment="1">
      <alignment horizontal="left" vertical="center"/>
    </xf>
    <xf numFmtId="0" fontId="68" fillId="0" borderId="0" xfId="0" applyFont="1" applyBorder="1" applyAlignment="1">
      <alignment horizontal="left" vertical="center"/>
    </xf>
    <xf numFmtId="167" fontId="0" fillId="0" borderId="0" xfId="0" applyNumberFormat="1" applyFont="1" applyBorder="1" applyAlignment="1">
      <alignment horizontal="left" vertical="center"/>
    </xf>
    <xf numFmtId="0" fontId="66" fillId="0" borderId="0" xfId="0" applyFont="1" applyAlignment="1">
      <alignment/>
    </xf>
    <xf numFmtId="0" fontId="0" fillId="0" borderId="0" xfId="0" applyFont="1" applyAlignment="1">
      <alignment wrapText="1"/>
    </xf>
    <xf numFmtId="0" fontId="79" fillId="36" borderId="28" xfId="0" applyFont="1" applyFill="1" applyBorder="1" applyAlignment="1">
      <alignment horizontal="center" vertical="center" wrapText="1"/>
    </xf>
    <xf numFmtId="167" fontId="0" fillId="0" borderId="0" xfId="18" applyNumberFormat="1" applyFont="1" applyAlignment="1">
      <alignment/>
    </xf>
    <xf numFmtId="0" fontId="70" fillId="33" borderId="0" xfId="0" applyFont="1" applyFill="1" applyAlignment="1">
      <alignment/>
    </xf>
    <xf numFmtId="17" fontId="77" fillId="36" borderId="11" xfId="0" applyNumberFormat="1" applyFont="1" applyFill="1" applyBorder="1" applyAlignment="1">
      <alignment horizontal="center" vertical="center" wrapText="1"/>
    </xf>
    <xf numFmtId="0" fontId="64" fillId="35" borderId="10" xfId="0" applyFont="1" applyFill="1" applyBorder="1" applyAlignment="1">
      <alignment horizontal="center"/>
    </xf>
    <xf numFmtId="0" fontId="64" fillId="35" borderId="11" xfId="0" applyFont="1" applyFill="1" applyBorder="1" applyAlignment="1">
      <alignment horizontal="left"/>
    </xf>
    <xf numFmtId="0" fontId="64" fillId="35" borderId="10" xfId="0" applyFont="1" applyFill="1" applyBorder="1" applyAlignment="1">
      <alignment vertical="center" wrapText="1"/>
    </xf>
    <xf numFmtId="0" fontId="0" fillId="33" borderId="10" xfId="0" applyFont="1" applyFill="1" applyBorder="1" applyAlignment="1">
      <alignment/>
    </xf>
    <xf numFmtId="167" fontId="0" fillId="33" borderId="11" xfId="0" applyNumberFormat="1" applyFont="1" applyFill="1" applyBorder="1" applyAlignment="1">
      <alignment/>
    </xf>
    <xf numFmtId="0" fontId="64" fillId="8" borderId="10" xfId="0" applyFont="1" applyFill="1" applyBorder="1" applyAlignment="1">
      <alignment/>
    </xf>
    <xf numFmtId="167" fontId="64" fillId="8" borderId="11" xfId="18" applyFont="1" applyFill="1" applyBorder="1" applyAlignment="1">
      <alignment/>
    </xf>
    <xf numFmtId="167" fontId="77" fillId="38" borderId="11" xfId="18" applyFont="1" applyFill="1" applyBorder="1" applyAlignment="1">
      <alignment horizontal="left" indent="2"/>
    </xf>
    <xf numFmtId="167" fontId="64" fillId="35" borderId="11" xfId="18" applyFont="1" applyFill="1" applyBorder="1" applyAlignment="1">
      <alignment horizontal="left" indent="1"/>
    </xf>
    <xf numFmtId="0" fontId="0" fillId="33" borderId="10" xfId="0" applyFont="1" applyFill="1" applyBorder="1" applyAlignment="1">
      <alignment vertical="center" wrapText="1"/>
    </xf>
    <xf numFmtId="0" fontId="64" fillId="8" borderId="10" xfId="0" applyFont="1" applyFill="1" applyBorder="1" applyAlignment="1">
      <alignment vertical="center" wrapText="1"/>
    </xf>
    <xf numFmtId="167" fontId="64" fillId="8" borderId="11" xfId="18" applyFont="1" applyFill="1" applyBorder="1" applyAlignment="1">
      <alignment horizontal="left" vertical="center"/>
    </xf>
    <xf numFmtId="168" fontId="77" fillId="38" borderId="11" xfId="69" applyFont="1" applyFill="1" applyBorder="1" applyAlignment="1">
      <alignment horizontal="left" vertical="center"/>
    </xf>
    <xf numFmtId="168" fontId="77" fillId="36" borderId="24" xfId="69" applyFont="1" applyFill="1" applyBorder="1" applyAlignment="1">
      <alignment horizontal="left" vertical="center" indent="2"/>
    </xf>
    <xf numFmtId="0" fontId="64" fillId="8" borderId="10" xfId="0" applyFont="1" applyFill="1" applyBorder="1" applyAlignment="1">
      <alignment vertical="center"/>
    </xf>
    <xf numFmtId="0" fontId="64" fillId="37" borderId="10" xfId="0" applyFont="1" applyFill="1" applyBorder="1" applyAlignment="1">
      <alignment/>
    </xf>
    <xf numFmtId="167" fontId="64" fillId="37" borderId="11" xfId="18" applyFont="1" applyFill="1" applyBorder="1" applyAlignment="1">
      <alignment horizontal="left" vertical="center"/>
    </xf>
    <xf numFmtId="0" fontId="64" fillId="37" borderId="11" xfId="0" applyFont="1" applyFill="1" applyBorder="1" applyAlignment="1">
      <alignment horizontal="left" vertical="center"/>
    </xf>
    <xf numFmtId="0" fontId="64" fillId="2" borderId="10" xfId="0" applyFont="1" applyFill="1" applyBorder="1" applyAlignment="1">
      <alignment vertical="center"/>
    </xf>
    <xf numFmtId="167" fontId="64" fillId="2" borderId="11" xfId="18" applyFont="1" applyFill="1" applyBorder="1" applyAlignment="1">
      <alignment horizontal="left" vertical="center"/>
    </xf>
    <xf numFmtId="0" fontId="77" fillId="38" borderId="10" xfId="0" applyFont="1" applyFill="1" applyBorder="1" applyAlignment="1">
      <alignment horizontal="left" indent="2"/>
    </xf>
    <xf numFmtId="167" fontId="77" fillId="38" borderId="11" xfId="18" applyFont="1" applyFill="1" applyBorder="1" applyAlignment="1">
      <alignment horizontal="left" vertical="center"/>
    </xf>
    <xf numFmtId="0" fontId="64" fillId="35" borderId="11" xfId="0" applyFont="1" applyFill="1" applyBorder="1" applyAlignment="1">
      <alignment horizontal="left" vertical="center"/>
    </xf>
    <xf numFmtId="0" fontId="0" fillId="33" borderId="10" xfId="0" applyFont="1" applyFill="1" applyBorder="1" applyAlignment="1">
      <alignment wrapText="1"/>
    </xf>
    <xf numFmtId="167" fontId="77" fillId="36" borderId="24" xfId="18" applyFont="1" applyFill="1" applyBorder="1" applyAlignment="1">
      <alignment horizontal="left" vertical="center"/>
    </xf>
    <xf numFmtId="0" fontId="77" fillId="36" borderId="10" xfId="0" applyFont="1" applyFill="1" applyBorder="1" applyAlignment="1">
      <alignment horizontal="center"/>
    </xf>
    <xf numFmtId="167" fontId="77" fillId="36" borderId="11" xfId="18" applyFont="1" applyFill="1" applyBorder="1" applyAlignment="1">
      <alignment horizontal="left" vertical="center"/>
    </xf>
    <xf numFmtId="168" fontId="77" fillId="36" borderId="11" xfId="0" applyNumberFormat="1" applyFont="1" applyFill="1" applyBorder="1" applyAlignment="1">
      <alignment vertical="center"/>
    </xf>
    <xf numFmtId="167" fontId="64" fillId="0" borderId="27" xfId="18" applyFont="1" applyFill="1" applyBorder="1" applyAlignment="1">
      <alignment vertical="center"/>
    </xf>
    <xf numFmtId="0" fontId="0" fillId="0" borderId="10" xfId="0" applyFont="1" applyBorder="1" applyAlignment="1">
      <alignment/>
    </xf>
    <xf numFmtId="0" fontId="0" fillId="33" borderId="11" xfId="0" applyFont="1" applyFill="1" applyBorder="1" applyAlignment="1">
      <alignment vertical="center"/>
    </xf>
    <xf numFmtId="14" fontId="0" fillId="0" borderId="0" xfId="0" applyNumberFormat="1" applyFont="1" applyFill="1" applyAlignment="1">
      <alignment/>
    </xf>
    <xf numFmtId="171" fontId="4" fillId="0" borderId="0" xfId="0" applyNumberFormat="1" applyFont="1" applyFill="1" applyBorder="1" applyAlignment="1">
      <alignment horizontal="right"/>
    </xf>
    <xf numFmtId="14" fontId="70" fillId="0" borderId="0" xfId="0" applyNumberFormat="1" applyFont="1" applyFill="1" applyAlignment="1">
      <alignment/>
    </xf>
    <xf numFmtId="0" fontId="85" fillId="0" borderId="0" xfId="0" applyFont="1" applyAlignment="1">
      <alignment/>
    </xf>
    <xf numFmtId="173" fontId="0" fillId="0" borderId="0" xfId="0" applyNumberFormat="1" applyFont="1" applyAlignment="1">
      <alignment/>
    </xf>
    <xf numFmtId="0" fontId="70" fillId="33" borderId="0" xfId="69" applyNumberFormat="1" applyFont="1" applyFill="1" applyBorder="1" applyAlignment="1">
      <alignment horizontal="left" vertical="center" wrapText="1" shrinkToFit="1"/>
    </xf>
    <xf numFmtId="4" fontId="70" fillId="33" borderId="0" xfId="0" applyNumberFormat="1" applyFont="1" applyFill="1" applyAlignment="1">
      <alignment/>
    </xf>
    <xf numFmtId="167" fontId="71" fillId="33" borderId="39" xfId="18" applyFont="1" applyFill="1" applyBorder="1" applyAlignment="1">
      <alignment horizontal="left" vertical="center"/>
    </xf>
    <xf numFmtId="0" fontId="70" fillId="33" borderId="0" xfId="0" applyFont="1" applyFill="1" applyAlignment="1">
      <alignment horizontal="left" vertical="center"/>
    </xf>
    <xf numFmtId="167" fontId="70" fillId="33" borderId="0" xfId="0" applyNumberFormat="1" applyFont="1" applyFill="1" applyAlignment="1">
      <alignment/>
    </xf>
    <xf numFmtId="0" fontId="72" fillId="43" borderId="20" xfId="0" applyFont="1" applyFill="1" applyBorder="1" applyAlignment="1">
      <alignment horizontal="center" vertical="center"/>
    </xf>
    <xf numFmtId="0" fontId="72" fillId="43" borderId="17" xfId="0" applyFont="1" applyFill="1" applyBorder="1" applyAlignment="1">
      <alignment horizontal="center" vertical="center"/>
    </xf>
    <xf numFmtId="0" fontId="72" fillId="43" borderId="17" xfId="0" applyFont="1" applyFill="1" applyBorder="1" applyAlignment="1">
      <alignment horizontal="center" vertical="center" wrapText="1"/>
    </xf>
    <xf numFmtId="0" fontId="72" fillId="43" borderId="13" xfId="0" applyFont="1" applyFill="1" applyBorder="1" applyAlignment="1">
      <alignment horizontal="center" vertical="center"/>
    </xf>
    <xf numFmtId="168" fontId="75" fillId="33" borderId="0" xfId="69" applyNumberFormat="1" applyFont="1" applyFill="1" applyBorder="1" applyAlignment="1">
      <alignment horizontal="right"/>
    </xf>
    <xf numFmtId="167" fontId="74" fillId="33" borderId="0" xfId="18" applyFont="1" applyFill="1" applyAlignment="1">
      <alignment/>
    </xf>
    <xf numFmtId="167" fontId="75" fillId="33" borderId="0" xfId="69" applyNumberFormat="1" applyFont="1" applyFill="1" applyBorder="1" applyAlignment="1">
      <alignment/>
    </xf>
    <xf numFmtId="167" fontId="75" fillId="0" borderId="0" xfId="69" applyNumberFormat="1" applyFont="1" applyFill="1" applyBorder="1" applyAlignment="1">
      <alignment/>
    </xf>
    <xf numFmtId="10" fontId="64" fillId="33" borderId="0" xfId="15" applyNumberFormat="1" applyFont="1" applyFill="1" applyBorder="1" applyAlignment="1">
      <alignment vertical="center"/>
    </xf>
    <xf numFmtId="0" fontId="0" fillId="0" borderId="0" xfId="0" applyFont="1" applyFill="1" applyBorder="1" applyAlignment="1">
      <alignment/>
    </xf>
    <xf numFmtId="0" fontId="77" fillId="0" borderId="0" xfId="0" applyFont="1" applyFill="1" applyBorder="1" applyAlignment="1">
      <alignment horizontal="center" vertical="center"/>
    </xf>
    <xf numFmtId="4" fontId="81" fillId="0" borderId="0" xfId="0" applyNumberFormat="1" applyFont="1" applyFill="1" applyAlignment="1">
      <alignment horizontal="center"/>
    </xf>
    <xf numFmtId="0" fontId="73" fillId="36" borderId="0" xfId="0" applyFont="1" applyFill="1" applyAlignment="1">
      <alignment horizontal="center" wrapText="1"/>
    </xf>
    <xf numFmtId="0" fontId="70" fillId="36" borderId="0" xfId="0" applyFont="1" applyFill="1" applyBorder="1" applyAlignment="1">
      <alignment/>
    </xf>
    <xf numFmtId="167" fontId="70" fillId="36" borderId="0" xfId="18" applyFont="1" applyFill="1" applyBorder="1" applyAlignment="1">
      <alignment horizontal="left" vertical="center"/>
    </xf>
    <xf numFmtId="168" fontId="6" fillId="33" borderId="0" xfId="69" applyNumberFormat="1" applyFont="1" applyFill="1" applyBorder="1" applyAlignment="1">
      <alignment horizontal="right"/>
    </xf>
    <xf numFmtId="167" fontId="6" fillId="33" borderId="0" xfId="893" applyNumberFormat="1" applyFont="1" applyFill="1" applyBorder="1">
      <alignment/>
      <protection/>
    </xf>
    <xf numFmtId="167" fontId="6" fillId="33" borderId="0" xfId="69" applyNumberFormat="1" applyFont="1" applyFill="1" applyAlignment="1">
      <alignment/>
    </xf>
    <xf numFmtId="167" fontId="0" fillId="0" borderId="0" xfId="0" applyNumberFormat="1" applyFont="1" applyFill="1" applyAlignment="1">
      <alignment/>
    </xf>
    <xf numFmtId="0" fontId="71" fillId="33" borderId="0" xfId="0" applyFont="1" applyFill="1" applyBorder="1" applyAlignment="1">
      <alignment horizontal="center" wrapText="1"/>
    </xf>
    <xf numFmtId="0" fontId="71" fillId="33" borderId="40" xfId="0" applyFont="1" applyFill="1" applyBorder="1" applyAlignment="1">
      <alignment horizontal="center" wrapText="1"/>
    </xf>
    <xf numFmtId="0" fontId="71" fillId="33" borderId="40" xfId="0" applyFont="1" applyFill="1" applyBorder="1" applyAlignment="1">
      <alignment horizontal="center" vertical="center"/>
    </xf>
    <xf numFmtId="0" fontId="71" fillId="33" borderId="40" xfId="0" applyFont="1" applyFill="1" applyBorder="1" applyAlignment="1">
      <alignment horizontal="center" vertical="center" wrapText="1"/>
    </xf>
    <xf numFmtId="0" fontId="71" fillId="33" borderId="0" xfId="0" applyFont="1" applyFill="1" applyBorder="1" applyAlignment="1">
      <alignment horizontal="center" vertical="center" wrapText="1"/>
    </xf>
    <xf numFmtId="0" fontId="70" fillId="33" borderId="0" xfId="0" applyFont="1" applyFill="1" applyBorder="1" applyAlignment="1">
      <alignment horizontal="center"/>
    </xf>
    <xf numFmtId="14" fontId="70" fillId="33" borderId="0" xfId="0" applyNumberFormat="1" applyFont="1" applyFill="1" applyBorder="1" applyAlignment="1">
      <alignment horizontal="left"/>
    </xf>
    <xf numFmtId="14" fontId="70" fillId="33" borderId="0" xfId="0" applyNumberFormat="1" applyFont="1" applyFill="1" applyBorder="1" applyAlignment="1">
      <alignment horizontal="right"/>
    </xf>
    <xf numFmtId="0" fontId="71" fillId="33" borderId="0" xfId="0" applyFont="1" applyFill="1" applyBorder="1" applyAlignment="1">
      <alignment/>
    </xf>
    <xf numFmtId="169" fontId="71" fillId="33" borderId="0" xfId="0" applyNumberFormat="1" applyFont="1" applyFill="1" applyBorder="1" applyAlignment="1">
      <alignment/>
    </xf>
    <xf numFmtId="167" fontId="71" fillId="33" borderId="0" xfId="0" applyNumberFormat="1" applyFont="1" applyFill="1" applyBorder="1" applyAlignment="1">
      <alignment/>
    </xf>
    <xf numFmtId="0" fontId="70" fillId="33" borderId="0" xfId="0" applyFont="1" applyFill="1" applyBorder="1" applyAlignment="1">
      <alignment horizontal="left"/>
    </xf>
    <xf numFmtId="169" fontId="70" fillId="33" borderId="0" xfId="0" applyNumberFormat="1" applyFont="1" applyFill="1" applyBorder="1" applyAlignment="1">
      <alignment/>
    </xf>
    <xf numFmtId="14" fontId="70" fillId="33" borderId="0" xfId="0" applyNumberFormat="1" applyFont="1" applyFill="1" applyBorder="1" applyAlignment="1">
      <alignment/>
    </xf>
    <xf numFmtId="169" fontId="70" fillId="33" borderId="0" xfId="18" applyNumberFormat="1" applyFont="1" applyFill="1" applyBorder="1" applyAlignment="1">
      <alignment/>
    </xf>
    <xf numFmtId="0" fontId="70" fillId="33" borderId="0" xfId="0" applyFont="1" applyFill="1" applyBorder="1" applyAlignment="1">
      <alignment/>
    </xf>
    <xf numFmtId="169" fontId="70" fillId="33" borderId="0" xfId="0" applyNumberFormat="1" applyFont="1" applyFill="1" applyBorder="1" applyAlignment="1">
      <alignment/>
    </xf>
    <xf numFmtId="167" fontId="70" fillId="33" borderId="0" xfId="0" applyNumberFormat="1" applyFont="1" applyFill="1" applyBorder="1" applyAlignment="1">
      <alignment/>
    </xf>
    <xf numFmtId="0" fontId="70" fillId="33" borderId="0" xfId="0" applyFont="1" applyFill="1" applyBorder="1" applyAlignment="1">
      <alignment horizontal="left" wrapText="1"/>
    </xf>
    <xf numFmtId="169" fontId="70" fillId="33" borderId="0" xfId="18" applyNumberFormat="1" applyFont="1" applyFill="1" applyBorder="1" applyAlignment="1">
      <alignment horizontal="center"/>
    </xf>
    <xf numFmtId="4" fontId="81" fillId="12" borderId="0" xfId="0" applyNumberFormat="1" applyFont="1" applyFill="1" applyAlignment="1">
      <alignment/>
    </xf>
    <xf numFmtId="0" fontId="77" fillId="27" borderId="41" xfId="0" applyFont="1" applyFill="1" applyBorder="1" applyAlignment="1">
      <alignment/>
    </xf>
    <xf numFmtId="178" fontId="65" fillId="0" borderId="0" xfId="0" applyNumberFormat="1" applyFont="1" applyFill="1" applyAlignment="1">
      <alignment/>
    </xf>
    <xf numFmtId="175" fontId="4" fillId="0" borderId="0" xfId="15" applyNumberFormat="1" applyFont="1" applyFill="1" applyBorder="1" applyAlignment="1">
      <alignment/>
    </xf>
    <xf numFmtId="0" fontId="83" fillId="0" borderId="0" xfId="0" applyFont="1" applyFill="1" applyAlignment="1">
      <alignment/>
    </xf>
    <xf numFmtId="0" fontId="0" fillId="0" borderId="0" xfId="0" applyFont="1" applyAlignment="1">
      <alignment horizontal="left" vertical="center"/>
    </xf>
    <xf numFmtId="0" fontId="71" fillId="33" borderId="40" xfId="0" applyFont="1" applyFill="1" applyBorder="1" applyAlignment="1">
      <alignment horizontal="left" vertical="center"/>
    </xf>
    <xf numFmtId="14" fontId="70" fillId="33" borderId="0" xfId="0" applyNumberFormat="1" applyFont="1" applyFill="1" applyBorder="1" applyAlignment="1">
      <alignment horizontal="left" vertical="center"/>
    </xf>
    <xf numFmtId="0" fontId="71" fillId="33" borderId="0" xfId="0" applyFont="1" applyFill="1" applyBorder="1" applyAlignment="1">
      <alignment horizontal="left" vertical="center"/>
    </xf>
    <xf numFmtId="169" fontId="71" fillId="33" borderId="0" xfId="0" applyNumberFormat="1" applyFont="1" applyFill="1" applyBorder="1" applyAlignment="1">
      <alignment horizontal="left" vertical="center"/>
    </xf>
    <xf numFmtId="167" fontId="71" fillId="33" borderId="0" xfId="0" applyNumberFormat="1" applyFont="1" applyFill="1" applyBorder="1" applyAlignment="1">
      <alignment horizontal="left" vertical="center"/>
    </xf>
    <xf numFmtId="174" fontId="71" fillId="33" borderId="0" xfId="0" applyNumberFormat="1" applyFont="1" applyFill="1" applyBorder="1" applyAlignment="1">
      <alignment horizontal="left" vertical="center"/>
    </xf>
    <xf numFmtId="169" fontId="70" fillId="33" borderId="0" xfId="0" applyNumberFormat="1" applyFont="1" applyFill="1" applyBorder="1" applyAlignment="1">
      <alignment horizontal="left" vertical="center"/>
    </xf>
    <xf numFmtId="167" fontId="70" fillId="33" borderId="0" xfId="0" applyNumberFormat="1" applyFont="1" applyFill="1" applyBorder="1" applyAlignment="1">
      <alignment horizontal="left" vertical="center"/>
    </xf>
    <xf numFmtId="174" fontId="70" fillId="33" borderId="0" xfId="0" applyNumberFormat="1" applyFont="1" applyFill="1" applyBorder="1" applyAlignment="1">
      <alignment horizontal="left" vertical="center"/>
    </xf>
    <xf numFmtId="169" fontId="70" fillId="33" borderId="0" xfId="18" applyNumberFormat="1" applyFont="1" applyFill="1" applyBorder="1" applyAlignment="1">
      <alignment horizontal="left" vertical="center"/>
    </xf>
    <xf numFmtId="167" fontId="77" fillId="27" borderId="41" xfId="18" applyFont="1" applyFill="1" applyBorder="1" applyAlignment="1">
      <alignment/>
    </xf>
    <xf numFmtId="14" fontId="70" fillId="0" borderId="0" xfId="0" applyNumberFormat="1" applyFont="1" applyFill="1" applyBorder="1" applyAlignment="1">
      <alignment horizontal="left" vertical="center"/>
    </xf>
    <xf numFmtId="167" fontId="70" fillId="0" borderId="0" xfId="18" applyFont="1" applyFill="1" applyBorder="1" applyAlignment="1">
      <alignment horizontal="left" vertical="center"/>
    </xf>
    <xf numFmtId="169" fontId="70" fillId="0" borderId="0" xfId="18" applyNumberFormat="1" applyFont="1" applyFill="1" applyBorder="1" applyAlignment="1">
      <alignment horizontal="left" vertical="center"/>
    </xf>
    <xf numFmtId="167" fontId="0" fillId="33" borderId="0" xfId="18" applyFont="1" applyFill="1" applyBorder="1" applyAlignment="1">
      <alignment/>
    </xf>
    <xf numFmtId="0" fontId="74" fillId="0" borderId="0" xfId="893" applyFont="1" applyAlignment="1">
      <alignment wrapText="1"/>
      <protection/>
    </xf>
    <xf numFmtId="0" fontId="7" fillId="33" borderId="0" xfId="893" applyFont="1" applyFill="1" applyAlignment="1">
      <alignment wrapText="1"/>
      <protection/>
    </xf>
    <xf numFmtId="167" fontId="70" fillId="0" borderId="42" xfId="18" applyFont="1" applyBorder="1" applyAlignment="1">
      <alignment/>
    </xf>
    <xf numFmtId="0" fontId="65" fillId="0" borderId="10" xfId="0" applyFont="1" applyFill="1" applyBorder="1" applyAlignment="1">
      <alignment/>
    </xf>
    <xf numFmtId="0" fontId="70" fillId="0" borderId="21" xfId="0" applyFont="1" applyBorder="1" applyAlignment="1">
      <alignment horizontal="left" vertical="center" indent="1"/>
    </xf>
    <xf numFmtId="0" fontId="82" fillId="44" borderId="21" xfId="0" applyFont="1" applyFill="1" applyBorder="1" applyAlignment="1">
      <alignment horizontal="left" vertical="center"/>
    </xf>
    <xf numFmtId="0" fontId="82" fillId="35" borderId="21" xfId="0" applyFont="1" applyFill="1" applyBorder="1" applyAlignment="1">
      <alignment horizontal="left" vertical="center"/>
    </xf>
    <xf numFmtId="0" fontId="70" fillId="0" borderId="42" xfId="0" applyFont="1" applyFill="1" applyBorder="1" applyAlignment="1">
      <alignment horizontal="left" vertical="center" indent="1"/>
    </xf>
    <xf numFmtId="167" fontId="70" fillId="0" borderId="42" xfId="0" applyNumberFormat="1" applyFont="1" applyBorder="1" applyAlignment="1">
      <alignment/>
    </xf>
    <xf numFmtId="167" fontId="70" fillId="33" borderId="19" xfId="18" applyFont="1" applyFill="1" applyBorder="1" applyAlignment="1">
      <alignment/>
    </xf>
    <xf numFmtId="167" fontId="70" fillId="33" borderId="42" xfId="18" applyFont="1" applyFill="1" applyBorder="1" applyAlignment="1">
      <alignment/>
    </xf>
    <xf numFmtId="0" fontId="70" fillId="0" borderId="42" xfId="0" applyFont="1" applyBorder="1" applyAlignment="1">
      <alignment horizontal="left" vertical="center" indent="1"/>
    </xf>
    <xf numFmtId="167" fontId="69" fillId="0" borderId="0" xfId="18" applyFont="1" applyFill="1" applyAlignment="1">
      <alignment/>
    </xf>
    <xf numFmtId="167" fontId="0" fillId="0" borderId="15" xfId="232" applyNumberFormat="1" applyFont="1" applyBorder="1" applyAlignment="1">
      <alignment horizontal="center" vertical="center"/>
    </xf>
    <xf numFmtId="167" fontId="70" fillId="10" borderId="21" xfId="0" applyNumberFormat="1" applyFont="1" applyFill="1" applyBorder="1" applyAlignment="1">
      <alignment/>
    </xf>
    <xf numFmtId="0" fontId="82" fillId="10" borderId="21" xfId="0" applyFont="1" applyFill="1" applyBorder="1" applyAlignment="1">
      <alignment horizontal="left" vertical="center"/>
    </xf>
    <xf numFmtId="167" fontId="70" fillId="10" borderId="21" xfId="18" applyFont="1" applyFill="1" applyBorder="1" applyAlignment="1">
      <alignment/>
    </xf>
    <xf numFmtId="0" fontId="0" fillId="33" borderId="0" xfId="0" applyFont="1" applyFill="1" applyAlignment="1">
      <alignment/>
    </xf>
    <xf numFmtId="167" fontId="0" fillId="33" borderId="0" xfId="18" applyFont="1" applyFill="1" applyBorder="1" applyAlignment="1">
      <alignment/>
    </xf>
    <xf numFmtId="0" fontId="69" fillId="33" borderId="0" xfId="0" applyFont="1" applyFill="1" applyAlignment="1">
      <alignment/>
    </xf>
    <xf numFmtId="4" fontId="69" fillId="0" borderId="0" xfId="0" applyNumberFormat="1" applyFont="1" applyFill="1" applyAlignment="1">
      <alignment/>
    </xf>
    <xf numFmtId="167" fontId="65" fillId="0" borderId="0" xfId="18" applyFont="1" applyFill="1" applyAlignment="1">
      <alignment/>
    </xf>
    <xf numFmtId="0" fontId="0" fillId="33" borderId="0" xfId="0" applyFont="1" applyFill="1" applyAlignment="1">
      <alignment wrapText="1"/>
    </xf>
    <xf numFmtId="0" fontId="0" fillId="0" borderId="0" xfId="0" applyFont="1" applyAlignment="1">
      <alignment/>
    </xf>
    <xf numFmtId="10" fontId="65" fillId="0" borderId="0" xfId="0" applyNumberFormat="1" applyFont="1" applyAlignment="1">
      <alignment/>
    </xf>
    <xf numFmtId="10" fontId="65" fillId="0" borderId="0" xfId="0" applyNumberFormat="1" applyFont="1" applyFill="1" applyAlignment="1">
      <alignment/>
    </xf>
    <xf numFmtId="167" fontId="0" fillId="33" borderId="0" xfId="18" applyFont="1" applyFill="1" applyBorder="1" applyAlignment="1">
      <alignment horizontal="center" vertical="center"/>
    </xf>
    <xf numFmtId="10" fontId="65" fillId="0" borderId="0" xfId="0" applyNumberFormat="1" applyFont="1" applyFill="1" applyAlignment="1">
      <alignment horizontal="right"/>
    </xf>
    <xf numFmtId="0" fontId="65" fillId="0" borderId="0" xfId="0" applyFont="1" applyFill="1" applyAlignment="1">
      <alignment horizontal="left"/>
    </xf>
    <xf numFmtId="0" fontId="65" fillId="0" borderId="0" xfId="0" applyFont="1" applyFill="1" applyAlignment="1">
      <alignment horizontal="right"/>
    </xf>
    <xf numFmtId="14" fontId="4" fillId="0" borderId="0" xfId="0" applyNumberFormat="1" applyFont="1" applyFill="1" applyBorder="1" applyAlignment="1">
      <alignment/>
    </xf>
    <xf numFmtId="177" fontId="4" fillId="0" borderId="0" xfId="0" applyNumberFormat="1" applyFont="1" applyFill="1" applyBorder="1" applyAlignment="1">
      <alignment/>
    </xf>
    <xf numFmtId="167" fontId="70" fillId="0" borderId="0" xfId="0" applyNumberFormat="1" applyFont="1" applyFill="1" applyAlignment="1">
      <alignment/>
    </xf>
    <xf numFmtId="175" fontId="70" fillId="0" borderId="0" xfId="0" applyNumberFormat="1" applyFont="1" applyFill="1" applyAlignment="1">
      <alignment/>
    </xf>
    <xf numFmtId="0" fontId="0" fillId="33" borderId="18" xfId="0" applyFont="1" applyFill="1" applyBorder="1" applyAlignment="1">
      <alignment wrapText="1"/>
    </xf>
    <xf numFmtId="0" fontId="0" fillId="33" borderId="13" xfId="0" applyFont="1" applyFill="1" applyBorder="1" applyAlignment="1">
      <alignment wrapText="1"/>
    </xf>
    <xf numFmtId="0" fontId="0" fillId="33" borderId="32" xfId="0" applyFont="1" applyFill="1" applyBorder="1" applyAlignment="1">
      <alignment wrapText="1"/>
    </xf>
    <xf numFmtId="167" fontId="0" fillId="33" borderId="30" xfId="0" applyNumberFormat="1" applyFont="1" applyFill="1" applyBorder="1" applyAlignment="1">
      <alignment/>
    </xf>
    <xf numFmtId="167" fontId="0" fillId="33" borderId="0" xfId="18" applyNumberFormat="1" applyFont="1" applyFill="1" applyBorder="1" applyAlignment="1">
      <alignment/>
    </xf>
    <xf numFmtId="0" fontId="66" fillId="0" borderId="0" xfId="0" applyFont="1" applyBorder="1" applyAlignment="1">
      <alignment horizontal="left" vertical="center"/>
    </xf>
    <xf numFmtId="167" fontId="70" fillId="0" borderId="0" xfId="18" applyNumberFormat="1" applyFont="1" applyFill="1" applyBorder="1" applyAlignment="1">
      <alignment horizontal="left" vertical="center"/>
    </xf>
    <xf numFmtId="10" fontId="65" fillId="0" borderId="0" xfId="15" applyNumberFormat="1" applyFont="1" applyFill="1" applyAlignment="1">
      <alignment/>
    </xf>
    <xf numFmtId="169" fontId="0" fillId="0" borderId="0" xfId="0" applyNumberFormat="1" applyFont="1" applyAlignment="1">
      <alignment/>
    </xf>
    <xf numFmtId="174" fontId="0" fillId="0" borderId="0" xfId="0" applyNumberFormat="1" applyFont="1" applyAlignment="1">
      <alignment/>
    </xf>
    <xf numFmtId="14" fontId="0" fillId="0" borderId="0" xfId="0" applyNumberFormat="1" applyFont="1" applyAlignment="1">
      <alignment/>
    </xf>
    <xf numFmtId="0" fontId="71" fillId="0" borderId="0" xfId="0" applyFont="1" applyFill="1" applyBorder="1" applyAlignment="1">
      <alignment horizontal="left" vertical="center"/>
    </xf>
    <xf numFmtId="167" fontId="0" fillId="33" borderId="0" xfId="18" applyFont="1" applyFill="1" applyAlignment="1">
      <alignment/>
    </xf>
    <xf numFmtId="0" fontId="71" fillId="0" borderId="40" xfId="0" applyFont="1" applyFill="1" applyBorder="1" applyAlignment="1">
      <alignment horizontal="left" vertical="center"/>
    </xf>
    <xf numFmtId="0" fontId="71" fillId="0" borderId="40" xfId="0" applyFont="1" applyFill="1" applyBorder="1" applyAlignment="1">
      <alignment horizontal="center" vertical="center" wrapText="1"/>
    </xf>
    <xf numFmtId="0" fontId="71" fillId="0" borderId="40" xfId="0" applyFont="1" applyFill="1" applyBorder="1" applyAlignment="1">
      <alignment horizontal="center" wrapText="1"/>
    </xf>
    <xf numFmtId="14" fontId="70" fillId="0" borderId="0" xfId="0" applyNumberFormat="1" applyFont="1" applyFill="1" applyBorder="1" applyAlignment="1">
      <alignment horizontal="center"/>
    </xf>
    <xf numFmtId="14" fontId="70" fillId="0" borderId="0" xfId="0" applyNumberFormat="1" applyFont="1" applyFill="1" applyAlignment="1">
      <alignment horizontal="center"/>
    </xf>
    <xf numFmtId="167" fontId="70" fillId="0" borderId="0" xfId="18" applyNumberFormat="1" applyFont="1" applyFill="1" applyBorder="1" applyAlignment="1">
      <alignment horizontal="center" vertical="center"/>
    </xf>
    <xf numFmtId="0" fontId="70" fillId="0" borderId="0" xfId="0" applyFont="1" applyFill="1" applyBorder="1" applyAlignment="1">
      <alignment vertical="center"/>
    </xf>
    <xf numFmtId="167" fontId="70" fillId="0" borderId="0" xfId="69" applyNumberFormat="1" applyFont="1" applyFill="1" applyBorder="1" applyAlignment="1">
      <alignment vertical="center"/>
    </xf>
    <xf numFmtId="168" fontId="70" fillId="0" borderId="0" xfId="69" applyFont="1" applyFill="1" applyBorder="1" applyAlignment="1">
      <alignment vertical="center"/>
    </xf>
    <xf numFmtId="167" fontId="70" fillId="0" borderId="0" xfId="18" applyFont="1" applyFill="1" applyBorder="1" applyAlignment="1">
      <alignment horizontal="center" vertical="center"/>
    </xf>
    <xf numFmtId="169" fontId="71" fillId="0" borderId="0" xfId="18" applyNumberFormat="1" applyFont="1" applyFill="1" applyBorder="1" applyAlignment="1">
      <alignment horizontal="center" vertical="center"/>
    </xf>
    <xf numFmtId="169" fontId="71" fillId="0" borderId="0" xfId="18" applyNumberFormat="1" applyFont="1" applyFill="1" applyBorder="1" applyAlignment="1">
      <alignment horizontal="left" vertical="center"/>
    </xf>
    <xf numFmtId="0" fontId="0" fillId="0" borderId="0" xfId="0" applyFont="1" applyFill="1" applyAlignment="1">
      <alignment horizontal="center"/>
    </xf>
    <xf numFmtId="0" fontId="0" fillId="0" borderId="0" xfId="0" applyFont="1" applyBorder="1" applyAlignment="1">
      <alignment/>
    </xf>
    <xf numFmtId="4" fontId="65" fillId="0" borderId="0" xfId="0" applyNumberFormat="1" applyFont="1" applyFill="1" applyBorder="1" applyAlignment="1">
      <alignment/>
    </xf>
    <xf numFmtId="10" fontId="70" fillId="0" borderId="0" xfId="0" applyNumberFormat="1" applyFont="1" applyFill="1" applyBorder="1" applyAlignment="1">
      <alignment horizontal="left" vertical="center" wrapText="1"/>
    </xf>
    <xf numFmtId="178" fontId="65" fillId="0" borderId="0" xfId="15" applyNumberFormat="1" applyFont="1" applyFill="1" applyAlignment="1">
      <alignment/>
    </xf>
    <xf numFmtId="175" fontId="65" fillId="0" borderId="0" xfId="15" applyNumberFormat="1" applyFont="1" applyFill="1" applyAlignment="1">
      <alignment/>
    </xf>
    <xf numFmtId="169" fontId="71" fillId="0" borderId="0" xfId="0" applyNumberFormat="1" applyFont="1" applyFill="1" applyBorder="1" applyAlignment="1">
      <alignment horizontal="left" vertical="center"/>
    </xf>
    <xf numFmtId="167" fontId="71" fillId="0" borderId="0" xfId="0" applyNumberFormat="1" applyFont="1" applyFill="1" applyBorder="1" applyAlignment="1">
      <alignment horizontal="left" vertical="center"/>
    </xf>
    <xf numFmtId="174" fontId="71" fillId="0" borderId="0" xfId="0" applyNumberFormat="1" applyFont="1" applyFill="1" applyBorder="1" applyAlignment="1">
      <alignment horizontal="left" vertical="center"/>
    </xf>
    <xf numFmtId="169" fontId="70" fillId="0" borderId="0" xfId="0" applyNumberFormat="1" applyFont="1" applyFill="1" applyBorder="1" applyAlignment="1">
      <alignment horizontal="left" vertical="center"/>
    </xf>
    <xf numFmtId="167" fontId="70" fillId="0" borderId="0" xfId="0" applyNumberFormat="1" applyFont="1" applyFill="1" applyBorder="1" applyAlignment="1">
      <alignment horizontal="left" vertical="center"/>
    </xf>
    <xf numFmtId="174" fontId="70" fillId="0" borderId="0" xfId="0" applyNumberFormat="1" applyFont="1" applyFill="1" applyBorder="1" applyAlignment="1">
      <alignment horizontal="left" vertical="center"/>
    </xf>
    <xf numFmtId="169" fontId="70" fillId="0" borderId="0" xfId="0" applyNumberFormat="1" applyFont="1" applyFill="1" applyBorder="1" applyAlignment="1">
      <alignment vertical="center"/>
    </xf>
    <xf numFmtId="169" fontId="70" fillId="0" borderId="0" xfId="69" applyNumberFormat="1" applyFont="1" applyFill="1" applyBorder="1" applyAlignment="1">
      <alignment horizontal="left" vertical="center"/>
    </xf>
    <xf numFmtId="167" fontId="70" fillId="33" borderId="19" xfId="18" applyFont="1" applyFill="1" applyBorder="1" applyAlignment="1">
      <alignment horizontal="center" vertical="center"/>
    </xf>
    <xf numFmtId="168" fontId="81" fillId="0" borderId="0" xfId="0" applyNumberFormat="1" applyFont="1" applyFill="1" applyBorder="1" applyAlignment="1">
      <alignment horizontal="right" vertical="center" wrapText="1" shrinkToFit="1"/>
    </xf>
    <xf numFmtId="168" fontId="65" fillId="0" borderId="0" xfId="0" applyNumberFormat="1" applyFont="1" applyFill="1" applyBorder="1" applyAlignment="1">
      <alignment horizontal="right" vertical="center" wrapText="1" shrinkToFit="1"/>
    </xf>
    <xf numFmtId="168" fontId="65" fillId="0" borderId="11" xfId="0" applyNumberFormat="1" applyFont="1" applyFill="1" applyBorder="1" applyAlignment="1">
      <alignment horizontal="right" vertical="center" wrapText="1" shrinkToFit="1"/>
    </xf>
    <xf numFmtId="168" fontId="65" fillId="0" borderId="19" xfId="0" applyNumberFormat="1" applyFont="1" applyFill="1" applyBorder="1" applyAlignment="1">
      <alignment horizontal="right" vertical="center" wrapText="1" shrinkToFit="1"/>
    </xf>
    <xf numFmtId="168" fontId="81" fillId="2" borderId="19" xfId="0" applyNumberFormat="1" applyFont="1" applyFill="1" applyBorder="1" applyAlignment="1">
      <alignment horizontal="right" vertical="center" wrapText="1" shrinkToFit="1"/>
    </xf>
    <xf numFmtId="168" fontId="64" fillId="0" borderId="0" xfId="0" applyNumberFormat="1" applyFont="1" applyFill="1" applyBorder="1" applyAlignment="1">
      <alignment horizontal="right" vertical="center" wrapText="1" shrinkToFit="1"/>
    </xf>
    <xf numFmtId="168" fontId="0" fillId="0" borderId="0" xfId="0" applyNumberFormat="1" applyFont="1" applyFill="1" applyBorder="1" applyAlignment="1">
      <alignment horizontal="right" vertical="center" wrapText="1" shrinkToFit="1"/>
    </xf>
    <xf numFmtId="168" fontId="0" fillId="0" borderId="11" xfId="0" applyNumberFormat="1" applyFont="1" applyFill="1" applyBorder="1" applyAlignment="1">
      <alignment horizontal="right" vertical="center" wrapText="1" shrinkToFit="1"/>
    </xf>
    <xf numFmtId="168" fontId="71" fillId="0" borderId="0" xfId="0" applyNumberFormat="1" applyFont="1" applyFill="1" applyBorder="1" applyAlignment="1">
      <alignment horizontal="right" vertical="center" wrapText="1" shrinkToFit="1"/>
    </xf>
    <xf numFmtId="168" fontId="71" fillId="0" borderId="11" xfId="0" applyNumberFormat="1" applyFont="1" applyFill="1" applyBorder="1" applyAlignment="1">
      <alignment horizontal="right" vertical="center" wrapText="1" shrinkToFit="1"/>
    </xf>
    <xf numFmtId="167" fontId="71" fillId="33" borderId="0" xfId="0" applyNumberFormat="1" applyFont="1" applyFill="1" applyBorder="1" applyAlignment="1">
      <alignment horizontal="right"/>
    </xf>
    <xf numFmtId="167" fontId="71" fillId="33" borderId="11" xfId="0" applyNumberFormat="1" applyFont="1" applyFill="1" applyBorder="1" applyAlignment="1">
      <alignment horizontal="right"/>
    </xf>
    <xf numFmtId="167" fontId="70" fillId="33" borderId="11" xfId="18" applyFont="1" applyFill="1" applyBorder="1" applyAlignment="1">
      <alignment horizontal="center" vertical="center"/>
    </xf>
    <xf numFmtId="0" fontId="69" fillId="0" borderId="0" xfId="0" applyFont="1" applyAlignment="1">
      <alignment vertical="top"/>
    </xf>
    <xf numFmtId="0" fontId="69" fillId="0" borderId="0" xfId="0" applyFont="1" applyFill="1" applyAlignment="1">
      <alignment/>
    </xf>
    <xf numFmtId="175" fontId="65" fillId="0" borderId="0" xfId="0" applyNumberFormat="1" applyFont="1" applyFill="1" applyAlignment="1">
      <alignment/>
    </xf>
    <xf numFmtId="179" fontId="65" fillId="0" borderId="0" xfId="15" applyNumberFormat="1" applyFont="1" applyFill="1" applyAlignment="1">
      <alignment/>
    </xf>
    <xf numFmtId="0" fontId="71" fillId="33" borderId="0" xfId="0" applyFont="1" applyFill="1" applyBorder="1" applyAlignment="1">
      <alignment horizontal="center" wrapText="1"/>
    </xf>
    <xf numFmtId="0" fontId="71" fillId="33" borderId="40" xfId="0" applyFont="1" applyFill="1" applyBorder="1" applyAlignment="1">
      <alignment horizontal="center" vertical="center" wrapText="1"/>
    </xf>
    <xf numFmtId="0" fontId="70" fillId="33" borderId="0" xfId="0" applyFont="1" applyFill="1" applyBorder="1" applyAlignment="1">
      <alignment horizontal="left" wrapText="1"/>
    </xf>
    <xf numFmtId="0" fontId="70" fillId="33" borderId="0" xfId="0" applyFont="1" applyFill="1" applyBorder="1" applyAlignment="1">
      <alignment horizontal="left"/>
    </xf>
    <xf numFmtId="0" fontId="71" fillId="33" borderId="0" xfId="0" applyFont="1" applyFill="1" applyBorder="1" applyAlignment="1">
      <alignment horizontal="center" vertical="center" wrapText="1"/>
    </xf>
    <xf numFmtId="0" fontId="71" fillId="33" borderId="40" xfId="0" applyFont="1" applyFill="1" applyBorder="1" applyAlignment="1">
      <alignment horizontal="left" vertical="center" wrapText="1"/>
    </xf>
    <xf numFmtId="0" fontId="70" fillId="0" borderId="0" xfId="0" applyFont="1" applyFill="1" applyBorder="1" applyAlignment="1">
      <alignment horizontal="left" vertical="center"/>
    </xf>
    <xf numFmtId="0" fontId="70" fillId="33"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0" fillId="33" borderId="0" xfId="0" applyFont="1" applyFill="1" applyBorder="1" applyAlignment="1">
      <alignment horizontal="left" vertical="center"/>
    </xf>
    <xf numFmtId="0" fontId="70" fillId="0" borderId="0" xfId="0" applyFont="1" applyFill="1" applyAlignment="1">
      <alignment vertical="center" wrapText="1"/>
    </xf>
    <xf numFmtId="0" fontId="71" fillId="0" borderId="40" xfId="0" applyFont="1" applyFill="1" applyBorder="1" applyAlignment="1">
      <alignment horizontal="left" vertical="center" wrapText="1"/>
    </xf>
    <xf numFmtId="0" fontId="70" fillId="0" borderId="0" xfId="0" applyFont="1" applyFill="1" applyBorder="1" applyAlignment="1">
      <alignment vertical="center" wrapText="1"/>
    </xf>
    <xf numFmtId="0" fontId="71" fillId="33" borderId="0" xfId="0" applyFont="1" applyFill="1" applyBorder="1" applyAlignment="1">
      <alignment horizontal="left" vertical="center" wrapText="1"/>
    </xf>
    <xf numFmtId="0" fontId="71" fillId="0" borderId="0" xfId="0" applyFont="1" applyFill="1" applyBorder="1" applyAlignment="1">
      <alignment horizontal="center" vertical="center" wrapText="1"/>
    </xf>
    <xf numFmtId="0" fontId="70" fillId="33" borderId="43" xfId="0" applyFont="1" applyFill="1" applyBorder="1" applyAlignment="1">
      <alignment/>
    </xf>
    <xf numFmtId="0" fontId="70" fillId="33" borderId="43" xfId="0" applyFont="1" applyFill="1" applyBorder="1" applyAlignment="1">
      <alignment horizontal="center"/>
    </xf>
    <xf numFmtId="0" fontId="0" fillId="0" borderId="43" xfId="0" applyFont="1" applyBorder="1" applyAlignment="1">
      <alignment/>
    </xf>
    <xf numFmtId="0" fontId="71" fillId="0" borderId="0" xfId="0" applyFont="1" applyFill="1" applyAlignment="1">
      <alignment horizontal="center" vertical="center"/>
    </xf>
    <xf numFmtId="0" fontId="16" fillId="0" borderId="0" xfId="0" applyFont="1" applyFill="1" applyBorder="1" applyAlignment="1">
      <alignment/>
    </xf>
    <xf numFmtId="14" fontId="70" fillId="0" borderId="0" xfId="0" applyNumberFormat="1" applyFont="1" applyFill="1" applyBorder="1" applyAlignment="1">
      <alignment horizontal="center" vertical="center"/>
    </xf>
    <xf numFmtId="0" fontId="84" fillId="0" borderId="0" xfId="0" applyFont="1" applyAlignment="1">
      <alignment vertical="center"/>
    </xf>
    <xf numFmtId="0" fontId="69" fillId="0" borderId="0" xfId="0" applyFont="1" applyFill="1" applyBorder="1" applyAlignment="1">
      <alignment horizontal="center"/>
    </xf>
    <xf numFmtId="4" fontId="0" fillId="0" borderId="0" xfId="18" applyNumberFormat="1" applyFont="1" applyFill="1" applyAlignment="1">
      <alignment/>
    </xf>
    <xf numFmtId="167" fontId="70" fillId="0" borderId="0" xfId="0" applyNumberFormat="1" applyFont="1" applyFill="1" applyBorder="1" applyAlignment="1">
      <alignment horizontal="center" vertical="center"/>
    </xf>
    <xf numFmtId="0" fontId="0" fillId="0" borderId="0" xfId="0" applyFont="1" applyAlignment="1">
      <alignment/>
    </xf>
    <xf numFmtId="0" fontId="69" fillId="0" borderId="0" xfId="0" applyFont="1" applyAlignment="1">
      <alignment/>
    </xf>
    <xf numFmtId="0" fontId="0" fillId="0" borderId="0" xfId="0" applyFont="1" applyFill="1" applyAlignment="1">
      <alignment horizontal="center" vertical="center"/>
    </xf>
    <xf numFmtId="0" fontId="71" fillId="0" borderId="0" xfId="0" applyFont="1" applyFill="1" applyBorder="1" applyAlignment="1">
      <alignment horizontal="center" vertical="center"/>
    </xf>
    <xf numFmtId="167" fontId="71" fillId="0" borderId="0" xfId="0" applyNumberFormat="1" applyFont="1" applyFill="1" applyBorder="1" applyAlignment="1">
      <alignment horizontal="center" vertical="center"/>
    </xf>
    <xf numFmtId="169" fontId="71" fillId="0" borderId="0" xfId="0" applyNumberFormat="1" applyFont="1" applyFill="1" applyBorder="1" applyAlignment="1">
      <alignment horizontal="center" vertical="center"/>
    </xf>
    <xf numFmtId="174" fontId="71" fillId="0" borderId="0" xfId="0" applyNumberFormat="1" applyFont="1" applyFill="1" applyBorder="1" applyAlignment="1">
      <alignment horizontal="center" vertical="center"/>
    </xf>
    <xf numFmtId="169" fontId="70" fillId="0" borderId="0" xfId="0" applyNumberFormat="1" applyFont="1" applyFill="1" applyBorder="1" applyAlignment="1">
      <alignment horizontal="center" vertical="center"/>
    </xf>
    <xf numFmtId="169" fontId="70" fillId="0" borderId="0" xfId="18" applyNumberFormat="1" applyFont="1" applyFill="1" applyBorder="1" applyAlignment="1">
      <alignment horizontal="center" vertical="center"/>
    </xf>
    <xf numFmtId="174" fontId="70" fillId="0" borderId="0" xfId="0" applyNumberFormat="1" applyFont="1" applyFill="1" applyBorder="1" applyAlignment="1">
      <alignment horizontal="center" vertical="center"/>
    </xf>
    <xf numFmtId="169" fontId="70" fillId="0" borderId="0" xfId="69" applyNumberFormat="1" applyFont="1" applyFill="1" applyBorder="1" applyAlignment="1">
      <alignment horizontal="center" vertical="center"/>
    </xf>
    <xf numFmtId="0" fontId="0" fillId="0" borderId="0" xfId="0" applyFont="1" applyFill="1" applyAlignment="1">
      <alignment horizontal="left" vertical="center"/>
    </xf>
    <xf numFmtId="0" fontId="70" fillId="0" borderId="0" xfId="0" applyFont="1" applyFill="1" applyAlignment="1">
      <alignment horizontal="left"/>
    </xf>
    <xf numFmtId="4" fontId="65" fillId="0" borderId="0" xfId="0" applyNumberFormat="1" applyFont="1" applyFill="1" applyAlignment="1">
      <alignment horizontal="center" vertical="center"/>
    </xf>
    <xf numFmtId="0" fontId="69" fillId="0" borderId="0" xfId="0" applyFont="1" applyFill="1" applyAlignment="1">
      <alignment horizontal="center" vertical="center"/>
    </xf>
    <xf numFmtId="0" fontId="0" fillId="0" borderId="0" xfId="0" applyFont="1" applyAlignment="1">
      <alignment/>
    </xf>
    <xf numFmtId="0" fontId="0" fillId="0" borderId="0" xfId="0" applyFont="1" applyFill="1" applyAlignment="1">
      <alignment/>
    </xf>
    <xf numFmtId="167" fontId="0" fillId="0" borderId="0" xfId="0" applyNumberFormat="1" applyFont="1" applyAlignment="1">
      <alignment/>
    </xf>
    <xf numFmtId="4" fontId="0" fillId="0" borderId="0" xfId="0" applyNumberFormat="1" applyFont="1" applyAlignment="1">
      <alignment/>
    </xf>
    <xf numFmtId="4" fontId="65" fillId="0" borderId="0" xfId="0" applyNumberFormat="1" applyFont="1" applyAlignment="1">
      <alignment/>
    </xf>
    <xf numFmtId="0" fontId="65" fillId="0" borderId="0" xfId="0" applyFont="1" applyFill="1" applyAlignment="1">
      <alignment horizontal="center" vertical="center"/>
    </xf>
    <xf numFmtId="4" fontId="0" fillId="0" borderId="0" xfId="0" applyNumberFormat="1" applyFont="1" applyFill="1" applyAlignment="1">
      <alignment/>
    </xf>
    <xf numFmtId="0" fontId="69" fillId="0" borderId="0" xfId="0" applyFont="1" applyFill="1" applyAlignment="1">
      <alignment/>
    </xf>
    <xf numFmtId="0" fontId="69" fillId="0" borderId="0" xfId="0" applyFont="1" applyAlignment="1">
      <alignment/>
    </xf>
    <xf numFmtId="167" fontId="83" fillId="0" borderId="0" xfId="0" applyNumberFormat="1" applyFont="1" applyFill="1" applyAlignment="1">
      <alignment/>
    </xf>
    <xf numFmtId="179" fontId="65" fillId="0" borderId="0" xfId="0" applyNumberFormat="1" applyFont="1" applyFill="1" applyAlignment="1">
      <alignment/>
    </xf>
    <xf numFmtId="10" fontId="65" fillId="0" borderId="0" xfId="0" applyNumberFormat="1" applyFont="1" applyFill="1" applyBorder="1" applyAlignment="1">
      <alignment vertical="center" wrapText="1"/>
    </xf>
    <xf numFmtId="9" fontId="65" fillId="0" borderId="0" xfId="0" applyNumberFormat="1" applyFont="1" applyFill="1" applyAlignment="1">
      <alignment/>
    </xf>
    <xf numFmtId="167" fontId="0" fillId="0" borderId="0" xfId="18" applyFont="1" applyAlignment="1">
      <alignment/>
    </xf>
    <xf numFmtId="0" fontId="0" fillId="0" borderId="0" xfId="0" applyFont="1" applyAlignment="1">
      <alignment/>
    </xf>
    <xf numFmtId="167" fontId="65" fillId="0" borderId="15" xfId="18" applyFont="1" applyBorder="1" applyAlignment="1">
      <alignment horizontal="right" vertical="center"/>
    </xf>
    <xf numFmtId="0" fontId="70" fillId="0" borderId="0" xfId="0" applyFont="1" applyFill="1" applyBorder="1" applyAlignment="1">
      <alignment horizontal="left" vertical="center"/>
    </xf>
    <xf numFmtId="0" fontId="70" fillId="0"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4" fontId="70" fillId="0" borderId="0" xfId="0" applyNumberFormat="1" applyFont="1" applyFill="1" applyBorder="1" applyAlignment="1">
      <alignment vertical="center"/>
    </xf>
    <xf numFmtId="14" fontId="70" fillId="0" borderId="0" xfId="0" applyNumberFormat="1" applyFont="1" applyFill="1" applyBorder="1" applyAlignment="1">
      <alignment/>
    </xf>
    <xf numFmtId="14" fontId="70" fillId="0" borderId="0" xfId="0" applyNumberFormat="1" applyFont="1" applyFill="1" applyAlignment="1">
      <alignment/>
    </xf>
    <xf numFmtId="189" fontId="0" fillId="0" borderId="0" xfId="0" applyNumberFormat="1" applyFont="1" applyFill="1" applyAlignment="1">
      <alignment horizontal="center" vertical="center"/>
    </xf>
    <xf numFmtId="14" fontId="70" fillId="0" borderId="0" xfId="0" applyNumberFormat="1"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67" fontId="70" fillId="0" borderId="0" xfId="69" applyNumberFormat="1" applyFont="1" applyFill="1" applyBorder="1" applyAlignment="1">
      <alignment horizontal="left" vertical="center"/>
    </xf>
    <xf numFmtId="167" fontId="70" fillId="0" borderId="0" xfId="0" applyNumberFormat="1" applyFont="1" applyFill="1" applyAlignment="1">
      <alignment horizontal="left" vertical="center"/>
    </xf>
    <xf numFmtId="169" fontId="0" fillId="0" borderId="0" xfId="0" applyNumberFormat="1" applyFont="1" applyFill="1" applyAlignment="1">
      <alignment horizontal="center" vertical="center"/>
    </xf>
    <xf numFmtId="167" fontId="0" fillId="0" borderId="0" xfId="0" applyNumberFormat="1" applyFont="1" applyFill="1" applyAlignment="1">
      <alignment horizontal="center" vertical="center"/>
    </xf>
    <xf numFmtId="174" fontId="0" fillId="0" borderId="0" xfId="0" applyNumberFormat="1" applyFont="1" applyFill="1" applyAlignment="1">
      <alignment horizontal="center" vertical="center"/>
    </xf>
    <xf numFmtId="14" fontId="0" fillId="0" borderId="0" xfId="0" applyNumberFormat="1" applyFont="1" applyFill="1" applyAlignment="1">
      <alignment horizontal="left" vertical="center"/>
    </xf>
    <xf numFmtId="0" fontId="70"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0" fontId="71" fillId="0" borderId="40" xfId="0" applyFont="1" applyFill="1" applyBorder="1" applyAlignment="1">
      <alignment horizontal="left" vertical="center" wrapText="1"/>
    </xf>
    <xf numFmtId="0" fontId="70" fillId="0" borderId="0" xfId="0" applyFont="1" applyFill="1" applyAlignment="1">
      <alignment vertical="center" wrapText="1"/>
    </xf>
    <xf numFmtId="0" fontId="71" fillId="0" borderId="40" xfId="0" applyFont="1" applyFill="1" applyBorder="1" applyAlignment="1">
      <alignment horizontal="center"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167" fontId="70" fillId="0" borderId="0" xfId="18" applyFont="1" applyFill="1" applyAlignment="1">
      <alignment/>
    </xf>
    <xf numFmtId="167" fontId="81" fillId="0" borderId="0" xfId="18" applyFont="1" applyFill="1" applyAlignment="1">
      <alignment/>
    </xf>
    <xf numFmtId="0" fontId="70"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0" fontId="70" fillId="0" borderId="0" xfId="0" applyFont="1" applyFill="1" applyAlignment="1">
      <alignment horizontal="left" vertical="center"/>
    </xf>
    <xf numFmtId="14" fontId="70" fillId="0" borderId="0" xfId="0" applyNumberFormat="1" applyFont="1" applyFill="1" applyAlignment="1">
      <alignment horizontal="right" vertical="center"/>
    </xf>
    <xf numFmtId="0" fontId="70"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14" fontId="70" fillId="0" borderId="0" xfId="0" applyNumberFormat="1" applyFont="1" applyFill="1" applyBorder="1" applyAlignment="1">
      <alignment horizontal="right" vertical="center"/>
    </xf>
    <xf numFmtId="181" fontId="70" fillId="0" borderId="0" xfId="0" applyNumberFormat="1" applyFont="1" applyFill="1" applyBorder="1" applyAlignment="1">
      <alignment horizontal="right" vertical="center"/>
    </xf>
    <xf numFmtId="0" fontId="70" fillId="0" borderId="0" xfId="0" applyFont="1" applyFill="1" applyBorder="1" applyAlignment="1">
      <alignment horizontal="left" vertical="center"/>
    </xf>
    <xf numFmtId="0" fontId="71" fillId="37" borderId="42" xfId="0" applyFont="1" applyFill="1" applyBorder="1" applyAlignment="1">
      <alignment horizontal="center" vertical="center" textRotation="255" wrapText="1"/>
    </xf>
    <xf numFmtId="0" fontId="71" fillId="0" borderId="0" xfId="0" applyFont="1" applyFill="1" applyAlignment="1">
      <alignment horizontal="left" vertical="center"/>
    </xf>
    <xf numFmtId="167" fontId="71" fillId="33" borderId="13" xfId="18" applyFont="1" applyFill="1" applyBorder="1" applyAlignment="1">
      <alignment horizontal="center" vertical="center"/>
    </xf>
    <xf numFmtId="0" fontId="71" fillId="37" borderId="44" xfId="0" applyFont="1" applyFill="1" applyBorder="1" applyAlignment="1">
      <alignment/>
    </xf>
    <xf numFmtId="0" fontId="71" fillId="33" borderId="45" xfId="0" applyFont="1" applyFill="1" applyBorder="1" applyAlignment="1">
      <alignment horizontal="center" vertical="center" textRotation="255" wrapText="1"/>
    </xf>
    <xf numFmtId="167" fontId="71" fillId="37" borderId="44" xfId="18" applyFont="1" applyFill="1" applyBorder="1" applyAlignment="1">
      <alignment horizontal="left" vertical="center"/>
    </xf>
    <xf numFmtId="167" fontId="82" fillId="37" borderId="44" xfId="18" applyFont="1" applyFill="1" applyBorder="1" applyAlignment="1">
      <alignment horizontal="left" vertical="center"/>
    </xf>
    <xf numFmtId="168" fontId="70" fillId="0" borderId="0" xfId="18" applyNumberFormat="1" applyFont="1" applyFill="1" applyAlignment="1">
      <alignment/>
    </xf>
    <xf numFmtId="175" fontId="70" fillId="0" borderId="0" xfId="18" applyNumberFormat="1" applyFont="1" applyFill="1" applyAlignment="1">
      <alignment/>
    </xf>
    <xf numFmtId="168" fontId="70" fillId="0" borderId="0" xfId="0" applyNumberFormat="1" applyFont="1" applyFill="1" applyAlignment="1">
      <alignment/>
    </xf>
    <xf numFmtId="0" fontId="69" fillId="0" borderId="0" xfId="0" applyFont="1" applyFill="1" applyAlignment="1">
      <alignment horizontal="left"/>
    </xf>
    <xf numFmtId="0" fontId="78" fillId="0" borderId="0" xfId="0" applyFont="1" applyFill="1" applyAlignment="1">
      <alignment horizontal="left" vertical="center" readingOrder="1"/>
    </xf>
    <xf numFmtId="0" fontId="78" fillId="33" borderId="0" xfId="0" applyFont="1" applyFill="1" applyAlignment="1">
      <alignment horizontal="left" vertical="center" readingOrder="1"/>
    </xf>
    <xf numFmtId="0" fontId="78" fillId="33" borderId="0" xfId="0" applyFont="1" applyFill="1" applyAlignment="1">
      <alignment horizontal="left" vertical="center" wrapText="1" readingOrder="1"/>
    </xf>
    <xf numFmtId="0" fontId="71" fillId="33" borderId="0" xfId="0" applyFont="1" applyFill="1" applyBorder="1" applyAlignment="1">
      <alignment horizontal="center"/>
    </xf>
    <xf numFmtId="0" fontId="72" fillId="36" borderId="10" xfId="0" applyFont="1" applyFill="1" applyBorder="1" applyAlignment="1">
      <alignment horizontal="center" vertical="center"/>
    </xf>
    <xf numFmtId="0" fontId="72" fillId="36" borderId="22" xfId="0" applyFont="1" applyFill="1" applyBorder="1" applyAlignment="1">
      <alignment horizontal="center" vertical="center" wrapText="1"/>
    </xf>
    <xf numFmtId="0" fontId="72" fillId="36" borderId="10" xfId="0" applyFont="1" applyFill="1" applyBorder="1" applyAlignment="1">
      <alignment horizontal="center" vertical="center" wrapText="1"/>
    </xf>
    <xf numFmtId="0" fontId="72" fillId="36" borderId="15" xfId="0" applyFont="1" applyFill="1" applyBorder="1" applyAlignment="1">
      <alignment horizontal="center" vertical="center" wrapText="1"/>
    </xf>
    <xf numFmtId="0" fontId="71" fillId="37" borderId="21" xfId="0" applyFont="1" applyFill="1" applyBorder="1" applyAlignment="1">
      <alignment horizontal="center" vertical="center" textRotation="255" wrapText="1"/>
    </xf>
    <xf numFmtId="0" fontId="71" fillId="33" borderId="46" xfId="0" applyFont="1" applyFill="1" applyBorder="1" applyAlignment="1">
      <alignment horizontal="center" vertical="center" textRotation="255" wrapText="1"/>
    </xf>
    <xf numFmtId="0" fontId="70" fillId="0" borderId="0" xfId="0" applyFont="1" applyFill="1" applyAlignment="1">
      <alignment horizontal="left" vertical="center"/>
    </xf>
    <xf numFmtId="0" fontId="70" fillId="0" borderId="0" xfId="0" applyFont="1" applyFill="1" applyBorder="1" applyAlignment="1">
      <alignment horizontal="center" vertical="center"/>
    </xf>
    <xf numFmtId="0" fontId="0" fillId="0" borderId="0" xfId="0" applyFont="1" applyAlignment="1">
      <alignment vertical="center"/>
    </xf>
    <xf numFmtId="167" fontId="71" fillId="0" borderId="21" xfId="18" applyFont="1" applyFill="1" applyBorder="1" applyAlignment="1">
      <alignment horizontal="left" vertical="center"/>
    </xf>
    <xf numFmtId="167" fontId="70" fillId="0" borderId="21" xfId="18" applyFont="1" applyBorder="1" applyAlignment="1" quotePrefix="1">
      <alignment/>
    </xf>
    <xf numFmtId="167" fontId="4" fillId="0" borderId="33" xfId="18" applyFont="1" applyFill="1" applyBorder="1" applyAlignment="1">
      <alignment/>
    </xf>
    <xf numFmtId="167" fontId="4" fillId="0" borderId="0" xfId="18" applyFont="1" applyFill="1" applyBorder="1" applyAlignment="1">
      <alignment/>
    </xf>
    <xf numFmtId="0" fontId="81" fillId="0" borderId="0" xfId="0" applyFont="1" applyFill="1" applyAlignment="1">
      <alignment horizontal="right"/>
    </xf>
    <xf numFmtId="0" fontId="70" fillId="0" borderId="0" xfId="0" applyFont="1" applyAlignment="1">
      <alignment vertical="center"/>
    </xf>
    <xf numFmtId="0" fontId="69" fillId="0" borderId="0" xfId="0" applyFont="1" applyFill="1" applyAlignment="1">
      <alignment horizontal="left"/>
    </xf>
    <xf numFmtId="0" fontId="69" fillId="0" borderId="0" xfId="0" applyFont="1" applyAlignment="1">
      <alignment horizontal="left"/>
    </xf>
    <xf numFmtId="0" fontId="80" fillId="36" borderId="22" xfId="0" applyFont="1" applyFill="1" applyBorder="1" applyAlignment="1">
      <alignment horizontal="center" vertical="center" wrapText="1"/>
    </xf>
    <xf numFmtId="0" fontId="80" fillId="36" borderId="28" xfId="0" applyFont="1" applyFill="1" applyBorder="1" applyAlignment="1">
      <alignment horizontal="center" vertical="center" wrapText="1"/>
    </xf>
    <xf numFmtId="0" fontId="80" fillId="36" borderId="10" xfId="0" applyFont="1" applyFill="1" applyBorder="1" applyAlignment="1">
      <alignment horizontal="center" vertical="center"/>
    </xf>
    <xf numFmtId="0" fontId="80" fillId="36" borderId="11" xfId="0" applyFont="1" applyFill="1" applyBorder="1" applyAlignment="1">
      <alignment horizontal="center" vertical="center"/>
    </xf>
    <xf numFmtId="0" fontId="70" fillId="0" borderId="0" xfId="0" applyFont="1" applyFill="1" applyBorder="1" applyAlignment="1">
      <alignment horizontal="left" wrapText="1"/>
    </xf>
    <xf numFmtId="0" fontId="78" fillId="0" borderId="0" xfId="0" applyFont="1" applyFill="1" applyAlignment="1">
      <alignment horizontal="left" vertical="center" wrapText="1" readingOrder="1"/>
    </xf>
    <xf numFmtId="0" fontId="78" fillId="0" borderId="0" xfId="0" applyFont="1" applyFill="1" applyAlignment="1">
      <alignment horizontal="left" vertical="center" readingOrder="1"/>
    </xf>
    <xf numFmtId="0" fontId="78" fillId="33" borderId="0" xfId="0" applyFont="1" applyFill="1" applyAlignment="1">
      <alignment horizontal="left" vertical="center" readingOrder="1"/>
    </xf>
    <xf numFmtId="0" fontId="79" fillId="36" borderId="18" xfId="0" applyFont="1" applyFill="1" applyBorder="1" applyAlignment="1">
      <alignment horizontal="center"/>
    </xf>
    <xf numFmtId="0" fontId="79" fillId="36" borderId="17" xfId="0" applyFont="1" applyFill="1" applyBorder="1" applyAlignment="1">
      <alignment horizontal="center"/>
    </xf>
    <xf numFmtId="0" fontId="79" fillId="36" borderId="13" xfId="0" applyFont="1" applyFill="1" applyBorder="1" applyAlignment="1">
      <alignment horizontal="center"/>
    </xf>
    <xf numFmtId="0" fontId="79" fillId="36" borderId="32" xfId="0" applyFont="1" applyFill="1" applyBorder="1" applyAlignment="1">
      <alignment horizontal="center"/>
    </xf>
    <xf numFmtId="0" fontId="79" fillId="36" borderId="29" xfId="0" applyFont="1" applyFill="1" applyBorder="1" applyAlignment="1">
      <alignment horizontal="center"/>
    </xf>
    <xf numFmtId="0" fontId="79" fillId="36" borderId="30" xfId="0" applyFont="1" applyFill="1" applyBorder="1" applyAlignment="1">
      <alignment horizontal="center"/>
    </xf>
    <xf numFmtId="0" fontId="79" fillId="36" borderId="32" xfId="0" applyFont="1" applyFill="1" applyBorder="1" applyAlignment="1">
      <alignment horizontal="center" wrapText="1"/>
    </xf>
    <xf numFmtId="0" fontId="78" fillId="33" borderId="0" xfId="0" applyFont="1" applyFill="1" applyAlignment="1">
      <alignment horizontal="left" vertical="center" wrapText="1" readingOrder="1"/>
    </xf>
    <xf numFmtId="0" fontId="77" fillId="36" borderId="18" xfId="0" applyFont="1" applyFill="1" applyBorder="1" applyAlignment="1">
      <alignment horizontal="center"/>
    </xf>
    <xf numFmtId="0" fontId="77" fillId="36" borderId="17" xfId="0" applyFont="1" applyFill="1" applyBorder="1" applyAlignment="1">
      <alignment horizontal="center"/>
    </xf>
    <xf numFmtId="0" fontId="77" fillId="36" borderId="13" xfId="0" applyFont="1" applyFill="1" applyBorder="1" applyAlignment="1">
      <alignment horizontal="center"/>
    </xf>
    <xf numFmtId="0" fontId="72" fillId="36" borderId="18" xfId="0" applyFont="1" applyFill="1" applyBorder="1" applyAlignment="1">
      <alignment horizontal="center"/>
    </xf>
    <xf numFmtId="0" fontId="72" fillId="36" borderId="17" xfId="0" applyFont="1" applyFill="1" applyBorder="1" applyAlignment="1">
      <alignment horizontal="center"/>
    </xf>
    <xf numFmtId="0" fontId="72" fillId="36" borderId="13" xfId="0" applyFont="1" applyFill="1" applyBorder="1" applyAlignment="1">
      <alignment horizontal="center"/>
    </xf>
    <xf numFmtId="0" fontId="72" fillId="36" borderId="32" xfId="0" applyFont="1" applyFill="1" applyBorder="1" applyAlignment="1">
      <alignment horizontal="center" wrapText="1"/>
    </xf>
    <xf numFmtId="0" fontId="72" fillId="36" borderId="29" xfId="0" applyFont="1" applyFill="1" applyBorder="1" applyAlignment="1">
      <alignment horizontal="center"/>
    </xf>
    <xf numFmtId="0" fontId="72" fillId="36" borderId="30" xfId="0" applyFont="1" applyFill="1" applyBorder="1" applyAlignment="1">
      <alignment horizontal="center"/>
    </xf>
    <xf numFmtId="0" fontId="64" fillId="0" borderId="18" xfId="0" applyFont="1" applyFill="1" applyBorder="1" applyAlignment="1">
      <alignment horizontal="center"/>
    </xf>
    <xf numFmtId="0" fontId="64" fillId="0" borderId="17" xfId="0" applyFont="1" applyFill="1" applyBorder="1" applyAlignment="1">
      <alignment horizontal="center"/>
    </xf>
    <xf numFmtId="0" fontId="64" fillId="0" borderId="13" xfId="0" applyFont="1" applyFill="1" applyBorder="1" applyAlignment="1">
      <alignment horizontal="center"/>
    </xf>
    <xf numFmtId="0" fontId="64" fillId="0" borderId="14" xfId="0" applyFont="1" applyBorder="1" applyAlignment="1">
      <alignment horizontal="center"/>
    </xf>
    <xf numFmtId="0" fontId="64" fillId="0" borderId="0" xfId="0" applyFont="1" applyBorder="1" applyAlignment="1">
      <alignment horizontal="center"/>
    </xf>
    <xf numFmtId="0" fontId="64" fillId="0" borderId="19" xfId="0" applyFont="1" applyBorder="1" applyAlignment="1">
      <alignment horizontal="center"/>
    </xf>
    <xf numFmtId="0" fontId="64" fillId="0" borderId="32" xfId="0" applyFont="1" applyBorder="1" applyAlignment="1">
      <alignment horizontal="center"/>
    </xf>
    <xf numFmtId="0" fontId="64" fillId="0" borderId="29" xfId="0" applyFont="1" applyBorder="1" applyAlignment="1">
      <alignment horizontal="center"/>
    </xf>
    <xf numFmtId="0" fontId="64" fillId="0" borderId="30" xfId="0" applyFont="1" applyBorder="1" applyAlignment="1">
      <alignment horizontal="center"/>
    </xf>
    <xf numFmtId="0" fontId="64" fillId="0" borderId="14" xfId="0" applyFont="1" applyBorder="1" applyAlignment="1">
      <alignment horizontal="center" wrapText="1"/>
    </xf>
    <xf numFmtId="0" fontId="64" fillId="0" borderId="0" xfId="0" applyFont="1" applyBorder="1" applyAlignment="1">
      <alignment horizontal="center" wrapText="1"/>
    </xf>
    <xf numFmtId="0" fontId="64" fillId="0" borderId="19" xfId="0" applyFont="1" applyBorder="1" applyAlignment="1">
      <alignment horizontal="center" wrapText="1"/>
    </xf>
    <xf numFmtId="0" fontId="71" fillId="0" borderId="18" xfId="0" applyFont="1" applyFill="1" applyBorder="1" applyAlignment="1">
      <alignment horizontal="center"/>
    </xf>
    <xf numFmtId="0" fontId="71" fillId="0" borderId="17" xfId="0" applyFont="1" applyFill="1" applyBorder="1" applyAlignment="1">
      <alignment horizontal="center"/>
    </xf>
    <xf numFmtId="0" fontId="71" fillId="0" borderId="13" xfId="0" applyFont="1" applyFill="1" applyBorder="1" applyAlignment="1">
      <alignment horizontal="center"/>
    </xf>
    <xf numFmtId="0" fontId="71" fillId="0" borderId="14" xfId="0" applyFont="1" applyBorder="1" applyAlignment="1">
      <alignment horizontal="center"/>
    </xf>
    <xf numFmtId="0" fontId="71" fillId="0" borderId="0" xfId="0" applyFont="1" applyBorder="1" applyAlignment="1">
      <alignment horizontal="center"/>
    </xf>
    <xf numFmtId="0" fontId="71" fillId="0" borderId="19" xfId="0" applyFont="1" applyBorder="1" applyAlignment="1">
      <alignment horizontal="center"/>
    </xf>
    <xf numFmtId="0" fontId="71" fillId="0" borderId="32" xfId="0" applyFont="1" applyBorder="1" applyAlignment="1">
      <alignment horizontal="center"/>
    </xf>
    <xf numFmtId="0" fontId="71" fillId="0" borderId="29" xfId="0" applyFont="1" applyBorder="1" applyAlignment="1">
      <alignment horizontal="center"/>
    </xf>
    <xf numFmtId="0" fontId="71" fillId="0" borderId="30" xfId="0" applyFont="1" applyBorder="1" applyAlignment="1">
      <alignment horizontal="center"/>
    </xf>
    <xf numFmtId="0" fontId="71" fillId="0" borderId="14" xfId="0" applyFont="1" applyBorder="1" applyAlignment="1">
      <alignment horizontal="center" wrapText="1"/>
    </xf>
    <xf numFmtId="0" fontId="71" fillId="0" borderId="0" xfId="0" applyFont="1" applyBorder="1" applyAlignment="1">
      <alignment horizontal="center" wrapText="1"/>
    </xf>
    <xf numFmtId="0" fontId="71" fillId="0" borderId="19" xfId="0" applyFont="1" applyBorder="1" applyAlignment="1">
      <alignment horizontal="center" wrapText="1"/>
    </xf>
    <xf numFmtId="0" fontId="71" fillId="33" borderId="18" xfId="0" applyFont="1" applyFill="1" applyBorder="1" applyAlignment="1">
      <alignment horizontal="center"/>
    </xf>
    <xf numFmtId="0" fontId="71" fillId="33" borderId="17" xfId="0" applyFont="1" applyFill="1" applyBorder="1" applyAlignment="1">
      <alignment horizontal="center"/>
    </xf>
    <xf numFmtId="0" fontId="71" fillId="33" borderId="13" xfId="0" applyFont="1" applyFill="1" applyBorder="1" applyAlignment="1">
      <alignment horizontal="center"/>
    </xf>
    <xf numFmtId="0" fontId="71" fillId="33" borderId="14" xfId="0" applyFont="1" applyFill="1" applyBorder="1" applyAlignment="1">
      <alignment horizontal="center"/>
    </xf>
    <xf numFmtId="0" fontId="71" fillId="33" borderId="0" xfId="0" applyFont="1" applyFill="1" applyBorder="1" applyAlignment="1">
      <alignment horizontal="center"/>
    </xf>
    <xf numFmtId="0" fontId="71" fillId="33" borderId="19" xfId="0" applyFont="1" applyFill="1" applyBorder="1" applyAlignment="1">
      <alignment horizontal="center"/>
    </xf>
    <xf numFmtId="0" fontId="71" fillId="33" borderId="32" xfId="0" applyFont="1" applyFill="1" applyBorder="1" applyAlignment="1">
      <alignment horizontal="center"/>
    </xf>
    <xf numFmtId="0" fontId="71" fillId="33" borderId="29" xfId="0" applyFont="1" applyFill="1" applyBorder="1" applyAlignment="1">
      <alignment horizontal="center"/>
    </xf>
    <xf numFmtId="0" fontId="71" fillId="33" borderId="30" xfId="0" applyFont="1" applyFill="1" applyBorder="1" applyAlignment="1">
      <alignment horizontal="center"/>
    </xf>
    <xf numFmtId="0" fontId="71" fillId="33" borderId="14" xfId="0" applyFont="1" applyFill="1" applyBorder="1" applyAlignment="1">
      <alignment horizontal="center" wrapText="1"/>
    </xf>
    <xf numFmtId="0" fontId="71" fillId="33" borderId="0" xfId="0" applyFont="1" applyFill="1" applyBorder="1" applyAlignment="1">
      <alignment horizontal="center" wrapText="1"/>
    </xf>
    <xf numFmtId="0" fontId="71" fillId="33" borderId="19" xfId="0" applyFont="1" applyFill="1" applyBorder="1" applyAlignment="1">
      <alignment horizontal="center" wrapText="1"/>
    </xf>
    <xf numFmtId="0" fontId="72" fillId="36" borderId="10" xfId="0" applyFont="1" applyFill="1" applyBorder="1" applyAlignment="1">
      <alignment horizontal="center" vertical="center"/>
    </xf>
    <xf numFmtId="0" fontId="73" fillId="36" borderId="22" xfId="0" applyFont="1" applyFill="1" applyBorder="1" applyAlignment="1">
      <alignment horizontal="center" wrapText="1"/>
    </xf>
    <xf numFmtId="0" fontId="73" fillId="36" borderId="25" xfId="0" applyFont="1" applyFill="1" applyBorder="1" applyAlignment="1">
      <alignment horizontal="center" wrapText="1"/>
    </xf>
    <xf numFmtId="0" fontId="73" fillId="36" borderId="28" xfId="0" applyFont="1" applyFill="1" applyBorder="1" applyAlignment="1">
      <alignment horizontal="center" wrapText="1"/>
    </xf>
    <xf numFmtId="0" fontId="73" fillId="36" borderId="10" xfId="0" applyFont="1" applyFill="1" applyBorder="1" applyAlignment="1">
      <alignment horizontal="center" wrapText="1"/>
    </xf>
    <xf numFmtId="0" fontId="73" fillId="36" borderId="0" xfId="0" applyFont="1" applyFill="1" applyBorder="1" applyAlignment="1">
      <alignment horizontal="center" wrapText="1"/>
    </xf>
    <xf numFmtId="0" fontId="73" fillId="36" borderId="11" xfId="0" applyFont="1" applyFill="1" applyBorder="1" applyAlignment="1">
      <alignment horizontal="center" wrapText="1"/>
    </xf>
    <xf numFmtId="0" fontId="72" fillId="36" borderId="22" xfId="0" applyFont="1" applyFill="1" applyBorder="1" applyAlignment="1">
      <alignment horizontal="center" vertical="center" wrapText="1"/>
    </xf>
    <xf numFmtId="0" fontId="72" fillId="36" borderId="25" xfId="0" applyFont="1" applyFill="1" applyBorder="1" applyAlignment="1">
      <alignment horizontal="center" vertical="center" wrapText="1"/>
    </xf>
    <xf numFmtId="0" fontId="72" fillId="36" borderId="28" xfId="0" applyFont="1" applyFill="1" applyBorder="1" applyAlignment="1">
      <alignment horizontal="center" vertical="center" wrapText="1"/>
    </xf>
    <xf numFmtId="0" fontId="72" fillId="36" borderId="10" xfId="0" applyFont="1" applyFill="1" applyBorder="1" applyAlignment="1">
      <alignment horizontal="center" vertical="center" wrapText="1"/>
    </xf>
    <xf numFmtId="0" fontId="72" fillId="36" borderId="0" xfId="0" applyFont="1" applyFill="1" applyBorder="1" applyAlignment="1">
      <alignment horizontal="center" vertical="center" wrapText="1"/>
    </xf>
    <xf numFmtId="0" fontId="72" fillId="36" borderId="11" xfId="0" applyFont="1" applyFill="1" applyBorder="1" applyAlignment="1">
      <alignment horizontal="center" vertical="center" wrapText="1"/>
    </xf>
    <xf numFmtId="0" fontId="76" fillId="33" borderId="25" xfId="0" applyFont="1" applyFill="1" applyBorder="1" applyAlignment="1">
      <alignment horizontal="left" vertical="center"/>
    </xf>
    <xf numFmtId="0" fontId="75" fillId="0" borderId="14" xfId="893" applyFont="1" applyBorder="1" applyAlignment="1">
      <alignment horizontal="center"/>
      <protection/>
    </xf>
    <xf numFmtId="0" fontId="75" fillId="0" borderId="0" xfId="893" applyFont="1" applyBorder="1" applyAlignment="1">
      <alignment horizontal="center"/>
      <protection/>
    </xf>
    <xf numFmtId="0" fontId="7" fillId="33" borderId="14" xfId="893" applyFont="1" applyFill="1" applyBorder="1" applyAlignment="1">
      <alignment horizontal="center" wrapText="1"/>
      <protection/>
    </xf>
    <xf numFmtId="0" fontId="7" fillId="33" borderId="0" xfId="893" applyFont="1" applyFill="1" applyBorder="1" applyAlignment="1">
      <alignment horizontal="center" wrapText="1"/>
      <protection/>
    </xf>
    <xf numFmtId="0" fontId="6" fillId="33" borderId="14" xfId="893" applyFont="1" applyFill="1" applyBorder="1" applyAlignment="1">
      <alignment horizontal="center"/>
      <protection/>
    </xf>
    <xf numFmtId="0" fontId="6" fillId="33" borderId="0" xfId="893" applyFont="1" applyFill="1" applyBorder="1" applyAlignment="1">
      <alignment horizontal="center"/>
      <protection/>
    </xf>
    <xf numFmtId="0" fontId="75" fillId="33" borderId="14" xfId="893" applyFont="1" applyFill="1" applyBorder="1" applyAlignment="1">
      <alignment horizontal="center"/>
      <protection/>
    </xf>
    <xf numFmtId="0" fontId="75" fillId="33" borderId="0" xfId="893" applyFont="1" applyFill="1" applyBorder="1" applyAlignment="1">
      <alignment horizontal="center"/>
      <protection/>
    </xf>
    <xf numFmtId="0" fontId="74" fillId="33" borderId="14" xfId="893" applyFont="1" applyFill="1" applyBorder="1" applyAlignment="1">
      <alignment horizontal="center"/>
      <protection/>
    </xf>
    <xf numFmtId="0" fontId="74" fillId="33" borderId="0" xfId="893" applyFont="1" applyFill="1" applyBorder="1" applyAlignment="1">
      <alignment horizontal="center"/>
      <protection/>
    </xf>
    <xf numFmtId="0" fontId="71" fillId="37" borderId="20" xfId="0" applyFont="1" applyFill="1" applyBorder="1" applyAlignment="1">
      <alignment horizontal="center" vertical="center" textRotation="255" wrapText="1"/>
    </xf>
    <xf numFmtId="0" fontId="71" fillId="37" borderId="21" xfId="0" applyFont="1" applyFill="1" applyBorder="1" applyAlignment="1">
      <alignment horizontal="center" vertical="center" textRotation="255" wrapText="1"/>
    </xf>
    <xf numFmtId="0" fontId="71" fillId="33" borderId="47" xfId="0" applyFont="1" applyFill="1" applyBorder="1" applyAlignment="1">
      <alignment horizontal="center" vertical="center" textRotation="255" wrapText="1"/>
    </xf>
    <xf numFmtId="0" fontId="71" fillId="33" borderId="46" xfId="0" applyFont="1" applyFill="1" applyBorder="1" applyAlignment="1">
      <alignment horizontal="center" vertical="center" textRotation="255" wrapText="1"/>
    </xf>
    <xf numFmtId="0" fontId="72" fillId="36" borderId="18" xfId="0" applyFont="1" applyFill="1" applyBorder="1" applyAlignment="1">
      <alignment horizontal="center" wrapText="1"/>
    </xf>
    <xf numFmtId="0" fontId="73" fillId="36" borderId="17" xfId="0" applyFont="1" applyFill="1" applyBorder="1" applyAlignment="1">
      <alignment horizontal="center" wrapText="1"/>
    </xf>
    <xf numFmtId="0" fontId="73" fillId="36" borderId="13" xfId="0" applyFont="1" applyFill="1" applyBorder="1" applyAlignment="1">
      <alignment horizontal="center" wrapText="1"/>
    </xf>
    <xf numFmtId="0" fontId="73" fillId="36" borderId="14" xfId="0" applyFont="1" applyFill="1" applyBorder="1" applyAlignment="1">
      <alignment horizontal="center" wrapText="1"/>
    </xf>
    <xf numFmtId="0" fontId="73" fillId="36" borderId="19" xfId="0" applyFont="1" applyFill="1" applyBorder="1" applyAlignment="1">
      <alignment horizontal="center" wrapText="1"/>
    </xf>
    <xf numFmtId="0" fontId="73" fillId="36" borderId="32" xfId="0" applyFont="1" applyFill="1" applyBorder="1" applyAlignment="1">
      <alignment horizontal="center" wrapText="1"/>
    </xf>
    <xf numFmtId="0" fontId="73" fillId="36" borderId="29" xfId="0" applyFont="1" applyFill="1" applyBorder="1" applyAlignment="1">
      <alignment horizontal="center" wrapText="1"/>
    </xf>
    <xf numFmtId="0" fontId="73" fillId="36" borderId="30" xfId="0" applyFont="1" applyFill="1" applyBorder="1" applyAlignment="1">
      <alignment horizontal="center" wrapText="1"/>
    </xf>
    <xf numFmtId="0" fontId="72" fillId="36" borderId="15" xfId="0" applyFont="1" applyFill="1" applyBorder="1" applyAlignment="1">
      <alignment horizontal="center" vertical="center" wrapText="1"/>
    </xf>
    <xf numFmtId="0" fontId="72" fillId="36" borderId="44" xfId="0" applyFont="1" applyFill="1" applyBorder="1" applyAlignment="1">
      <alignment horizontal="center" vertical="center"/>
    </xf>
    <xf numFmtId="0" fontId="72" fillId="36" borderId="0" xfId="0" applyFont="1" applyFill="1" applyAlignment="1">
      <alignment horizontal="center" wrapText="1"/>
    </xf>
    <xf numFmtId="167" fontId="71" fillId="37" borderId="20" xfId="18" applyFont="1" applyFill="1" applyBorder="1" applyAlignment="1">
      <alignment horizontal="center" vertical="center" wrapText="1"/>
    </xf>
    <xf numFmtId="167" fontId="71" fillId="37" borderId="21" xfId="18" applyFont="1" applyFill="1" applyBorder="1" applyAlignment="1">
      <alignment horizontal="center" vertical="center" wrapText="1"/>
    </xf>
    <xf numFmtId="167" fontId="71" fillId="37" borderId="42" xfId="18" applyFont="1" applyFill="1" applyBorder="1" applyAlignment="1">
      <alignment horizontal="center" vertical="center" wrapText="1"/>
    </xf>
    <xf numFmtId="0" fontId="70" fillId="0" borderId="0" xfId="0" applyFont="1" applyFill="1" applyBorder="1" applyAlignment="1">
      <alignment horizontal="left" vertical="center"/>
    </xf>
    <xf numFmtId="0" fontId="70" fillId="0" borderId="0" xfId="0" applyFont="1" applyFill="1" applyBorder="1" applyAlignment="1">
      <alignment horizontal="left" vertical="center" wrapText="1"/>
    </xf>
    <xf numFmtId="0" fontId="70" fillId="0" borderId="0" xfId="0" applyFont="1" applyFill="1" applyBorder="1" applyAlignment="1">
      <alignment horizontal="center" vertical="center" wrapText="1"/>
    </xf>
    <xf numFmtId="0" fontId="71" fillId="0" borderId="40" xfId="0" applyFont="1" applyFill="1" applyBorder="1" applyAlignment="1">
      <alignment horizontal="left" vertical="center" wrapText="1"/>
    </xf>
    <xf numFmtId="10" fontId="70" fillId="0" borderId="0" xfId="0" applyNumberFormat="1" applyFont="1" applyFill="1" applyBorder="1" applyAlignment="1">
      <alignment horizontal="left" vertical="center"/>
    </xf>
    <xf numFmtId="0" fontId="71" fillId="0" borderId="17" xfId="0" applyFont="1" applyFill="1" applyBorder="1" applyAlignment="1">
      <alignment horizontal="left" vertical="center" wrapText="1"/>
    </xf>
    <xf numFmtId="0" fontId="71" fillId="0" borderId="43" xfId="0" applyFont="1" applyFill="1" applyBorder="1" applyAlignment="1">
      <alignment horizontal="left" vertical="center" wrapText="1"/>
    </xf>
    <xf numFmtId="0" fontId="71" fillId="0" borderId="17" xfId="0" applyFont="1" applyFill="1" applyBorder="1" applyAlignment="1">
      <alignment horizontal="center" vertical="center" wrapText="1"/>
    </xf>
    <xf numFmtId="0" fontId="71" fillId="0" borderId="43" xfId="0" applyFont="1" applyFill="1" applyBorder="1" applyAlignment="1">
      <alignment horizontal="center" vertical="center" wrapText="1"/>
    </xf>
    <xf numFmtId="0" fontId="70" fillId="0" borderId="0" xfId="0" applyFont="1" applyFill="1" applyAlignment="1">
      <alignment vertical="center" wrapText="1"/>
    </xf>
    <xf numFmtId="0" fontId="70" fillId="0" borderId="0" xfId="0" applyFont="1" applyFill="1" applyAlignment="1">
      <alignment vertical="center"/>
    </xf>
    <xf numFmtId="0" fontId="70" fillId="0" borderId="48" xfId="0" applyFont="1" applyFill="1" applyBorder="1" applyAlignment="1">
      <alignment horizontal="left" vertical="center"/>
    </xf>
    <xf numFmtId="0" fontId="70" fillId="0" borderId="0" xfId="0" applyFont="1" applyFill="1" applyBorder="1" applyAlignment="1">
      <alignment vertical="center" wrapText="1"/>
    </xf>
    <xf numFmtId="0" fontId="70" fillId="33" borderId="0" xfId="0" applyFont="1" applyFill="1" applyBorder="1" applyAlignment="1">
      <alignment horizontal="left" vertical="center"/>
    </xf>
    <xf numFmtId="0" fontId="70" fillId="33" borderId="0" xfId="0" applyFont="1" applyFill="1" applyBorder="1" applyAlignment="1">
      <alignment horizontal="left" vertical="center" wrapText="1"/>
    </xf>
    <xf numFmtId="0" fontId="71" fillId="0" borderId="0" xfId="0" applyFont="1" applyFill="1" applyBorder="1" applyAlignment="1">
      <alignment horizontal="center" vertical="center" wrapText="1"/>
    </xf>
    <xf numFmtId="0" fontId="71" fillId="33" borderId="0" xfId="0" applyFont="1" applyFill="1" applyBorder="1" applyAlignment="1">
      <alignment horizontal="left" vertical="center" wrapText="1"/>
    </xf>
    <xf numFmtId="0" fontId="71" fillId="33" borderId="40" xfId="0" applyFont="1" applyFill="1" applyBorder="1" applyAlignment="1">
      <alignment horizontal="left" vertical="center" wrapText="1"/>
    </xf>
    <xf numFmtId="0" fontId="71" fillId="33" borderId="17" xfId="0" applyFont="1" applyFill="1" applyBorder="1" applyAlignment="1">
      <alignment horizontal="left" vertical="center" wrapText="1"/>
    </xf>
    <xf numFmtId="0" fontId="71" fillId="33" borderId="43" xfId="0" applyFont="1" applyFill="1" applyBorder="1" applyAlignment="1">
      <alignment horizontal="left" vertical="center" wrapText="1"/>
    </xf>
    <xf numFmtId="0" fontId="71" fillId="33" borderId="0" xfId="0" applyFont="1" applyFill="1" applyBorder="1" applyAlignment="1">
      <alignment horizontal="center" vertical="center" wrapText="1"/>
    </xf>
    <xf numFmtId="0" fontId="70" fillId="33" borderId="0" xfId="0" applyFont="1" applyFill="1" applyBorder="1" applyAlignment="1">
      <alignment horizontal="left"/>
    </xf>
    <xf numFmtId="0" fontId="70" fillId="33" borderId="0" xfId="0" applyFont="1" applyFill="1" applyBorder="1" applyAlignment="1">
      <alignment horizontal="left" wrapText="1"/>
    </xf>
    <xf numFmtId="0" fontId="71" fillId="33" borderId="40" xfId="0" applyFont="1" applyFill="1" applyBorder="1" applyAlignment="1">
      <alignment horizontal="center" vertical="center" wrapText="1"/>
    </xf>
    <xf numFmtId="0" fontId="71" fillId="33" borderId="17" xfId="0" applyFont="1" applyFill="1" applyBorder="1" applyAlignment="1">
      <alignment horizontal="center" vertical="center" wrapText="1"/>
    </xf>
    <xf numFmtId="0" fontId="71" fillId="33" borderId="43" xfId="0" applyFont="1" applyFill="1" applyBorder="1" applyAlignment="1">
      <alignment horizontal="center" vertical="center" wrapText="1"/>
    </xf>
    <xf numFmtId="0" fontId="70" fillId="0" borderId="0" xfId="0" applyFont="1" applyFill="1" applyBorder="1" applyAlignment="1">
      <alignment horizontal="center" vertical="center"/>
    </xf>
    <xf numFmtId="0" fontId="71" fillId="0" borderId="40" xfId="0" applyFont="1" applyFill="1" applyBorder="1" applyAlignment="1">
      <alignment horizontal="center"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167" fontId="70" fillId="0" borderId="0" xfId="0" applyNumberFormat="1" applyFont="1" applyFill="1" applyBorder="1" applyAlignment="1">
      <alignment horizontal="left" vertical="center"/>
    </xf>
    <xf numFmtId="10" fontId="70" fillId="0" borderId="48" xfId="0" applyNumberFormat="1" applyFont="1" applyFill="1" applyBorder="1" applyAlignment="1">
      <alignment horizontal="left" vertical="center" wrapText="1"/>
    </xf>
    <xf numFmtId="0" fontId="64" fillId="0" borderId="29" xfId="0" applyFont="1" applyBorder="1" applyAlignment="1">
      <alignment horizontal="left"/>
    </xf>
    <xf numFmtId="0" fontId="70" fillId="33" borderId="0" xfId="0" applyFont="1" applyFill="1" applyAlignment="1">
      <alignment horizontal="left" wrapText="1"/>
    </xf>
    <xf numFmtId="0" fontId="69" fillId="0" borderId="0" xfId="0" applyFont="1" applyAlignment="1">
      <alignment horizontal="left" vertical="center" wrapText="1"/>
    </xf>
    <xf numFmtId="0" fontId="68" fillId="0" borderId="29" xfId="0" applyFont="1" applyBorder="1" applyAlignment="1">
      <alignment horizontal="center" vertical="center"/>
    </xf>
    <xf numFmtId="0" fontId="64" fillId="14" borderId="39" xfId="0" applyFont="1" applyFill="1" applyBorder="1" applyAlignment="1">
      <alignment horizontal="center" vertical="center"/>
    </xf>
    <xf numFmtId="0" fontId="64" fillId="14" borderId="44" xfId="0" applyFont="1" applyFill="1" applyBorder="1" applyAlignment="1">
      <alignment horizontal="center" vertical="center"/>
    </xf>
    <xf numFmtId="0" fontId="65" fillId="0" borderId="0" xfId="0" applyFont="1" applyAlignment="1">
      <alignment horizontal="left" vertical="center" wrapText="1"/>
    </xf>
    <xf numFmtId="0" fontId="67" fillId="0" borderId="29" xfId="0" applyFont="1" applyBorder="1" applyAlignment="1">
      <alignment horizontal="center" vertical="center"/>
    </xf>
    <xf numFmtId="0" fontId="66" fillId="0" borderId="0" xfId="0" applyFont="1" applyAlignment="1">
      <alignment horizontal="left" vertical="center" wrapText="1"/>
    </xf>
    <xf numFmtId="0" fontId="65" fillId="0" borderId="0" xfId="0" applyFont="1" applyAlignment="1">
      <alignment horizontal="left" wrapText="1"/>
    </xf>
    <xf numFmtId="0" fontId="64" fillId="14" borderId="15" xfId="0" applyFont="1" applyFill="1" applyBorder="1" applyAlignment="1">
      <alignment horizontal="center" wrapText="1"/>
    </xf>
  </cellXfs>
  <cellStyles count="1576">
    <cellStyle name="Normal" xfId="0" builtinId="0"/>
    <cellStyle name="Percent" xfId="15" builtinId="5"/>
    <cellStyle name="Currency" xfId="16" builtinId="4"/>
    <cellStyle name="Currency [0]" xfId="17" builtinId="7"/>
    <cellStyle name="Comma" xfId="18" builtinId="3"/>
    <cellStyle name="Comma [0]" xfId="19" builtinId="6"/>
    <cellStyle name="=C:\WINNT\SYSTEM32\COMMAND.COM" xfId="20"/>
    <cellStyle name="20% - Énfasis1" xfId="21"/>
    <cellStyle name="20% - Énfasis2" xfId="22"/>
    <cellStyle name="20% - Énfasis3" xfId="23"/>
    <cellStyle name="20% - Énfasis4" xfId="24"/>
    <cellStyle name="20% - Énfasis5" xfId="25"/>
    <cellStyle name="20% - Énfasis6" xfId="26"/>
    <cellStyle name="40% - Énfasis1" xfId="27"/>
    <cellStyle name="40% - Énfasis2" xfId="28"/>
    <cellStyle name="40% - Énfasis3" xfId="29"/>
    <cellStyle name="40% - Énfasis4" xfId="30"/>
    <cellStyle name="40% - Énfasis5" xfId="31"/>
    <cellStyle name="40% - Énfasis6" xfId="32"/>
    <cellStyle name="60% - Énfasis1" xfId="33"/>
    <cellStyle name="60% - Énfasis2" xfId="34"/>
    <cellStyle name="60% - Énfasis3" xfId="35"/>
    <cellStyle name="60% - Énfasis4" xfId="36"/>
    <cellStyle name="60% - Énfasis5" xfId="37"/>
    <cellStyle name="60% - Énfasis6" xfId="38"/>
    <cellStyle name="Bueno" xfId="39"/>
    <cellStyle name="Cálculo" xfId="40"/>
    <cellStyle name="Celda de comprobación" xfId="41"/>
    <cellStyle name="Celda vinculada" xfId="42"/>
    <cellStyle name="Encabezado 1" xfId="43"/>
    <cellStyle name="Encabezado 4" xfId="44"/>
    <cellStyle name="Énfasis1" xfId="45"/>
    <cellStyle name="Énfasis2" xfId="46"/>
    <cellStyle name="Énfasis3" xfId="47"/>
    <cellStyle name="Énfasis4" xfId="48"/>
    <cellStyle name="Énfasis5" xfId="49"/>
    <cellStyle name="Énfasis6" xfId="50"/>
    <cellStyle name="Entrada" xfId="51"/>
    <cellStyle name="Euro" xfId="52"/>
    <cellStyle name="Excel Built-in Normal" xfId="53"/>
    <cellStyle name="Hyperlink" xfId="54" builtinId="8"/>
    <cellStyle name="Followed Hyperlink" xfId="55" builtinId="9"/>
    <cellStyle name="Incorrecto" xfId="56"/>
    <cellStyle name="Millares [0] 2" xfId="57"/>
    <cellStyle name="Millares 10" xfId="58"/>
    <cellStyle name="Millares 11" xfId="59"/>
    <cellStyle name="Millares 12" xfId="60"/>
    <cellStyle name="Millares 13" xfId="61"/>
    <cellStyle name="Millares 14" xfId="62"/>
    <cellStyle name="Millares 15" xfId="63"/>
    <cellStyle name="Millares 15 2" xfId="64"/>
    <cellStyle name="Millares 15 2 2" xfId="65"/>
    <cellStyle name="Millares 16" xfId="66"/>
    <cellStyle name="Millares 17" xfId="67"/>
    <cellStyle name="Millares 18" xfId="68"/>
    <cellStyle name="Millares 2" xfId="69"/>
    <cellStyle name="Millares 2 10" xfId="70"/>
    <cellStyle name="Millares 2 100" xfId="71"/>
    <cellStyle name="Millares 2 101" xfId="72"/>
    <cellStyle name="Millares 2 102" xfId="73"/>
    <cellStyle name="Millares 2 103" xfId="74"/>
    <cellStyle name="Millares 2 104" xfId="75"/>
    <cellStyle name="Millares 2 105" xfId="76"/>
    <cellStyle name="Millares 2 106" xfId="77"/>
    <cellStyle name="Millares 2 107" xfId="78"/>
    <cellStyle name="Millares 2 108" xfId="79"/>
    <cellStyle name="Millares 2 109" xfId="80"/>
    <cellStyle name="Millares 2 11" xfId="81"/>
    <cellStyle name="Millares 2 110" xfId="82"/>
    <cellStyle name="Millares 2 111" xfId="83"/>
    <cellStyle name="Millares 2 112" xfId="84"/>
    <cellStyle name="Millares 2 113" xfId="85"/>
    <cellStyle name="Millares 2 114" xfId="86"/>
    <cellStyle name="Millares 2 115" xfId="87"/>
    <cellStyle name="Millares 2 116" xfId="88"/>
    <cellStyle name="Millares 2 117" xfId="89"/>
    <cellStyle name="Millares 2 118" xfId="90"/>
    <cellStyle name="Millares 2 119" xfId="91"/>
    <cellStyle name="Millares 2 12" xfId="92"/>
    <cellStyle name="Millares 2 13" xfId="93"/>
    <cellStyle name="Millares 2 14" xfId="94"/>
    <cellStyle name="Millares 2 15" xfId="95"/>
    <cellStyle name="Millares 2 16" xfId="96"/>
    <cellStyle name="Millares 2 17" xfId="97"/>
    <cellStyle name="Millares 2 18" xfId="98"/>
    <cellStyle name="Millares 2 19" xfId="99"/>
    <cellStyle name="Millares 2 2" xfId="100"/>
    <cellStyle name="Millares 2 2 2" xfId="101"/>
    <cellStyle name="Millares 2 2 3" xfId="102"/>
    <cellStyle name="Millares 2 2 4" xfId="103"/>
    <cellStyle name="Millares 2 2 5" xfId="104"/>
    <cellStyle name="Millares 2 2 6" xfId="105"/>
    <cellStyle name="Millares 2 2 7" xfId="106"/>
    <cellStyle name="Millares 2 20" xfId="107"/>
    <cellStyle name="Millares 2 21" xfId="108"/>
    <cellStyle name="Millares 2 22" xfId="109"/>
    <cellStyle name="Millares 2 23" xfId="110"/>
    <cellStyle name="Millares 2 24" xfId="111"/>
    <cellStyle name="Millares 2 25" xfId="112"/>
    <cellStyle name="Millares 2 26" xfId="113"/>
    <cellStyle name="Millares 2 27" xfId="114"/>
    <cellStyle name="Millares 2 28" xfId="115"/>
    <cellStyle name="Millares 2 29" xfId="116"/>
    <cellStyle name="Millares 2 3" xfId="117"/>
    <cellStyle name="Millares 2 3 2" xfId="118"/>
    <cellStyle name="Millares 2 3 3" xfId="119"/>
    <cellStyle name="Millares 2 3 4" xfId="120"/>
    <cellStyle name="Millares 2 3 5" xfId="121"/>
    <cellStyle name="Millares 2 3 6" xfId="122"/>
    <cellStyle name="Millares 2 3 7" xfId="123"/>
    <cellStyle name="Millares 2 30" xfId="124"/>
    <cellStyle name="Millares 2 31" xfId="125"/>
    <cellStyle name="Millares 2 32" xfId="126"/>
    <cellStyle name="Millares 2 33" xfId="127"/>
    <cellStyle name="Millares 2 34" xfId="128"/>
    <cellStyle name="Millares 2 35" xfId="129"/>
    <cellStyle name="Millares 2 36" xfId="130"/>
    <cellStyle name="Millares 2 37" xfId="131"/>
    <cellStyle name="Millares 2 38" xfId="132"/>
    <cellStyle name="Millares 2 39" xfId="133"/>
    <cellStyle name="Millares 2 4" xfId="134"/>
    <cellStyle name="Millares 2 4 2" xfId="135"/>
    <cellStyle name="Millares 2 4 3" xfId="136"/>
    <cellStyle name="Millares 2 40" xfId="137"/>
    <cellStyle name="Millares 2 41" xfId="138"/>
    <cellStyle name="Millares 2 42" xfId="139"/>
    <cellStyle name="Millares 2 43" xfId="140"/>
    <cellStyle name="Millares 2 44" xfId="141"/>
    <cellStyle name="Millares 2 45" xfId="142"/>
    <cellStyle name="Millares 2 46" xfId="143"/>
    <cellStyle name="Millares 2 47" xfId="144"/>
    <cellStyle name="Millares 2 48" xfId="145"/>
    <cellStyle name="Millares 2 49" xfId="146"/>
    <cellStyle name="Millares 2 5" xfId="147"/>
    <cellStyle name="Millares 2 50" xfId="148"/>
    <cellStyle name="Millares 2 51" xfId="149"/>
    <cellStyle name="Millares 2 52" xfId="150"/>
    <cellStyle name="Millares 2 53" xfId="151"/>
    <cellStyle name="Millares 2 54" xfId="152"/>
    <cellStyle name="Millares 2 55" xfId="153"/>
    <cellStyle name="Millares 2 56" xfId="154"/>
    <cellStyle name="Millares 2 57" xfId="155"/>
    <cellStyle name="Millares 2 58" xfId="156"/>
    <cellStyle name="Millares 2 59" xfId="157"/>
    <cellStyle name="Millares 2 6" xfId="158"/>
    <cellStyle name="Millares 2 60" xfId="159"/>
    <cellStyle name="Millares 2 61" xfId="160"/>
    <cellStyle name="Millares 2 62" xfId="161"/>
    <cellStyle name="Millares 2 63" xfId="162"/>
    <cellStyle name="Millares 2 64" xfId="163"/>
    <cellStyle name="Millares 2 65" xfId="164"/>
    <cellStyle name="Millares 2 66" xfId="165"/>
    <cellStyle name="Millares 2 67" xfId="166"/>
    <cellStyle name="Millares 2 68" xfId="167"/>
    <cellStyle name="Millares 2 69" xfId="168"/>
    <cellStyle name="Millares 2 7" xfId="169"/>
    <cellStyle name="Millares 2 70" xfId="170"/>
    <cellStyle name="Millares 2 71" xfId="171"/>
    <cellStyle name="Millares 2 72" xfId="172"/>
    <cellStyle name="Millares 2 73" xfId="173"/>
    <cellStyle name="Millares 2 74" xfId="174"/>
    <cellStyle name="Millares 2 75" xfId="175"/>
    <cellStyle name="Millares 2 76" xfId="176"/>
    <cellStyle name="Millares 2 77" xfId="177"/>
    <cellStyle name="Millares 2 78" xfId="178"/>
    <cellStyle name="Millares 2 79" xfId="179"/>
    <cellStyle name="Millares 2 8" xfId="180"/>
    <cellStyle name="Millares 2 80" xfId="181"/>
    <cellStyle name="Millares 2 81" xfId="182"/>
    <cellStyle name="Millares 2 82" xfId="183"/>
    <cellStyle name="Millares 2 83" xfId="184"/>
    <cellStyle name="Millares 2 84" xfId="185"/>
    <cellStyle name="Millares 2 85" xfId="186"/>
    <cellStyle name="Millares 2 86" xfId="187"/>
    <cellStyle name="Millares 2 87" xfId="188"/>
    <cellStyle name="Millares 2 88" xfId="189"/>
    <cellStyle name="Millares 2 89" xfId="190"/>
    <cellStyle name="Millares 2 9" xfId="191"/>
    <cellStyle name="Millares 2 90" xfId="192"/>
    <cellStyle name="Millares 2 91" xfId="193"/>
    <cellStyle name="Millares 2 92" xfId="194"/>
    <cellStyle name="Millares 2 93" xfId="195"/>
    <cellStyle name="Millares 2 94" xfId="196"/>
    <cellStyle name="Millares 2 95" xfId="197"/>
    <cellStyle name="Millares 2 96" xfId="198"/>
    <cellStyle name="Millares 2 97" xfId="199"/>
    <cellStyle name="Millares 2 98" xfId="200"/>
    <cellStyle name="Millares 2 99" xfId="201"/>
    <cellStyle name="Millares 26" xfId="202"/>
    <cellStyle name="Millares 3" xfId="203"/>
    <cellStyle name="Millares 3 10" xfId="204"/>
    <cellStyle name="Millares 3 11" xfId="205"/>
    <cellStyle name="Millares 3 12" xfId="206"/>
    <cellStyle name="Millares 3 13" xfId="207"/>
    <cellStyle name="Millares 3 14" xfId="208"/>
    <cellStyle name="Millares 3 15" xfId="209"/>
    <cellStyle name="Millares 3 16" xfId="210"/>
    <cellStyle name="Millares 3 16 2" xfId="211"/>
    <cellStyle name="Millares 3 17" xfId="212"/>
    <cellStyle name="Millares 3 18" xfId="213"/>
    <cellStyle name="Millares 3 19" xfId="214"/>
    <cellStyle name="Millares 3 2" xfId="215"/>
    <cellStyle name="Millares 3 2 2" xfId="216"/>
    <cellStyle name="Millares 3 2 3" xfId="217"/>
    <cellStyle name="Millares 3 2 4" xfId="218"/>
    <cellStyle name="Millares 3 2 5" xfId="219"/>
    <cellStyle name="Millares 3 20" xfId="220"/>
    <cellStyle name="Millares 3 20 2" xfId="221"/>
    <cellStyle name="Millares 3 21" xfId="222"/>
    <cellStyle name="Millares 3 3" xfId="223"/>
    <cellStyle name="Millares 3 4" xfId="224"/>
    <cellStyle name="Millares 3 5" xfId="225"/>
    <cellStyle name="Millares 3 6" xfId="226"/>
    <cellStyle name="Millares 3 7" xfId="227"/>
    <cellStyle name="Millares 3 8" xfId="228"/>
    <cellStyle name="Millares 3 9" xfId="229"/>
    <cellStyle name="Millares 38" xfId="230"/>
    <cellStyle name="Millares 38 2" xfId="231"/>
    <cellStyle name="Millares 4" xfId="232"/>
    <cellStyle name="Millares 4 2" xfId="233"/>
    <cellStyle name="Millares 4 3" xfId="234"/>
    <cellStyle name="Millares 4 4" xfId="235"/>
    <cellStyle name="Millares 4 5" xfId="236"/>
    <cellStyle name="Millares 4 6" xfId="237"/>
    <cellStyle name="Millares 5" xfId="238"/>
    <cellStyle name="Millares 5 2" xfId="239"/>
    <cellStyle name="Millares 5 3" xfId="240"/>
    <cellStyle name="Millares 5 4" xfId="241"/>
    <cellStyle name="Millares 5 5" xfId="242"/>
    <cellStyle name="Millares 6" xfId="243"/>
    <cellStyle name="Millares 6 2" xfId="244"/>
    <cellStyle name="Millares 7" xfId="245"/>
    <cellStyle name="Millares 7 2" xfId="246"/>
    <cellStyle name="Millares 7 3" xfId="247"/>
    <cellStyle name="Millares 8" xfId="248"/>
    <cellStyle name="Millares 9" xfId="249"/>
    <cellStyle name="Moneda 2" xfId="250"/>
    <cellStyle name="Moneda 2 2" xfId="251"/>
    <cellStyle name="Moneda 2 3" xfId="252"/>
    <cellStyle name="Moneda 2 4" xfId="253"/>
    <cellStyle name="Moneda 2 5" xfId="254"/>
    <cellStyle name="Moneda 2 6" xfId="255"/>
    <cellStyle name="Moneda 2 7" xfId="256"/>
    <cellStyle name="Moneda 3" xfId="257"/>
    <cellStyle name="Moneda 4" xfId="258"/>
    <cellStyle name="Neutral" xfId="259"/>
    <cellStyle name="Neutral 2" xfId="260"/>
    <cellStyle name="Normal 10" xfId="261"/>
    <cellStyle name="Normal 100" xfId="262"/>
    <cellStyle name="Normal 1000" xfId="263"/>
    <cellStyle name="Normal 1001" xfId="264"/>
    <cellStyle name="Normal 1002" xfId="265"/>
    <cellStyle name="Normal 1003" xfId="266"/>
    <cellStyle name="Normal 1004" xfId="267"/>
    <cellStyle name="Normal 1005" xfId="268"/>
    <cellStyle name="Normal 1006" xfId="269"/>
    <cellStyle name="Normal 1007" xfId="270"/>
    <cellStyle name="Normal 1008" xfId="271"/>
    <cellStyle name="Normal 1009" xfId="272"/>
    <cellStyle name="Normal 101" xfId="273"/>
    <cellStyle name="Normal 1010" xfId="274"/>
    <cellStyle name="Normal 1011" xfId="275"/>
    <cellStyle name="Normal 1012" xfId="276"/>
    <cellStyle name="Normal 1013" xfId="277"/>
    <cellStyle name="Normal 1014" xfId="278"/>
    <cellStyle name="Normal 1015" xfId="279"/>
    <cellStyle name="Normal 1016" xfId="280"/>
    <cellStyle name="Normal 1017" xfId="281"/>
    <cellStyle name="Normal 1018" xfId="282"/>
    <cellStyle name="Normal 1019" xfId="283"/>
    <cellStyle name="Normal 102" xfId="284"/>
    <cellStyle name="Normal 1020" xfId="285"/>
    <cellStyle name="Normal 1021" xfId="286"/>
    <cellStyle name="Normal 1022" xfId="287"/>
    <cellStyle name="Normal 1023" xfId="288"/>
    <cellStyle name="Normal 1024" xfId="289"/>
    <cellStyle name="Normal 1025" xfId="290"/>
    <cellStyle name="Normal 1026" xfId="291"/>
    <cellStyle name="Normal 1027" xfId="292"/>
    <cellStyle name="Normal 1028" xfId="293"/>
    <cellStyle name="Normal 1029" xfId="294"/>
    <cellStyle name="Normal 103" xfId="295"/>
    <cellStyle name="Normal 1030" xfId="296"/>
    <cellStyle name="Normal 1031" xfId="297"/>
    <cellStyle name="Normal 1032" xfId="298"/>
    <cellStyle name="Normal 1033" xfId="299"/>
    <cellStyle name="Normal 1034" xfId="300"/>
    <cellStyle name="Normal 1035" xfId="301"/>
    <cellStyle name="Normal 1036" xfId="302"/>
    <cellStyle name="Normal 1037" xfId="303"/>
    <cellStyle name="Normal 1038" xfId="304"/>
    <cellStyle name="Normal 1039" xfId="305"/>
    <cellStyle name="Normal 104" xfId="306"/>
    <cellStyle name="Normal 1040" xfId="307"/>
    <cellStyle name="Normal 1041" xfId="308"/>
    <cellStyle name="Normal 1042" xfId="309"/>
    <cellStyle name="Normal 1043" xfId="310"/>
    <cellStyle name="Normal 1044" xfId="311"/>
    <cellStyle name="Normal 1045" xfId="312"/>
    <cellStyle name="Normal 1046" xfId="313"/>
    <cellStyle name="Normal 1047" xfId="314"/>
    <cellStyle name="Normal 1048" xfId="315"/>
    <cellStyle name="Normal 1049" xfId="316"/>
    <cellStyle name="Normal 105" xfId="317"/>
    <cellStyle name="Normal 1050" xfId="318"/>
    <cellStyle name="Normal 1051" xfId="319"/>
    <cellStyle name="Normal 1052" xfId="320"/>
    <cellStyle name="Normal 1053" xfId="321"/>
    <cellStyle name="Normal 1054" xfId="322"/>
    <cellStyle name="Normal 1055" xfId="323"/>
    <cellStyle name="Normal 1056" xfId="324"/>
    <cellStyle name="Normal 1057" xfId="325"/>
    <cellStyle name="Normal 1058" xfId="326"/>
    <cellStyle name="Normal 1059" xfId="327"/>
    <cellStyle name="Normal 106" xfId="328"/>
    <cellStyle name="Normal 1060" xfId="329"/>
    <cellStyle name="Normal 1061" xfId="330"/>
    <cellStyle name="Normal 1062" xfId="331"/>
    <cellStyle name="Normal 1063" xfId="332"/>
    <cellStyle name="Normal 1064" xfId="333"/>
    <cellStyle name="Normal 1065" xfId="334"/>
    <cellStyle name="Normal 1066" xfId="335"/>
    <cellStyle name="Normal 1067" xfId="336"/>
    <cellStyle name="Normal 1068" xfId="337"/>
    <cellStyle name="Normal 1069" xfId="338"/>
    <cellStyle name="Normal 107" xfId="339"/>
    <cellStyle name="Normal 1070" xfId="340"/>
    <cellStyle name="Normal 1071" xfId="341"/>
    <cellStyle name="Normal 1072" xfId="342"/>
    <cellStyle name="Normal 1073" xfId="343"/>
    <cellStyle name="Normal 1074" xfId="344"/>
    <cellStyle name="Normal 1075" xfId="345"/>
    <cellStyle name="Normal 1076" xfId="346"/>
    <cellStyle name="Normal 1077" xfId="347"/>
    <cellStyle name="Normal 1078" xfId="348"/>
    <cellStyle name="Normal 1079" xfId="349"/>
    <cellStyle name="Normal 108" xfId="350"/>
    <cellStyle name="Normal 1080" xfId="351"/>
    <cellStyle name="Normal 1081" xfId="352"/>
    <cellStyle name="Normal 1082" xfId="353"/>
    <cellStyle name="Normal 1083" xfId="354"/>
    <cellStyle name="Normal 1084" xfId="355"/>
    <cellStyle name="Normal 1085" xfId="356"/>
    <cellStyle name="Normal 1086" xfId="357"/>
    <cellStyle name="Normal 1087" xfId="358"/>
    <cellStyle name="Normal 1088" xfId="359"/>
    <cellStyle name="Normal 1089" xfId="360"/>
    <cellStyle name="Normal 109" xfId="361"/>
    <cellStyle name="Normal 1090" xfId="362"/>
    <cellStyle name="Normal 1091" xfId="363"/>
    <cellStyle name="Normal 1092" xfId="364"/>
    <cellStyle name="Normal 1093" xfId="365"/>
    <cellStyle name="Normal 1094" xfId="366"/>
    <cellStyle name="Normal 1095" xfId="367"/>
    <cellStyle name="Normal 1096" xfId="368"/>
    <cellStyle name="Normal 1097" xfId="369"/>
    <cellStyle name="Normal 1098" xfId="370"/>
    <cellStyle name="Normal 1099" xfId="371"/>
    <cellStyle name="Normal 11" xfId="372"/>
    <cellStyle name="Normal 110" xfId="373"/>
    <cellStyle name="Normal 1100" xfId="374"/>
    <cellStyle name="Normal 1101" xfId="375"/>
    <cellStyle name="Normal 1102" xfId="376"/>
    <cellStyle name="Normal 1103" xfId="377"/>
    <cellStyle name="Normal 1104" xfId="378"/>
    <cellStyle name="Normal 1105" xfId="379"/>
    <cellStyle name="Normal 1106" xfId="380"/>
    <cellStyle name="Normal 1107" xfId="381"/>
    <cellStyle name="Normal 1108" xfId="382"/>
    <cellStyle name="Normal 1109" xfId="383"/>
    <cellStyle name="Normal 111" xfId="384"/>
    <cellStyle name="Normal 1110" xfId="385"/>
    <cellStyle name="Normal 1111" xfId="386"/>
    <cellStyle name="Normal 1112" xfId="387"/>
    <cellStyle name="Normal 1113" xfId="388"/>
    <cellStyle name="Normal 1114" xfId="389"/>
    <cellStyle name="Normal 1115" xfId="390"/>
    <cellStyle name="Normal 1116" xfId="391"/>
    <cellStyle name="Normal 1117" xfId="392"/>
    <cellStyle name="Normal 1118" xfId="393"/>
    <cellStyle name="Normal 1119" xfId="394"/>
    <cellStyle name="Normal 112" xfId="395"/>
    <cellStyle name="Normal 1120" xfId="396"/>
    <cellStyle name="Normal 1121" xfId="397"/>
    <cellStyle name="Normal 1122" xfId="398"/>
    <cellStyle name="Normal 1123" xfId="399"/>
    <cellStyle name="Normal 1124" xfId="400"/>
    <cellStyle name="Normal 1125" xfId="401"/>
    <cellStyle name="Normal 1126" xfId="402"/>
    <cellStyle name="Normal 1127" xfId="403"/>
    <cellStyle name="Normal 1128" xfId="404"/>
    <cellStyle name="Normal 1129" xfId="405"/>
    <cellStyle name="Normal 113" xfId="406"/>
    <cellStyle name="Normal 1130" xfId="407"/>
    <cellStyle name="Normal 1131" xfId="408"/>
    <cellStyle name="Normal 1132" xfId="409"/>
    <cellStyle name="Normal 1133" xfId="410"/>
    <cellStyle name="Normal 1134" xfId="411"/>
    <cellStyle name="Normal 1135" xfId="412"/>
    <cellStyle name="Normal 1136" xfId="413"/>
    <cellStyle name="Normal 1137" xfId="414"/>
    <cellStyle name="Normal 1138" xfId="415"/>
    <cellStyle name="Normal 1139" xfId="416"/>
    <cellStyle name="Normal 114" xfId="417"/>
    <cellStyle name="Normal 1140" xfId="418"/>
    <cellStyle name="Normal 1141" xfId="419"/>
    <cellStyle name="Normal 1142" xfId="420"/>
    <cellStyle name="Normal 1143" xfId="421"/>
    <cellStyle name="Normal 1144" xfId="422"/>
    <cellStyle name="Normal 1145" xfId="423"/>
    <cellStyle name="Normal 1146" xfId="424"/>
    <cellStyle name="Normal 1147" xfId="425"/>
    <cellStyle name="Normal 1148" xfId="426"/>
    <cellStyle name="Normal 1149" xfId="427"/>
    <cellStyle name="Normal 115" xfId="428"/>
    <cellStyle name="Normal 1150" xfId="429"/>
    <cellStyle name="Normal 1151" xfId="430"/>
    <cellStyle name="Normal 1152" xfId="431"/>
    <cellStyle name="Normal 1153" xfId="432"/>
    <cellStyle name="Normal 1154" xfId="433"/>
    <cellStyle name="Normal 1155" xfId="434"/>
    <cellStyle name="Normal 1156" xfId="435"/>
    <cellStyle name="Normal 1157" xfId="436"/>
    <cellStyle name="Normal 1158" xfId="437"/>
    <cellStyle name="Normal 1159" xfId="438"/>
    <cellStyle name="Normal 116" xfId="439"/>
    <cellStyle name="Normal 1160" xfId="440"/>
    <cellStyle name="Normal 1161" xfId="441"/>
    <cellStyle name="Normal 1162" xfId="442"/>
    <cellStyle name="Normal 1163" xfId="443"/>
    <cellStyle name="Normal 1164" xfId="444"/>
    <cellStyle name="Normal 1165" xfId="445"/>
    <cellStyle name="Normal 1166" xfId="446"/>
    <cellStyle name="Normal 1167" xfId="447"/>
    <cellStyle name="Normal 1168" xfId="448"/>
    <cellStyle name="Normal 1169" xfId="449"/>
    <cellStyle name="Normal 117" xfId="450"/>
    <cellStyle name="Normal 1170" xfId="451"/>
    <cellStyle name="Normal 1171" xfId="452"/>
    <cellStyle name="Normal 1172" xfId="453"/>
    <cellStyle name="Normal 1173" xfId="454"/>
    <cellStyle name="Normal 1174" xfId="455"/>
    <cellStyle name="Normal 1175" xfId="456"/>
    <cellStyle name="Normal 1176" xfId="457"/>
    <cellStyle name="Normal 1177" xfId="458"/>
    <cellStyle name="Normal 1178" xfId="459"/>
    <cellStyle name="Normal 1179" xfId="460"/>
    <cellStyle name="Normal 118" xfId="461"/>
    <cellStyle name="Normal 1180" xfId="462"/>
    <cellStyle name="Normal 1181" xfId="463"/>
    <cellStyle name="Normal 1182" xfId="464"/>
    <cellStyle name="Normal 1183" xfId="465"/>
    <cellStyle name="Normal 1184" xfId="466"/>
    <cellStyle name="Normal 1185" xfId="467"/>
    <cellStyle name="Normal 1186" xfId="468"/>
    <cellStyle name="Normal 1187" xfId="469"/>
    <cellStyle name="Normal 1188" xfId="470"/>
    <cellStyle name="Normal 1189" xfId="471"/>
    <cellStyle name="Normal 119" xfId="472"/>
    <cellStyle name="Normal 1190" xfId="473"/>
    <cellStyle name="Normal 1191" xfId="474"/>
    <cellStyle name="Normal 1192" xfId="475"/>
    <cellStyle name="Normal 1193" xfId="476"/>
    <cellStyle name="Normal 1194" xfId="477"/>
    <cellStyle name="Normal 1195" xfId="478"/>
    <cellStyle name="Normal 1196" xfId="479"/>
    <cellStyle name="Normal 1197" xfId="480"/>
    <cellStyle name="Normal 1198" xfId="481"/>
    <cellStyle name="Normal 1199" xfId="482"/>
    <cellStyle name="Normal 12" xfId="483"/>
    <cellStyle name="Normal 120" xfId="484"/>
    <cellStyle name="Normal 1200" xfId="485"/>
    <cellStyle name="Normal 121" xfId="486"/>
    <cellStyle name="Normal 122" xfId="487"/>
    <cellStyle name="Normal 123" xfId="488"/>
    <cellStyle name="Normal 124" xfId="489"/>
    <cellStyle name="Normal 125" xfId="490"/>
    <cellStyle name="Normal 126" xfId="491"/>
    <cellStyle name="Normal 127" xfId="492"/>
    <cellStyle name="Normal 128" xfId="493"/>
    <cellStyle name="Normal 129" xfId="494"/>
    <cellStyle name="Normal 13" xfId="495"/>
    <cellStyle name="Normal 130" xfId="496"/>
    <cellStyle name="Normal 131" xfId="497"/>
    <cellStyle name="Normal 132" xfId="498"/>
    <cellStyle name="Normal 133" xfId="499"/>
    <cellStyle name="Normal 134" xfId="500"/>
    <cellStyle name="Normal 135" xfId="501"/>
    <cellStyle name="Normal 136" xfId="502"/>
    <cellStyle name="Normal 137" xfId="503"/>
    <cellStyle name="Normal 138" xfId="504"/>
    <cellStyle name="Normal 139" xfId="505"/>
    <cellStyle name="Normal 14" xfId="506"/>
    <cellStyle name="Normal 140" xfId="507"/>
    <cellStyle name="Normal 141" xfId="508"/>
    <cellStyle name="Normal 142" xfId="509"/>
    <cellStyle name="Normal 143" xfId="510"/>
    <cellStyle name="Normal 144" xfId="511"/>
    <cellStyle name="Normal 145" xfId="512"/>
    <cellStyle name="Normal 146" xfId="513"/>
    <cellStyle name="Normal 147" xfId="514"/>
    <cellStyle name="Normal 148" xfId="515"/>
    <cellStyle name="Normal 149" xfId="516"/>
    <cellStyle name="Normal 15" xfId="517"/>
    <cellStyle name="Normal 150" xfId="518"/>
    <cellStyle name="Normal 151" xfId="519"/>
    <cellStyle name="Normal 152" xfId="520"/>
    <cellStyle name="Normal 153" xfId="521"/>
    <cellStyle name="Normal 154" xfId="522"/>
    <cellStyle name="Normal 155" xfId="523"/>
    <cellStyle name="Normal 156" xfId="524"/>
    <cellStyle name="Normal 157" xfId="525"/>
    <cellStyle name="Normal 158" xfId="526"/>
    <cellStyle name="Normal 159" xfId="527"/>
    <cellStyle name="Normal 16" xfId="528"/>
    <cellStyle name="Normal 160" xfId="529"/>
    <cellStyle name="Normal 161" xfId="530"/>
    <cellStyle name="Normal 162" xfId="531"/>
    <cellStyle name="Normal 163" xfId="532"/>
    <cellStyle name="Normal 164" xfId="533"/>
    <cellStyle name="Normal 165" xfId="534"/>
    <cellStyle name="Normal 166" xfId="535"/>
    <cellStyle name="Normal 167" xfId="536"/>
    <cellStyle name="Normal 168" xfId="537"/>
    <cellStyle name="Normal 169" xfId="538"/>
    <cellStyle name="Normal 17" xfId="539"/>
    <cellStyle name="Normal 17 2" xfId="540"/>
    <cellStyle name="Normal 170" xfId="541"/>
    <cellStyle name="Normal 171" xfId="542"/>
    <cellStyle name="Normal 172" xfId="543"/>
    <cellStyle name="Normal 173" xfId="544"/>
    <cellStyle name="Normal 174" xfId="545"/>
    <cellStyle name="Normal 175" xfId="546"/>
    <cellStyle name="Normal 176" xfId="547"/>
    <cellStyle name="Normal 177" xfId="548"/>
    <cellStyle name="Normal 178" xfId="549"/>
    <cellStyle name="Normal 179" xfId="550"/>
    <cellStyle name="Normal 18" xfId="551"/>
    <cellStyle name="Normal 180" xfId="552"/>
    <cellStyle name="Normal 181" xfId="553"/>
    <cellStyle name="Normal 182" xfId="554"/>
    <cellStyle name="Normal 183" xfId="555"/>
    <cellStyle name="Normal 184" xfId="556"/>
    <cellStyle name="Normal 185" xfId="557"/>
    <cellStyle name="Normal 186" xfId="558"/>
    <cellStyle name="Normal 187" xfId="559"/>
    <cellStyle name="Normal 188" xfId="560"/>
    <cellStyle name="Normal 189" xfId="561"/>
    <cellStyle name="Normal 19" xfId="562"/>
    <cellStyle name="Normal 190" xfId="563"/>
    <cellStyle name="Normal 191" xfId="564"/>
    <cellStyle name="Normal 192" xfId="565"/>
    <cellStyle name="Normal 193" xfId="566"/>
    <cellStyle name="Normal 194" xfId="567"/>
    <cellStyle name="Normal 195" xfId="568"/>
    <cellStyle name="Normal 196" xfId="569"/>
    <cellStyle name="Normal 197" xfId="570"/>
    <cellStyle name="Normal 198" xfId="571"/>
    <cellStyle name="Normal 199" xfId="572"/>
    <cellStyle name="Normal 2" xfId="573"/>
    <cellStyle name="Normal 2 10" xfId="574"/>
    <cellStyle name="Normal 2 11" xfId="575"/>
    <cellStyle name="Normal 2 12" xfId="576"/>
    <cellStyle name="Normal 2 13" xfId="577"/>
    <cellStyle name="Normal 2 14" xfId="578"/>
    <cellStyle name="Normal 2 15" xfId="579"/>
    <cellStyle name="Normal 2 16" xfId="580"/>
    <cellStyle name="Normal 2 17" xfId="581"/>
    <cellStyle name="Normal 2 18" xfId="582"/>
    <cellStyle name="Normal 2 19" xfId="583"/>
    <cellStyle name="Normal 2 2" xfId="584"/>
    <cellStyle name="Normal 2 20" xfId="585"/>
    <cellStyle name="Normal 2 21" xfId="586"/>
    <cellStyle name="Normal 2 22" xfId="587"/>
    <cellStyle name="Normal 2 23" xfId="588"/>
    <cellStyle name="Normal 2 24" xfId="589"/>
    <cellStyle name="Normal 2 25" xfId="590"/>
    <cellStyle name="Normal 2 26" xfId="591"/>
    <cellStyle name="Normal 2 27" xfId="592"/>
    <cellStyle name="Normal 2 28" xfId="593"/>
    <cellStyle name="Normal 2 29" xfId="594"/>
    <cellStyle name="Normal 2 3" xfId="595"/>
    <cellStyle name="Normal 2 30" xfId="596"/>
    <cellStyle name="Normal 2 31" xfId="597"/>
    <cellStyle name="Normal 2 32" xfId="598"/>
    <cellStyle name="Normal 2 33" xfId="599"/>
    <cellStyle name="Normal 2 34" xfId="600"/>
    <cellStyle name="Normal 2 35" xfId="601"/>
    <cellStyle name="Normal 2 36" xfId="602"/>
    <cellStyle name="Normal 2 37" xfId="603"/>
    <cellStyle name="Normal 2 38" xfId="604"/>
    <cellStyle name="Normal 2 39" xfId="605"/>
    <cellStyle name="Normal 2 4" xfId="606"/>
    <cellStyle name="Normal 2 4 2" xfId="607"/>
    <cellStyle name="Normal 2 4 3" xfId="608"/>
    <cellStyle name="Normal 2 40" xfId="609"/>
    <cellStyle name="Normal 2 41" xfId="610"/>
    <cellStyle name="Normal 2 42" xfId="611"/>
    <cellStyle name="Normal 2 43" xfId="612"/>
    <cellStyle name="Normal 2 44" xfId="613"/>
    <cellStyle name="Normal 2 45" xfId="614"/>
    <cellStyle name="Normal 2 46" xfId="615"/>
    <cellStyle name="Normal 2 47" xfId="616"/>
    <cellStyle name="Normal 2 48" xfId="617"/>
    <cellStyle name="Normal 2 49" xfId="618"/>
    <cellStyle name="Normal 2 5" xfId="619"/>
    <cellStyle name="Normal 2 50" xfId="620"/>
    <cellStyle name="Normal 2 51" xfId="621"/>
    <cellStyle name="Normal 2 52" xfId="622"/>
    <cellStyle name="Normal 2 53" xfId="623"/>
    <cellStyle name="Normal 2 54" xfId="624"/>
    <cellStyle name="Normal 2 55" xfId="625"/>
    <cellStyle name="Normal 2 56" xfId="626"/>
    <cellStyle name="Normal 2 57" xfId="627"/>
    <cellStyle name="Normal 2 58" xfId="628"/>
    <cellStyle name="Normal 2 59" xfId="629"/>
    <cellStyle name="Normal 2 6" xfId="630"/>
    <cellStyle name="Normal 2 60" xfId="631"/>
    <cellStyle name="Normal 2 61" xfId="632"/>
    <cellStyle name="Normal 2 62" xfId="633"/>
    <cellStyle name="Normal 2 63" xfId="634"/>
    <cellStyle name="Normal 2 64" xfId="635"/>
    <cellStyle name="Normal 2 65" xfId="636"/>
    <cellStyle name="Normal 2 66" xfId="637"/>
    <cellStyle name="Normal 2 67" xfId="638"/>
    <cellStyle name="Normal 2 68" xfId="639"/>
    <cellStyle name="Normal 2 69" xfId="640"/>
    <cellStyle name="Normal 2 7" xfId="641"/>
    <cellStyle name="Normal 2 70" xfId="642"/>
    <cellStyle name="Normal 2 71" xfId="643"/>
    <cellStyle name="Normal 2 72" xfId="644"/>
    <cellStyle name="Normal 2 73" xfId="645"/>
    <cellStyle name="Normal 2 74" xfId="646"/>
    <cellStyle name="Normal 2 75" xfId="647"/>
    <cellStyle name="Normal 2 76" xfId="648"/>
    <cellStyle name="Normal 2 77" xfId="649"/>
    <cellStyle name="Normal 2 78" xfId="650"/>
    <cellStyle name="Normal 2 79" xfId="651"/>
    <cellStyle name="Normal 2 8" xfId="652"/>
    <cellStyle name="Normal 2 80" xfId="653"/>
    <cellStyle name="Normal 2 81" xfId="654"/>
    <cellStyle name="Normal 2 82" xfId="655"/>
    <cellStyle name="Normal 2 83" xfId="656"/>
    <cellStyle name="Normal 2 84" xfId="657"/>
    <cellStyle name="Normal 2 85" xfId="658"/>
    <cellStyle name="Normal 2 86" xfId="659"/>
    <cellStyle name="Normal 2 87" xfId="660"/>
    <cellStyle name="Normal 2 88" xfId="661"/>
    <cellStyle name="Normal 2 89" xfId="662"/>
    <cellStyle name="Normal 2 9" xfId="663"/>
    <cellStyle name="Normal 2 90" xfId="664"/>
    <cellStyle name="Normal 2 91" xfId="665"/>
    <cellStyle name="Normal 2_29-08-2012" xfId="666"/>
    <cellStyle name="Normal 20" xfId="667"/>
    <cellStyle name="Normal 200" xfId="668"/>
    <cellStyle name="Normal 201" xfId="669"/>
    <cellStyle name="Normal 202" xfId="670"/>
    <cellStyle name="Normal 203" xfId="671"/>
    <cellStyle name="Normal 204" xfId="672"/>
    <cellStyle name="Normal 205" xfId="673"/>
    <cellStyle name="Normal 206" xfId="674"/>
    <cellStyle name="Normal 207" xfId="675"/>
    <cellStyle name="Normal 208" xfId="676"/>
    <cellStyle name="Normal 209" xfId="677"/>
    <cellStyle name="Normal 21" xfId="678"/>
    <cellStyle name="Normal 210" xfId="679"/>
    <cellStyle name="Normal 211" xfId="680"/>
    <cellStyle name="Normal 212" xfId="681"/>
    <cellStyle name="Normal 213" xfId="682"/>
    <cellStyle name="Normal 214" xfId="683"/>
    <cellStyle name="Normal 215" xfId="684"/>
    <cellStyle name="Normal 216" xfId="685"/>
    <cellStyle name="Normal 217" xfId="686"/>
    <cellStyle name="Normal 218" xfId="687"/>
    <cellStyle name="Normal 219" xfId="688"/>
    <cellStyle name="Normal 22" xfId="689"/>
    <cellStyle name="Normal 220" xfId="690"/>
    <cellStyle name="Normal 221" xfId="691"/>
    <cellStyle name="Normal 222" xfId="692"/>
    <cellStyle name="Normal 223" xfId="693"/>
    <cellStyle name="Normal 224" xfId="694"/>
    <cellStyle name="Normal 225" xfId="695"/>
    <cellStyle name="Normal 226" xfId="696"/>
    <cellStyle name="Normal 227" xfId="697"/>
    <cellStyle name="Normal 228" xfId="698"/>
    <cellStyle name="Normal 229" xfId="699"/>
    <cellStyle name="Normal 23" xfId="700"/>
    <cellStyle name="Normal 230" xfId="701"/>
    <cellStyle name="Normal 231" xfId="702"/>
    <cellStyle name="Normal 232" xfId="703"/>
    <cellStyle name="Normal 233" xfId="704"/>
    <cellStyle name="Normal 234" xfId="705"/>
    <cellStyle name="Normal 235" xfId="706"/>
    <cellStyle name="Normal 236" xfId="707"/>
    <cellStyle name="Normal 237" xfId="708"/>
    <cellStyle name="Normal 238" xfId="709"/>
    <cellStyle name="Normal 239" xfId="710"/>
    <cellStyle name="Normal 24" xfId="711"/>
    <cellStyle name="Normal 240" xfId="712"/>
    <cellStyle name="Normal 241" xfId="713"/>
    <cellStyle name="Normal 242" xfId="714"/>
    <cellStyle name="Normal 243" xfId="715"/>
    <cellStyle name="Normal 244" xfId="716"/>
    <cellStyle name="Normal 245" xfId="717"/>
    <cellStyle name="Normal 246" xfId="718"/>
    <cellStyle name="Normal 247" xfId="719"/>
    <cellStyle name="Normal 248" xfId="720"/>
    <cellStyle name="Normal 249" xfId="721"/>
    <cellStyle name="Normal 25" xfId="722"/>
    <cellStyle name="Normal 250" xfId="723"/>
    <cellStyle name="Normal 251" xfId="724"/>
    <cellStyle name="Normal 252" xfId="725"/>
    <cellStyle name="Normal 253" xfId="726"/>
    <cellStyle name="Normal 254" xfId="727"/>
    <cellStyle name="Normal 255" xfId="728"/>
    <cellStyle name="Normal 256" xfId="729"/>
    <cellStyle name="Normal 257" xfId="730"/>
    <cellStyle name="Normal 258" xfId="731"/>
    <cellStyle name="Normal 259" xfId="732"/>
    <cellStyle name="Normal 26" xfId="733"/>
    <cellStyle name="Normal 260" xfId="734"/>
    <cellStyle name="Normal 261" xfId="735"/>
    <cellStyle name="Normal 262" xfId="736"/>
    <cellStyle name="Normal 263" xfId="737"/>
    <cellStyle name="Normal 264" xfId="738"/>
    <cellStyle name="Normal 265" xfId="739"/>
    <cellStyle name="Normal 266" xfId="740"/>
    <cellStyle name="Normal 267" xfId="741"/>
    <cellStyle name="Normal 268" xfId="742"/>
    <cellStyle name="Normal 269" xfId="743"/>
    <cellStyle name="Normal 27" xfId="744"/>
    <cellStyle name="Normal 270" xfId="745"/>
    <cellStyle name="Normal 271" xfId="746"/>
    <cellStyle name="Normal 272" xfId="747"/>
    <cellStyle name="Normal 273" xfId="748"/>
    <cellStyle name="Normal 274" xfId="749"/>
    <cellStyle name="Normal 275" xfId="750"/>
    <cellStyle name="Normal 276" xfId="751"/>
    <cellStyle name="Normal 277" xfId="752"/>
    <cellStyle name="Normal 278" xfId="753"/>
    <cellStyle name="Normal 279" xfId="754"/>
    <cellStyle name="Normal 28" xfId="755"/>
    <cellStyle name="Normal 280" xfId="756"/>
    <cellStyle name="Normal 281" xfId="757"/>
    <cellStyle name="Normal 282" xfId="758"/>
    <cellStyle name="Normal 283" xfId="759"/>
    <cellStyle name="Normal 284" xfId="760"/>
    <cellStyle name="Normal 285" xfId="761"/>
    <cellStyle name="Normal 286" xfId="762"/>
    <cellStyle name="Normal 287" xfId="763"/>
    <cellStyle name="Normal 288" xfId="764"/>
    <cellStyle name="Normal 289" xfId="765"/>
    <cellStyle name="Normal 29" xfId="766"/>
    <cellStyle name="Normal 290" xfId="767"/>
    <cellStyle name="Normal 291" xfId="768"/>
    <cellStyle name="Normal 292" xfId="769"/>
    <cellStyle name="Normal 293" xfId="770"/>
    <cellStyle name="Normal 294" xfId="771"/>
    <cellStyle name="Normal 295" xfId="772"/>
    <cellStyle name="Normal 296" xfId="773"/>
    <cellStyle name="Normal 297" xfId="774"/>
    <cellStyle name="Normal 298" xfId="775"/>
    <cellStyle name="Normal 299" xfId="776"/>
    <cellStyle name="Normal 3" xfId="777"/>
    <cellStyle name="Normal 3 2" xfId="778"/>
    <cellStyle name="Normal 3 3" xfId="779"/>
    <cellStyle name="Normal 3 4" xfId="780"/>
    <cellStyle name="Normal 3 5" xfId="781"/>
    <cellStyle name="Normal 3 6" xfId="782"/>
    <cellStyle name="Normal 30" xfId="783"/>
    <cellStyle name="Normal 300" xfId="784"/>
    <cellStyle name="Normal 301" xfId="785"/>
    <cellStyle name="Normal 302" xfId="786"/>
    <cellStyle name="Normal 303" xfId="787"/>
    <cellStyle name="Normal 304" xfId="788"/>
    <cellStyle name="Normal 305" xfId="789"/>
    <cellStyle name="Normal 306" xfId="790"/>
    <cellStyle name="Normal 307" xfId="791"/>
    <cellStyle name="Normal 308" xfId="792"/>
    <cellStyle name="Normal 309" xfId="793"/>
    <cellStyle name="Normal 31" xfId="794"/>
    <cellStyle name="Normal 310" xfId="795"/>
    <cellStyle name="Normal 311" xfId="796"/>
    <cellStyle name="Normal 312" xfId="797"/>
    <cellStyle name="Normal 313" xfId="798"/>
    <cellStyle name="Normal 314" xfId="799"/>
    <cellStyle name="Normal 315" xfId="800"/>
    <cellStyle name="Normal 316" xfId="801"/>
    <cellStyle name="Normal 317" xfId="802"/>
    <cellStyle name="Normal 318" xfId="803"/>
    <cellStyle name="Normal 319" xfId="804"/>
    <cellStyle name="Normal 32" xfId="805"/>
    <cellStyle name="Normal 320" xfId="806"/>
    <cellStyle name="Normal 321" xfId="807"/>
    <cellStyle name="Normal 322" xfId="808"/>
    <cellStyle name="Normal 323" xfId="809"/>
    <cellStyle name="Normal 324" xfId="810"/>
    <cellStyle name="Normal 325" xfId="811"/>
    <cellStyle name="Normal 326" xfId="812"/>
    <cellStyle name="Normal 327" xfId="813"/>
    <cellStyle name="Normal 328" xfId="814"/>
    <cellStyle name="Normal 329" xfId="815"/>
    <cellStyle name="Normal 33" xfId="816"/>
    <cellStyle name="Normal 330" xfId="817"/>
    <cellStyle name="Normal 331" xfId="818"/>
    <cellStyle name="Normal 332" xfId="819"/>
    <cellStyle name="Normal 333" xfId="820"/>
    <cellStyle name="Normal 334" xfId="821"/>
    <cellStyle name="Normal 335" xfId="822"/>
    <cellStyle name="Normal 336" xfId="823"/>
    <cellStyle name="Normal 337" xfId="824"/>
    <cellStyle name="Normal 338" xfId="825"/>
    <cellStyle name="Normal 339" xfId="826"/>
    <cellStyle name="Normal 34" xfId="827"/>
    <cellStyle name="Normal 340" xfId="828"/>
    <cellStyle name="Normal 341" xfId="829"/>
    <cellStyle name="Normal 342" xfId="830"/>
    <cellStyle name="Normal 343" xfId="831"/>
    <cellStyle name="Normal 344" xfId="832"/>
    <cellStyle name="Normal 345" xfId="833"/>
    <cellStyle name="Normal 346" xfId="834"/>
    <cellStyle name="Normal 347" xfId="835"/>
    <cellStyle name="Normal 348" xfId="836"/>
    <cellStyle name="Normal 349" xfId="837"/>
    <cellStyle name="Normal 35" xfId="838"/>
    <cellStyle name="Normal 350" xfId="839"/>
    <cellStyle name="Normal 351" xfId="840"/>
    <cellStyle name="Normal 352" xfId="841"/>
    <cellStyle name="Normal 353" xfId="842"/>
    <cellStyle name="Normal 354" xfId="843"/>
    <cellStyle name="Normal 355" xfId="844"/>
    <cellStyle name="Normal 356" xfId="845"/>
    <cellStyle name="Normal 357" xfId="846"/>
    <cellStyle name="Normal 358" xfId="847"/>
    <cellStyle name="Normal 359" xfId="848"/>
    <cellStyle name="Normal 36" xfId="849"/>
    <cellStyle name="Normal 360" xfId="850"/>
    <cellStyle name="Normal 361" xfId="851"/>
    <cellStyle name="Normal 362" xfId="852"/>
    <cellStyle name="Normal 363" xfId="853"/>
    <cellStyle name="Normal 364" xfId="854"/>
    <cellStyle name="Normal 365" xfId="855"/>
    <cellStyle name="Normal 366" xfId="856"/>
    <cellStyle name="Normal 367" xfId="857"/>
    <cellStyle name="Normal 368" xfId="858"/>
    <cellStyle name="Normal 369" xfId="859"/>
    <cellStyle name="Normal 37" xfId="860"/>
    <cellStyle name="Normal 370" xfId="861"/>
    <cellStyle name="Normal 371" xfId="862"/>
    <cellStyle name="Normal 372" xfId="863"/>
    <cellStyle name="Normal 373" xfId="864"/>
    <cellStyle name="Normal 374" xfId="865"/>
    <cellStyle name="Normal 375" xfId="866"/>
    <cellStyle name="Normal 376" xfId="867"/>
    <cellStyle name="Normal 377" xfId="868"/>
    <cellStyle name="Normal 378" xfId="869"/>
    <cellStyle name="Normal 379" xfId="870"/>
    <cellStyle name="Normal 38" xfId="871"/>
    <cellStyle name="Normal 380" xfId="872"/>
    <cellStyle name="Normal 381" xfId="873"/>
    <cellStyle name="Normal 382" xfId="874"/>
    <cellStyle name="Normal 383" xfId="875"/>
    <cellStyle name="Normal 384" xfId="876"/>
    <cellStyle name="Normal 385" xfId="877"/>
    <cellStyle name="Normal 386" xfId="878"/>
    <cellStyle name="Normal 387" xfId="879"/>
    <cellStyle name="Normal 388" xfId="880"/>
    <cellStyle name="Normal 389" xfId="881"/>
    <cellStyle name="Normal 39" xfId="882"/>
    <cellStyle name="Normal 390" xfId="883"/>
    <cellStyle name="Normal 391" xfId="884"/>
    <cellStyle name="Normal 392" xfId="885"/>
    <cellStyle name="Normal 393" xfId="886"/>
    <cellStyle name="Normal 394" xfId="887"/>
    <cellStyle name="Normal 395" xfId="888"/>
    <cellStyle name="Normal 396" xfId="889"/>
    <cellStyle name="Normal 397" xfId="890"/>
    <cellStyle name="Normal 398" xfId="891"/>
    <cellStyle name="Normal 399" xfId="892"/>
    <cellStyle name="Normal 4" xfId="893"/>
    <cellStyle name="Normal 4 2" xfId="894"/>
    <cellStyle name="Normal 4 3" xfId="895"/>
    <cellStyle name="Normal 4 4" xfId="896"/>
    <cellStyle name="Normal 4 5" xfId="897"/>
    <cellStyle name="Normal 4 6" xfId="898"/>
    <cellStyle name="Normal 40" xfId="899"/>
    <cellStyle name="Normal 400" xfId="900"/>
    <cellStyle name="Normal 401" xfId="901"/>
    <cellStyle name="Normal 402" xfId="902"/>
    <cellStyle name="Normal 403" xfId="903"/>
    <cellStyle name="Normal 404" xfId="904"/>
    <cellStyle name="Normal 405" xfId="905"/>
    <cellStyle name="Normal 406" xfId="906"/>
    <cellStyle name="Normal 407" xfId="907"/>
    <cellStyle name="Normal 408" xfId="908"/>
    <cellStyle name="Normal 409" xfId="909"/>
    <cellStyle name="Normal 41" xfId="910"/>
    <cellStyle name="Normal 410" xfId="911"/>
    <cellStyle name="Normal 411" xfId="912"/>
    <cellStyle name="Normal 412" xfId="913"/>
    <cellStyle name="Normal 413" xfId="914"/>
    <cellStyle name="Normal 414" xfId="915"/>
    <cellStyle name="Normal 415" xfId="916"/>
    <cellStyle name="Normal 416" xfId="917"/>
    <cellStyle name="Normal 417" xfId="918"/>
    <cellStyle name="Normal 418" xfId="919"/>
    <cellStyle name="Normal 419" xfId="920"/>
    <cellStyle name="Normal 42" xfId="921"/>
    <cellStyle name="Normal 420" xfId="922"/>
    <cellStyle name="Normal 421" xfId="923"/>
    <cellStyle name="Normal 422" xfId="924"/>
    <cellStyle name="Normal 423" xfId="925"/>
    <cellStyle name="Normal 424" xfId="926"/>
    <cellStyle name="Normal 425" xfId="927"/>
    <cellStyle name="Normal 426" xfId="928"/>
    <cellStyle name="Normal 427" xfId="929"/>
    <cellStyle name="Normal 428" xfId="930"/>
    <cellStyle name="Normal 429" xfId="931"/>
    <cellStyle name="Normal 43" xfId="932"/>
    <cellStyle name="Normal 430" xfId="933"/>
    <cellStyle name="Normal 431" xfId="934"/>
    <cellStyle name="Normal 432" xfId="935"/>
    <cellStyle name="Normal 433" xfId="936"/>
    <cellStyle name="Normal 434" xfId="937"/>
    <cellStyle name="Normal 435" xfId="938"/>
    <cellStyle name="Normal 436" xfId="939"/>
    <cellStyle name="Normal 437" xfId="940"/>
    <cellStyle name="Normal 438" xfId="941"/>
    <cellStyle name="Normal 439" xfId="942"/>
    <cellStyle name="Normal 44" xfId="943"/>
    <cellStyle name="Normal 440" xfId="944"/>
    <cellStyle name="Normal 441" xfId="945"/>
    <cellStyle name="Normal 442" xfId="946"/>
    <cellStyle name="Normal 443" xfId="947"/>
    <cellStyle name="Normal 444" xfId="948"/>
    <cellStyle name="Normal 445" xfId="949"/>
    <cellStyle name="Normal 446" xfId="950"/>
    <cellStyle name="Normal 447" xfId="951"/>
    <cellStyle name="Normal 448" xfId="952"/>
    <cellStyle name="Normal 449" xfId="953"/>
    <cellStyle name="Normal 45" xfId="954"/>
    <cellStyle name="Normal 450" xfId="955"/>
    <cellStyle name="Normal 451" xfId="956"/>
    <cellStyle name="Normal 452" xfId="957"/>
    <cellStyle name="Normal 453" xfId="958"/>
    <cellStyle name="Normal 454" xfId="959"/>
    <cellStyle name="Normal 455" xfId="960"/>
    <cellStyle name="Normal 456" xfId="961"/>
    <cellStyle name="Normal 457" xfId="962"/>
    <cellStyle name="Normal 458" xfId="963"/>
    <cellStyle name="Normal 459" xfId="964"/>
    <cellStyle name="Normal 46" xfId="965"/>
    <cellStyle name="Normal 460" xfId="966"/>
    <cellStyle name="Normal 461" xfId="967"/>
    <cellStyle name="Normal 462" xfId="968"/>
    <cellStyle name="Normal 463" xfId="969"/>
    <cellStyle name="Normal 464" xfId="970"/>
    <cellStyle name="Normal 465" xfId="971"/>
    <cellStyle name="Normal 466" xfId="972"/>
    <cellStyle name="Normal 467" xfId="973"/>
    <cellStyle name="Normal 468" xfId="974"/>
    <cellStyle name="Normal 469" xfId="975"/>
    <cellStyle name="Normal 47" xfId="976"/>
    <cellStyle name="Normal 470" xfId="977"/>
    <cellStyle name="Normal 471" xfId="978"/>
    <cellStyle name="Normal 472" xfId="979"/>
    <cellStyle name="Normal 473" xfId="980"/>
    <cellStyle name="Normal 474" xfId="981"/>
    <cellStyle name="Normal 475" xfId="982"/>
    <cellStyle name="Normal 476" xfId="983"/>
    <cellStyle name="Normal 477" xfId="984"/>
    <cellStyle name="Normal 478" xfId="985"/>
    <cellStyle name="Normal 479" xfId="986"/>
    <cellStyle name="Normal 48" xfId="987"/>
    <cellStyle name="Normal 480" xfId="988"/>
    <cellStyle name="Normal 481" xfId="989"/>
    <cellStyle name="Normal 482" xfId="990"/>
    <cellStyle name="Normal 483" xfId="991"/>
    <cellStyle name="Normal 484" xfId="992"/>
    <cellStyle name="Normal 485" xfId="993"/>
    <cellStyle name="Normal 486" xfId="994"/>
    <cellStyle name="Normal 487" xfId="995"/>
    <cellStyle name="Normal 488" xfId="996"/>
    <cellStyle name="Normal 489" xfId="997"/>
    <cellStyle name="Normal 49" xfId="998"/>
    <cellStyle name="Normal 490" xfId="999"/>
    <cellStyle name="Normal 491" xfId="1000"/>
    <cellStyle name="Normal 492" xfId="1001"/>
    <cellStyle name="Normal 493" xfId="1002"/>
    <cellStyle name="Normal 494" xfId="1003"/>
    <cellStyle name="Normal 495" xfId="1004"/>
    <cellStyle name="Normal 496" xfId="1005"/>
    <cellStyle name="Normal 497" xfId="1006"/>
    <cellStyle name="Normal 498" xfId="1007"/>
    <cellStyle name="Normal 499" xfId="1008"/>
    <cellStyle name="Normal 5" xfId="1009"/>
    <cellStyle name="Normal 5 2" xfId="1010"/>
    <cellStyle name="Normal 5 3" xfId="1011"/>
    <cellStyle name="Normal 5 4" xfId="1012"/>
    <cellStyle name="Normal 5 5" xfId="1013"/>
    <cellStyle name="Normal 50" xfId="1014"/>
    <cellStyle name="Normal 500" xfId="1015"/>
    <cellStyle name="Normal 501" xfId="1016"/>
    <cellStyle name="Normal 502" xfId="1017"/>
    <cellStyle name="Normal 503" xfId="1018"/>
    <cellStyle name="Normal 504" xfId="1019"/>
    <cellStyle name="Normal 505" xfId="1020"/>
    <cellStyle name="Normal 506" xfId="1021"/>
    <cellStyle name="Normal 507" xfId="1022"/>
    <cellStyle name="Normal 508" xfId="1023"/>
    <cellStyle name="Normal 509" xfId="1024"/>
    <cellStyle name="Normal 51" xfId="1025"/>
    <cellStyle name="Normal 510" xfId="1026"/>
    <cellStyle name="Normal 511" xfId="1027"/>
    <cellStyle name="Normal 512" xfId="1028"/>
    <cellStyle name="Normal 513" xfId="1029"/>
    <cellStyle name="Normal 514" xfId="1030"/>
    <cellStyle name="Normal 515" xfId="1031"/>
    <cellStyle name="Normal 516" xfId="1032"/>
    <cellStyle name="Normal 517" xfId="1033"/>
    <cellStyle name="Normal 518" xfId="1034"/>
    <cellStyle name="Normal 519" xfId="1035"/>
    <cellStyle name="Normal 52" xfId="1036"/>
    <cellStyle name="Normal 520" xfId="1037"/>
    <cellStyle name="Normal 521" xfId="1038"/>
    <cellStyle name="Normal 522" xfId="1039"/>
    <cellStyle name="Normal 523" xfId="1040"/>
    <cellStyle name="Normal 524" xfId="1041"/>
    <cellStyle name="Normal 525" xfId="1042"/>
    <cellStyle name="Normal 526" xfId="1043"/>
    <cellStyle name="Normal 527" xfId="1044"/>
    <cellStyle name="Normal 528" xfId="1045"/>
    <cellStyle name="Normal 529" xfId="1046"/>
    <cellStyle name="Normal 53" xfId="1047"/>
    <cellStyle name="Normal 530" xfId="1048"/>
    <cellStyle name="Normal 531" xfId="1049"/>
    <cellStyle name="Normal 532" xfId="1050"/>
    <cellStyle name="Normal 533" xfId="1051"/>
    <cellStyle name="Normal 534" xfId="1052"/>
    <cellStyle name="Normal 535" xfId="1053"/>
    <cellStyle name="Normal 536" xfId="1054"/>
    <cellStyle name="Normal 537" xfId="1055"/>
    <cellStyle name="Normal 538" xfId="1056"/>
    <cellStyle name="Normal 539" xfId="1057"/>
    <cellStyle name="Normal 54" xfId="1058"/>
    <cellStyle name="Normal 540" xfId="1059"/>
    <cellStyle name="Normal 541" xfId="1060"/>
    <cellStyle name="Normal 542" xfId="1061"/>
    <cellStyle name="Normal 543" xfId="1062"/>
    <cellStyle name="Normal 544" xfId="1063"/>
    <cellStyle name="Normal 545" xfId="1064"/>
    <cellStyle name="Normal 546" xfId="1065"/>
    <cellStyle name="Normal 547" xfId="1066"/>
    <cellStyle name="Normal 548" xfId="1067"/>
    <cellStyle name="Normal 549" xfId="1068"/>
    <cellStyle name="Normal 55" xfId="1069"/>
    <cellStyle name="Normal 550" xfId="1070"/>
    <cellStyle name="Normal 551" xfId="1071"/>
    <cellStyle name="Normal 552" xfId="1072"/>
    <cellStyle name="Normal 553" xfId="1073"/>
    <cellStyle name="Normal 554" xfId="1074"/>
    <cellStyle name="Normal 555" xfId="1075"/>
    <cellStyle name="Normal 556" xfId="1076"/>
    <cellStyle name="Normal 557" xfId="1077"/>
    <cellStyle name="Normal 558" xfId="1078"/>
    <cellStyle name="Normal 559" xfId="1079"/>
    <cellStyle name="Normal 56" xfId="1080"/>
    <cellStyle name="Normal 560" xfId="1081"/>
    <cellStyle name="Normal 561" xfId="1082"/>
    <cellStyle name="Normal 562" xfId="1083"/>
    <cellStyle name="Normal 563" xfId="1084"/>
    <cellStyle name="Normal 564" xfId="1085"/>
    <cellStyle name="Normal 565" xfId="1086"/>
    <cellStyle name="Normal 566" xfId="1087"/>
    <cellStyle name="Normal 567" xfId="1088"/>
    <cellStyle name="Normal 568" xfId="1089"/>
    <cellStyle name="Normal 569" xfId="1090"/>
    <cellStyle name="Normal 57" xfId="1091"/>
    <cellStyle name="Normal 570" xfId="1092"/>
    <cellStyle name="Normal 571" xfId="1093"/>
    <cellStyle name="Normal 572" xfId="1094"/>
    <cellStyle name="Normal 573" xfId="1095"/>
    <cellStyle name="Normal 574" xfId="1096"/>
    <cellStyle name="Normal 575" xfId="1097"/>
    <cellStyle name="Normal 576" xfId="1098"/>
    <cellStyle name="Normal 577" xfId="1099"/>
    <cellStyle name="Normal 578" xfId="1100"/>
    <cellStyle name="Normal 579" xfId="1101"/>
    <cellStyle name="Normal 58" xfId="1102"/>
    <cellStyle name="Normal 580" xfId="1103"/>
    <cellStyle name="Normal 581" xfId="1104"/>
    <cellStyle name="Normal 582" xfId="1105"/>
    <cellStyle name="Normal 583" xfId="1106"/>
    <cellStyle name="Normal 584" xfId="1107"/>
    <cellStyle name="Normal 585" xfId="1108"/>
    <cellStyle name="Normal 586" xfId="1109"/>
    <cellStyle name="Normal 587" xfId="1110"/>
    <cellStyle name="Normal 588" xfId="1111"/>
    <cellStyle name="Normal 589" xfId="1112"/>
    <cellStyle name="Normal 59" xfId="1113"/>
    <cellStyle name="Normal 590" xfId="1114"/>
    <cellStyle name="Normal 591" xfId="1115"/>
    <cellStyle name="Normal 592" xfId="1116"/>
    <cellStyle name="Normal 593" xfId="1117"/>
    <cellStyle name="Normal 594" xfId="1118"/>
    <cellStyle name="Normal 595" xfId="1119"/>
    <cellStyle name="Normal 596" xfId="1120"/>
    <cellStyle name="Normal 597" xfId="1121"/>
    <cellStyle name="Normal 598" xfId="1122"/>
    <cellStyle name="Normal 599" xfId="1123"/>
    <cellStyle name="Normal 6" xfId="1124"/>
    <cellStyle name="Normal 60" xfId="1125"/>
    <cellStyle name="Normal 600" xfId="1126"/>
    <cellStyle name="Normal 601" xfId="1127"/>
    <cellStyle name="Normal 602" xfId="1128"/>
    <cellStyle name="Normal 603" xfId="1129"/>
    <cellStyle name="Normal 604" xfId="1130"/>
    <cellStyle name="Normal 605" xfId="1131"/>
    <cellStyle name="Normal 606" xfId="1132"/>
    <cellStyle name="Normal 607" xfId="1133"/>
    <cellStyle name="Normal 608" xfId="1134"/>
    <cellStyle name="Normal 609" xfId="1135"/>
    <cellStyle name="Normal 61" xfId="1136"/>
    <cellStyle name="Normal 610" xfId="1137"/>
    <cellStyle name="Normal 611" xfId="1138"/>
    <cellStyle name="Normal 612" xfId="1139"/>
    <cellStyle name="Normal 613" xfId="1140"/>
    <cellStyle name="Normal 614" xfId="1141"/>
    <cellStyle name="Normal 615" xfId="1142"/>
    <cellStyle name="Normal 616" xfId="1143"/>
    <cellStyle name="Normal 617" xfId="1144"/>
    <cellStyle name="Normal 618" xfId="1145"/>
    <cellStyle name="Normal 619" xfId="1146"/>
    <cellStyle name="Normal 62" xfId="1147"/>
    <cellStyle name="Normal 620" xfId="1148"/>
    <cellStyle name="Normal 621" xfId="1149"/>
    <cellStyle name="Normal 622" xfId="1150"/>
    <cellStyle name="Normal 623" xfId="1151"/>
    <cellStyle name="Normal 624" xfId="1152"/>
    <cellStyle name="Normal 625" xfId="1153"/>
    <cellStyle name="Normal 626" xfId="1154"/>
    <cellStyle name="Normal 627" xfId="1155"/>
    <cellStyle name="Normal 628" xfId="1156"/>
    <cellStyle name="Normal 629" xfId="1157"/>
    <cellStyle name="Normal 63" xfId="1158"/>
    <cellStyle name="Normal 630" xfId="1159"/>
    <cellStyle name="Normal 631" xfId="1160"/>
    <cellStyle name="Normal 632" xfId="1161"/>
    <cellStyle name="Normal 633" xfId="1162"/>
    <cellStyle name="Normal 634" xfId="1163"/>
    <cellStyle name="Normal 635" xfId="1164"/>
    <cellStyle name="Normal 636" xfId="1165"/>
    <cellStyle name="Normal 637" xfId="1166"/>
    <cellStyle name="Normal 638" xfId="1167"/>
    <cellStyle name="Normal 639" xfId="1168"/>
    <cellStyle name="Normal 64" xfId="1169"/>
    <cellStyle name="Normal 640" xfId="1170"/>
    <cellStyle name="Normal 641" xfId="1171"/>
    <cellStyle name="Normal 642" xfId="1172"/>
    <cellStyle name="Normal 643" xfId="1173"/>
    <cellStyle name="Normal 644" xfId="1174"/>
    <cellStyle name="Normal 645" xfId="1175"/>
    <cellStyle name="Normal 646" xfId="1176"/>
    <cellStyle name="Normal 647" xfId="1177"/>
    <cellStyle name="Normal 648" xfId="1178"/>
    <cellStyle name="Normal 649" xfId="1179"/>
    <cellStyle name="Normal 65" xfId="1180"/>
    <cellStyle name="Normal 650" xfId="1181"/>
    <cellStyle name="Normal 651" xfId="1182"/>
    <cellStyle name="Normal 652" xfId="1183"/>
    <cellStyle name="Normal 653" xfId="1184"/>
    <cellStyle name="Normal 654" xfId="1185"/>
    <cellStyle name="Normal 655" xfId="1186"/>
    <cellStyle name="Normal 656" xfId="1187"/>
    <cellStyle name="Normal 657" xfId="1188"/>
    <cellStyle name="Normal 658" xfId="1189"/>
    <cellStyle name="Normal 659" xfId="1190"/>
    <cellStyle name="Normal 66" xfId="1191"/>
    <cellStyle name="Normal 660" xfId="1192"/>
    <cellStyle name="Normal 661" xfId="1193"/>
    <cellStyle name="Normal 662" xfId="1194"/>
    <cellStyle name="Normal 663" xfId="1195"/>
    <cellStyle name="Normal 664" xfId="1196"/>
    <cellStyle name="Normal 665" xfId="1197"/>
    <cellStyle name="Normal 666" xfId="1198"/>
    <cellStyle name="Normal 667" xfId="1199"/>
    <cellStyle name="Normal 668" xfId="1200"/>
    <cellStyle name="Normal 669" xfId="1201"/>
    <cellStyle name="Normal 67" xfId="1202"/>
    <cellStyle name="Normal 670" xfId="1203"/>
    <cellStyle name="Normal 671" xfId="1204"/>
    <cellStyle name="Normal 672" xfId="1205"/>
    <cellStyle name="Normal 673" xfId="1206"/>
    <cellStyle name="Normal 674" xfId="1207"/>
    <cellStyle name="Normal 675" xfId="1208"/>
    <cellStyle name="Normal 676" xfId="1209"/>
    <cellStyle name="Normal 677" xfId="1210"/>
    <cellStyle name="Normal 678" xfId="1211"/>
    <cellStyle name="Normal 679" xfId="1212"/>
    <cellStyle name="Normal 68" xfId="1213"/>
    <cellStyle name="Normal 680" xfId="1214"/>
    <cellStyle name="Normal 681" xfId="1215"/>
    <cellStyle name="Normal 682" xfId="1216"/>
    <cellStyle name="Normal 683" xfId="1217"/>
    <cellStyle name="Normal 684" xfId="1218"/>
    <cellStyle name="Normal 685" xfId="1219"/>
    <cellStyle name="Normal 686" xfId="1220"/>
    <cellStyle name="Normal 687" xfId="1221"/>
    <cellStyle name="Normal 688" xfId="1222"/>
    <cellStyle name="Normal 689" xfId="1223"/>
    <cellStyle name="Normal 69" xfId="1224"/>
    <cellStyle name="Normal 690" xfId="1225"/>
    <cellStyle name="Normal 691" xfId="1226"/>
    <cellStyle name="Normal 692" xfId="1227"/>
    <cellStyle name="Normal 693" xfId="1228"/>
    <cellStyle name="Normal 694" xfId="1229"/>
    <cellStyle name="Normal 695" xfId="1230"/>
    <cellStyle name="Normal 696" xfId="1231"/>
    <cellStyle name="Normal 697" xfId="1232"/>
    <cellStyle name="Normal 698" xfId="1233"/>
    <cellStyle name="Normal 699" xfId="1234"/>
    <cellStyle name="Normal 7" xfId="1235"/>
    <cellStyle name="Normal 70" xfId="1236"/>
    <cellStyle name="Normal 700" xfId="1237"/>
    <cellStyle name="Normal 701" xfId="1238"/>
    <cellStyle name="Normal 702" xfId="1239"/>
    <cellStyle name="Normal 703" xfId="1240"/>
    <cellStyle name="Normal 704" xfId="1241"/>
    <cellStyle name="Normal 705" xfId="1242"/>
    <cellStyle name="Normal 706" xfId="1243"/>
    <cellStyle name="Normal 707" xfId="1244"/>
    <cellStyle name="Normal 708" xfId="1245"/>
    <cellStyle name="Normal 709" xfId="1246"/>
    <cellStyle name="Normal 71" xfId="1247"/>
    <cellStyle name="Normal 710" xfId="1248"/>
    <cellStyle name="Normal 711" xfId="1249"/>
    <cellStyle name="Normal 712" xfId="1250"/>
    <cellStyle name="Normal 713" xfId="1251"/>
    <cellStyle name="Normal 714" xfId="1252"/>
    <cellStyle name="Normal 715" xfId="1253"/>
    <cellStyle name="Normal 716" xfId="1254"/>
    <cellStyle name="Normal 717" xfId="1255"/>
    <cellStyle name="Normal 718" xfId="1256"/>
    <cellStyle name="Normal 719" xfId="1257"/>
    <cellStyle name="Normal 72" xfId="1258"/>
    <cellStyle name="Normal 720" xfId="1259"/>
    <cellStyle name="Normal 721" xfId="1260"/>
    <cellStyle name="Normal 722" xfId="1261"/>
    <cellStyle name="Normal 723" xfId="1262"/>
    <cellStyle name="Normal 724" xfId="1263"/>
    <cellStyle name="Normal 725" xfId="1264"/>
    <cellStyle name="Normal 726" xfId="1265"/>
    <cellStyle name="Normal 727" xfId="1266"/>
    <cellStyle name="Normal 728" xfId="1267"/>
    <cellStyle name="Normal 729" xfId="1268"/>
    <cellStyle name="Normal 73" xfId="1269"/>
    <cellStyle name="Normal 730" xfId="1270"/>
    <cellStyle name="Normal 731" xfId="1271"/>
    <cellStyle name="Normal 732" xfId="1272"/>
    <cellStyle name="Normal 733" xfId="1273"/>
    <cellStyle name="Normal 734" xfId="1274"/>
    <cellStyle name="Normal 735" xfId="1275"/>
    <cellStyle name="Normal 736" xfId="1276"/>
    <cellStyle name="Normal 737" xfId="1277"/>
    <cellStyle name="Normal 738" xfId="1278"/>
    <cellStyle name="Normal 739" xfId="1279"/>
    <cellStyle name="Normal 74" xfId="1280"/>
    <cellStyle name="Normal 740" xfId="1281"/>
    <cellStyle name="Normal 741" xfId="1282"/>
    <cellStyle name="Normal 742" xfId="1283"/>
    <cellStyle name="Normal 743" xfId="1284"/>
    <cellStyle name="Normal 744" xfId="1285"/>
    <cellStyle name="Normal 745" xfId="1286"/>
    <cellStyle name="Normal 746" xfId="1287"/>
    <cellStyle name="Normal 747" xfId="1288"/>
    <cellStyle name="Normal 748" xfId="1289"/>
    <cellStyle name="Normal 749" xfId="1290"/>
    <cellStyle name="Normal 75" xfId="1291"/>
    <cellStyle name="Normal 750" xfId="1292"/>
    <cellStyle name="Normal 751" xfId="1293"/>
    <cellStyle name="Normal 752" xfId="1294"/>
    <cellStyle name="Normal 753" xfId="1295"/>
    <cellStyle name="Normal 754" xfId="1296"/>
    <cellStyle name="Normal 755" xfId="1297"/>
    <cellStyle name="Normal 756" xfId="1298"/>
    <cellStyle name="Normal 757" xfId="1299"/>
    <cellStyle name="Normal 758" xfId="1300"/>
    <cellStyle name="Normal 759" xfId="1301"/>
    <cellStyle name="Normal 76" xfId="1302"/>
    <cellStyle name="Normal 760" xfId="1303"/>
    <cellStyle name="Normal 761" xfId="1304"/>
    <cellStyle name="Normal 762" xfId="1305"/>
    <cellStyle name="Normal 763" xfId="1306"/>
    <cellStyle name="Normal 764" xfId="1307"/>
    <cellStyle name="Normal 765" xfId="1308"/>
    <cellStyle name="Normal 766" xfId="1309"/>
    <cellStyle name="Normal 767" xfId="1310"/>
    <cellStyle name="Normal 768" xfId="1311"/>
    <cellStyle name="Normal 769" xfId="1312"/>
    <cellStyle name="Normal 77" xfId="1313"/>
    <cellStyle name="Normal 770" xfId="1314"/>
    <cellStyle name="Normal 771" xfId="1315"/>
    <cellStyle name="Normal 772" xfId="1316"/>
    <cellStyle name="Normal 773" xfId="1317"/>
    <cellStyle name="Normal 774" xfId="1318"/>
    <cellStyle name="Normal 775" xfId="1319"/>
    <cellStyle name="Normal 776" xfId="1320"/>
    <cellStyle name="Normal 777" xfId="1321"/>
    <cellStyle name="Normal 778" xfId="1322"/>
    <cellStyle name="Normal 779" xfId="1323"/>
    <cellStyle name="Normal 78" xfId="1324"/>
    <cellStyle name="Normal 780" xfId="1325"/>
    <cellStyle name="Normal 781" xfId="1326"/>
    <cellStyle name="Normal 782" xfId="1327"/>
    <cellStyle name="Normal 783" xfId="1328"/>
    <cellStyle name="Normal 784" xfId="1329"/>
    <cellStyle name="Normal 785" xfId="1330"/>
    <cellStyle name="Normal 786" xfId="1331"/>
    <cellStyle name="Normal 787" xfId="1332"/>
    <cellStyle name="Normal 788" xfId="1333"/>
    <cellStyle name="Normal 789" xfId="1334"/>
    <cellStyle name="Normal 79" xfId="1335"/>
    <cellStyle name="Normal 790" xfId="1336"/>
    <cellStyle name="Normal 791" xfId="1337"/>
    <cellStyle name="Normal 792" xfId="1338"/>
    <cellStyle name="Normal 793" xfId="1339"/>
    <cellStyle name="Normal 794" xfId="1340"/>
    <cellStyle name="Normal 795" xfId="1341"/>
    <cellStyle name="Normal 796" xfId="1342"/>
    <cellStyle name="Normal 797" xfId="1343"/>
    <cellStyle name="Normal 798" xfId="1344"/>
    <cellStyle name="Normal 799" xfId="1345"/>
    <cellStyle name="Normal 8" xfId="1346"/>
    <cellStyle name="Normal 80" xfId="1347"/>
    <cellStyle name="Normal 800" xfId="1348"/>
    <cellStyle name="Normal 801" xfId="1349"/>
    <cellStyle name="Normal 802" xfId="1350"/>
    <cellStyle name="Normal 803" xfId="1351"/>
    <cellStyle name="Normal 804" xfId="1352"/>
    <cellStyle name="Normal 805" xfId="1353"/>
    <cellStyle name="Normal 806" xfId="1354"/>
    <cellStyle name="Normal 807" xfId="1355"/>
    <cellStyle name="Normal 808" xfId="1356"/>
    <cellStyle name="Normal 809" xfId="1357"/>
    <cellStyle name="Normal 81" xfId="1358"/>
    <cellStyle name="Normal 810" xfId="1359"/>
    <cellStyle name="Normal 811" xfId="1360"/>
    <cellStyle name="Normal 812" xfId="1361"/>
    <cellStyle name="Normal 813" xfId="1362"/>
    <cellStyle name="Normal 814" xfId="1363"/>
    <cellStyle name="Normal 815" xfId="1364"/>
    <cellStyle name="Normal 816" xfId="1365"/>
    <cellStyle name="Normal 817" xfId="1366"/>
    <cellStyle name="Normal 818" xfId="1367"/>
    <cellStyle name="Normal 819" xfId="1368"/>
    <cellStyle name="Normal 82" xfId="1369"/>
    <cellStyle name="Normal 820" xfId="1370"/>
    <cellStyle name="Normal 821" xfId="1371"/>
    <cellStyle name="Normal 822" xfId="1372"/>
    <cellStyle name="Normal 823" xfId="1373"/>
    <cellStyle name="Normal 824" xfId="1374"/>
    <cellStyle name="Normal 825" xfId="1375"/>
    <cellStyle name="Normal 826" xfId="1376"/>
    <cellStyle name="Normal 827" xfId="1377"/>
    <cellStyle name="Normal 828" xfId="1378"/>
    <cellStyle name="Normal 829" xfId="1379"/>
    <cellStyle name="Normal 83" xfId="1380"/>
    <cellStyle name="Normal 830" xfId="1381"/>
    <cellStyle name="Normal 831" xfId="1382"/>
    <cellStyle name="Normal 832" xfId="1383"/>
    <cellStyle name="Normal 833" xfId="1384"/>
    <cellStyle name="Normal 834" xfId="1385"/>
    <cellStyle name="Normal 835" xfId="1386"/>
    <cellStyle name="Normal 836" xfId="1387"/>
    <cellStyle name="Normal 837" xfId="1388"/>
    <cellStyle name="Normal 838" xfId="1389"/>
    <cellStyle name="Normal 839" xfId="1390"/>
    <cellStyle name="Normal 84" xfId="1391"/>
    <cellStyle name="Normal 840" xfId="1392"/>
    <cellStyle name="Normal 841" xfId="1393"/>
    <cellStyle name="Normal 842" xfId="1394"/>
    <cellStyle name="Normal 843" xfId="1395"/>
    <cellStyle name="Normal 844" xfId="1396"/>
    <cellStyle name="Normal 845" xfId="1397"/>
    <cellStyle name="Normal 846" xfId="1398"/>
    <cellStyle name="Normal 847" xfId="1399"/>
    <cellStyle name="Normal 848" xfId="1400"/>
    <cellStyle name="Normal 849" xfId="1401"/>
    <cellStyle name="Normal 85" xfId="1402"/>
    <cellStyle name="Normal 850" xfId="1403"/>
    <cellStyle name="Normal 851" xfId="1404"/>
    <cellStyle name="Normal 852" xfId="1405"/>
    <cellStyle name="Normal 853" xfId="1406"/>
    <cellStyle name="Normal 854" xfId="1407"/>
    <cellStyle name="Normal 855" xfId="1408"/>
    <cellStyle name="Normal 856" xfId="1409"/>
    <cellStyle name="Normal 857" xfId="1410"/>
    <cellStyle name="Normal 858" xfId="1411"/>
    <cellStyle name="Normal 859" xfId="1412"/>
    <cellStyle name="Normal 86" xfId="1413"/>
    <cellStyle name="Normal 860" xfId="1414"/>
    <cellStyle name="Normal 861" xfId="1415"/>
    <cellStyle name="Normal 862" xfId="1416"/>
    <cellStyle name="Normal 863" xfId="1417"/>
    <cellStyle name="Normal 864" xfId="1418"/>
    <cellStyle name="Normal 865" xfId="1419"/>
    <cellStyle name="Normal 866" xfId="1420"/>
    <cellStyle name="Normal 867" xfId="1421"/>
    <cellStyle name="Normal 868" xfId="1422"/>
    <cellStyle name="Normal 869" xfId="1423"/>
    <cellStyle name="Normal 87" xfId="1424"/>
    <cellStyle name="Normal 870" xfId="1425"/>
    <cellStyle name="Normal 871" xfId="1426"/>
    <cellStyle name="Normal 872" xfId="1427"/>
    <cellStyle name="Normal 873" xfId="1428"/>
    <cellStyle name="Normal 874" xfId="1429"/>
    <cellStyle name="Normal 875" xfId="1430"/>
    <cellStyle name="Normal 876" xfId="1431"/>
    <cellStyle name="Normal 877" xfId="1432"/>
    <cellStyle name="Normal 878" xfId="1433"/>
    <cellStyle name="Normal 879" xfId="1434"/>
    <cellStyle name="Normal 88" xfId="1435"/>
    <cellStyle name="Normal 880" xfId="1436"/>
    <cellStyle name="Normal 881" xfId="1437"/>
    <cellStyle name="Normal 882" xfId="1438"/>
    <cellStyle name="Normal 883" xfId="1439"/>
    <cellStyle name="Normal 884" xfId="1440"/>
    <cellStyle name="Normal 885" xfId="1441"/>
    <cellStyle name="Normal 886" xfId="1442"/>
    <cellStyle name="Normal 887" xfId="1443"/>
    <cellStyle name="Normal 888" xfId="1444"/>
    <cellStyle name="Normal 889" xfId="1445"/>
    <cellStyle name="Normal 89" xfId="1446"/>
    <cellStyle name="Normal 890" xfId="1447"/>
    <cellStyle name="Normal 891" xfId="1448"/>
    <cellStyle name="Normal 892" xfId="1449"/>
    <cellStyle name="Normal 893" xfId="1450"/>
    <cellStyle name="Normal 894" xfId="1451"/>
    <cellStyle name="Normal 895" xfId="1452"/>
    <cellStyle name="Normal 896" xfId="1453"/>
    <cellStyle name="Normal 897" xfId="1454"/>
    <cellStyle name="Normal 898" xfId="1455"/>
    <cellStyle name="Normal 899" xfId="1456"/>
    <cellStyle name="Normal 9" xfId="1457"/>
    <cellStyle name="Normal 90" xfId="1458"/>
    <cellStyle name="Normal 900" xfId="1459"/>
    <cellStyle name="Normal 901" xfId="1460"/>
    <cellStyle name="Normal 902" xfId="1461"/>
    <cellStyle name="Normal 903" xfId="1462"/>
    <cellStyle name="Normal 904" xfId="1463"/>
    <cellStyle name="Normal 905" xfId="1464"/>
    <cellStyle name="Normal 906" xfId="1465"/>
    <cellStyle name="Normal 907" xfId="1466"/>
    <cellStyle name="Normal 908" xfId="1467"/>
    <cellStyle name="Normal 909" xfId="1468"/>
    <cellStyle name="Normal 91" xfId="1469"/>
    <cellStyle name="Normal 910" xfId="1470"/>
    <cellStyle name="Normal 911" xfId="1471"/>
    <cellStyle name="Normal 912" xfId="1472"/>
    <cellStyle name="Normal 913" xfId="1473"/>
    <cellStyle name="Normal 914" xfId="1474"/>
    <cellStyle name="Normal 915" xfId="1475"/>
    <cellStyle name="Normal 916" xfId="1476"/>
    <cellStyle name="Normal 917" xfId="1477"/>
    <cellStyle name="Normal 918" xfId="1478"/>
    <cellStyle name="Normal 919" xfId="1479"/>
    <cellStyle name="Normal 92" xfId="1480"/>
    <cellStyle name="Normal 920" xfId="1481"/>
    <cellStyle name="Normal 921" xfId="1482"/>
    <cellStyle name="Normal 922" xfId="1483"/>
    <cellStyle name="Normal 923" xfId="1484"/>
    <cellStyle name="Normal 924" xfId="1485"/>
    <cellStyle name="Normal 925" xfId="1486"/>
    <cellStyle name="Normal 926" xfId="1487"/>
    <cellStyle name="Normal 927" xfId="1488"/>
    <cellStyle name="Normal 928" xfId="1489"/>
    <cellStyle name="Normal 929" xfId="1490"/>
    <cellStyle name="Normal 93" xfId="1491"/>
    <cellStyle name="Normal 930" xfId="1492"/>
    <cellStyle name="Normal 931" xfId="1493"/>
    <cellStyle name="Normal 932" xfId="1494"/>
    <cellStyle name="Normal 933" xfId="1495"/>
    <cellStyle name="Normal 934" xfId="1496"/>
    <cellStyle name="Normal 935" xfId="1497"/>
    <cellStyle name="Normal 936" xfId="1498"/>
    <cellStyle name="Normal 937" xfId="1499"/>
    <cellStyle name="Normal 938" xfId="1500"/>
    <cellStyle name="Normal 939" xfId="1501"/>
    <cellStyle name="Normal 94" xfId="1502"/>
    <cellStyle name="Normal 940" xfId="1503"/>
    <cellStyle name="Normal 941" xfId="1504"/>
    <cellStyle name="Normal 942" xfId="1505"/>
    <cellStyle name="Normal 943" xfId="1506"/>
    <cellStyle name="Normal 944" xfId="1507"/>
    <cellStyle name="Normal 945" xfId="1508"/>
    <cellStyle name="Normal 946" xfId="1509"/>
    <cellStyle name="Normal 947" xfId="1510"/>
    <cellStyle name="Normal 948" xfId="1511"/>
    <cellStyle name="Normal 949" xfId="1512"/>
    <cellStyle name="Normal 95" xfId="1513"/>
    <cellStyle name="Normal 950" xfId="1514"/>
    <cellStyle name="Normal 951" xfId="1515"/>
    <cellStyle name="Normal 952" xfId="1516"/>
    <cellStyle name="Normal 953" xfId="1517"/>
    <cellStyle name="Normal 954" xfId="1518"/>
    <cellStyle name="Normal 955" xfId="1519"/>
    <cellStyle name="Normal 956" xfId="1520"/>
    <cellStyle name="Normal 957" xfId="1521"/>
    <cellStyle name="Normal 958" xfId="1522"/>
    <cellStyle name="Normal 959" xfId="1523"/>
    <cellStyle name="Normal 96" xfId="1524"/>
    <cellStyle name="Normal 960" xfId="1525"/>
    <cellStyle name="Normal 961" xfId="1526"/>
    <cellStyle name="Normal 962" xfId="1527"/>
    <cellStyle name="Normal 963" xfId="1528"/>
    <cellStyle name="Normal 964" xfId="1529"/>
    <cellStyle name="Normal 965" xfId="1530"/>
    <cellStyle name="Normal 966" xfId="1531"/>
    <cellStyle name="Normal 967" xfId="1532"/>
    <cellStyle name="Normal 968" xfId="1533"/>
    <cellStyle name="Normal 969" xfId="1534"/>
    <cellStyle name="Normal 97" xfId="1535"/>
    <cellStyle name="Normal 970" xfId="1536"/>
    <cellStyle name="Normal 971" xfId="1537"/>
    <cellStyle name="Normal 972" xfId="1538"/>
    <cellStyle name="Normal 973" xfId="1539"/>
    <cellStyle name="Normal 974" xfId="1540"/>
    <cellStyle name="Normal 975" xfId="1541"/>
    <cellStyle name="Normal 976" xfId="1542"/>
    <cellStyle name="Normal 977" xfId="1543"/>
    <cellStyle name="Normal 978" xfId="1544"/>
    <cellStyle name="Normal 979" xfId="1545"/>
    <cellStyle name="Normal 98" xfId="1546"/>
    <cellStyle name="Normal 980" xfId="1547"/>
    <cellStyle name="Normal 981" xfId="1548"/>
    <cellStyle name="Normal 982" xfId="1549"/>
    <cellStyle name="Normal 983" xfId="1550"/>
    <cellStyle name="Normal 984" xfId="1551"/>
    <cellStyle name="Normal 985" xfId="1552"/>
    <cellStyle name="Normal 986" xfId="1553"/>
    <cellStyle name="Normal 987" xfId="1554"/>
    <cellStyle name="Normal 988" xfId="1555"/>
    <cellStyle name="Normal 989" xfId="1556"/>
    <cellStyle name="Normal 99" xfId="1557"/>
    <cellStyle name="Normal 990" xfId="1558"/>
    <cellStyle name="Normal 991" xfId="1559"/>
    <cellStyle name="Normal 992" xfId="1560"/>
    <cellStyle name="Normal 993" xfId="1561"/>
    <cellStyle name="Normal 994" xfId="1562"/>
    <cellStyle name="Normal 995" xfId="1563"/>
    <cellStyle name="Normal 996" xfId="1564"/>
    <cellStyle name="Normal 997" xfId="1565"/>
    <cellStyle name="Normal 998" xfId="1566"/>
    <cellStyle name="Normal 999" xfId="1567"/>
    <cellStyle name="Notas" xfId="1568"/>
    <cellStyle name="Porcentaje 2" xfId="1569"/>
    <cellStyle name="Porcentaje 2 2" xfId="1570"/>
    <cellStyle name="Porcentaje 3" xfId="1571"/>
    <cellStyle name="Porcentaje 4" xfId="1572"/>
    <cellStyle name="Porcentual 2" xfId="1573"/>
    <cellStyle name="Porcentual 2 2" xfId="1574"/>
    <cellStyle name="Porcentual 2 2 2" xfId="1575"/>
    <cellStyle name="Porcentual 2 2 3" xfId="1576"/>
    <cellStyle name="Porcentual 2 2 4" xfId="1577"/>
    <cellStyle name="Porcentual 2 2 5" xfId="1578"/>
    <cellStyle name="Porcentual 2 2 6" xfId="1579"/>
    <cellStyle name="Porcentual 2 2 7" xfId="1580"/>
    <cellStyle name="Porcentual 2 2 8" xfId="1581"/>
    <cellStyle name="Porcentual 2 3" xfId="1582"/>
    <cellStyle name="Salida" xfId="1583"/>
    <cellStyle name="Texto de advertencia" xfId="1584"/>
    <cellStyle name="Texto explicativo" xfId="1585"/>
    <cellStyle name="Título" xfId="1586"/>
    <cellStyle name="Título 2" xfId="1587"/>
    <cellStyle name="Título 3" xfId="1588"/>
    <cellStyle name="Total" xfId="158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calcChain" Target="calcChain.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worksheet" Target="worksheets/sheet21.xml" /><Relationship Id="rId24" Type="http://schemas.openxmlformats.org/officeDocument/2006/relationships/styles" Target="styles.xml" /><Relationship Id="rId14" Type="http://schemas.openxmlformats.org/officeDocument/2006/relationships/worksheet" Target="worksheets/sheet13.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worksheet" Target="worksheets/sheet22.xml" /><Relationship Id="rId25" Type="http://schemas.openxmlformats.org/officeDocument/2006/relationships/sharedStrings" Target="sharedStrings.xml" /><Relationship Id="rId26" Type="http://schemas.openxmlformats.org/officeDocument/2006/relationships/externalLink" Target="externalLinks/externalLink1.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c="http://schemas.openxmlformats.org/drawingml/2006/chart" xmlns:a="http://schemas.openxmlformats.org/drawingml/2006/main" xmlns:r="http://schemas.openxmlformats.org/officeDocument/2006/relationships">
  <c:roundedCorners val="0"/>
  <c:chart>
    <c:title>
      <c:tx>
        <c:rich>
          <a:bodyPr vert="horz" rot="0"/>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factor"/>
          <c:yMode val="factor"/>
          <c:x val="0"/>
          <c:y val="0"/>
        </c:manualLayout>
      </c:layout>
      <c:overlay val="0"/>
      <c:spPr>
        <a:noFill/>
        <a:ln w="3175">
          <a:noFill/>
        </a:ln>
      </c:spPr>
    </c:title>
    <c:autoTitleDeleted val="0"/>
    <c:plotArea>
      <c:layout>
        <c:manualLayout>
          <c:layoutTarget val="inner"/>
          <c:xMode val="edge"/>
          <c:yMode val="edge"/>
          <c:x val="0.021"/>
          <c:y val="0.0115"/>
          <c:w val="0.95975"/>
          <c:h val="0.826"/>
        </c:manualLayout>
      </c:layout>
      <c:lineChart>
        <c:grouping val="standard"/>
        <c:varyColors val="0"/>
        <c:ser>
          <c:idx val="0"/>
          <c:order val="0"/>
          <c:tx>
            <c:strRef>
              <c:f>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showLeaderLines val="0"/>
          </c:dLbls>
          <c:cat>
            <c:strRef>
              <c:f>SDPPlazosvencerponderados!$B$6:$BJ$6</c:f>
              <c:strCache/>
            </c:strRef>
          </c:cat>
          <c:val>
            <c:numRef>
              <c:f>SDPPlazosvencerponderados!$C$8:$BJ$8</c:f>
              <c:numCache/>
            </c:numRef>
          </c:val>
          <c:smooth val="0"/>
        </c:ser>
        <c:ser>
          <c:idx val="1"/>
          <c:order val="1"/>
          <c:tx>
            <c:strRef>
              <c:f>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0.01125"/>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13"/>
              <c:layout>
                <c:manualLayout>
                  <c:x val="0"/>
                  <c:y val="-0.0205"/>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14"/>
              <c:layout>
                <c:manualLayout>
                  <c:x val="0"/>
                  <c:y val="-0.01475"/>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showLeaderLines val="0"/>
          </c:dLbls>
          <c:cat>
            <c:strRef>
              <c:f>SDPPlazosvencerponderados!$B$6:$BJ$6</c:f>
              <c:strCache/>
            </c:strRef>
          </c:cat>
          <c:val>
            <c:numRef>
              <c:f>SDPPlazosvencerponderados!$B$10:$BJ$10</c:f>
              <c:numCache/>
            </c:numRef>
          </c:val>
          <c:smooth val="0"/>
        </c:ser>
        <c:ser>
          <c:idx val="2"/>
          <c:order val="2"/>
          <c:tx>
            <c:strRef>
              <c:f>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numFmt formatCode="General" sourceLinked="1"/>
            <c:spPr>
              <a:solidFill>
                <a:srgbClr val="EDEDED">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showLeaderLines val="0"/>
          </c:dLbls>
          <c:cat>
            <c:strRef>
              <c:f>SDPPlazosvencerponderados!$B$6:$BJ$6</c:f>
              <c:strCache/>
            </c:strRef>
          </c:cat>
          <c:val>
            <c:numRef>
              <c:f>SDPPlazosvencerponderados!$B$18:$BJ$18</c:f>
              <c:numCache/>
            </c:numRef>
          </c:val>
          <c:smooth val="0"/>
        </c:ser>
        <c:marker val="1"/>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vert="horz" rot="0"/>
          <a:lstStyle/>
          <a:p>
            <a:pPr>
              <a:defRPr lang="en-US" sz="900" b="0" i="0" u="none" baseline="0">
                <a:solidFill>
                  <a:srgbClr val="000000"/>
                </a:solidFill>
                <a:latin typeface="Calibri"/>
                <a:ea typeface="Calibri"/>
                <a:cs typeface="Calibri"/>
              </a:defRPr>
            </a:pPr>
          </a:p>
        </c:txPr>
        <c:crossAx val="42641199"/>
        <c:crosses val="autoZero"/>
        <c:auto val="1"/>
        <c:lblOffset val="100"/>
        <c:tickLblSkip val="2"/>
        <c:noMultiLvlLbl val="0"/>
      </c:catAx>
      <c:valAx>
        <c:axId val="42641199"/>
        <c:scaling>
          <c:orientation val="minMax"/>
        </c:scaling>
        <c:delete val="1"/>
        <c:axPos val="l"/>
        <c:majorTickMark val="out"/>
        <c:minorTickMark val="none"/>
        <c:tickLblPos val="nextTo"/>
        <c:spPr>
          <a:ln w="6350" cap="flat" cmpd="sng"/>
        </c:spPr>
        <c:crossAx val="29949019"/>
        <c:crossesAt val="1"/>
        <c:crossBetween val="between"/>
      </c:valAx>
      <c:spPr>
        <a:solidFill>
          <a:srgbClr val="FFFFFF"/>
        </a:solidFill>
        <a:ln w="3175">
          <a:noFill/>
        </a:ln>
      </c:spPr>
    </c:plotArea>
    <c:legend>
      <c:legendPos val="r"/>
      <c:layout>
        <c:manualLayout>
          <c:xMode val="edge"/>
          <c:yMode val="edge"/>
          <c:x val="0.24175"/>
          <c:y val="0.08125"/>
          <c:w val="0.64025"/>
          <c:h val="0.056"/>
        </c:manualLayout>
      </c:layout>
      <c:overlay val="0"/>
      <c:spPr>
        <a:noFill/>
        <a:ln w="3175">
          <a:noFill/>
        </a:ln>
      </c:spPr>
      <c:txPr>
        <a:bodyPr vert="horz" rot="0"/>
        <a:lstStyle/>
        <a:p>
          <a:pPr>
            <a:defRPr lang="en-US" sz="100" b="0" i="0" u="none" baseline="0">
              <a:solidFill>
                <a:srgbClr val="000000"/>
              </a:solidFill>
              <a:latin typeface="Calibri"/>
              <a:ea typeface="Calibri"/>
              <a:cs typeface="Calibri"/>
            </a:defRPr>
          </a:pPr>
        </a:p>
      </c:txPr>
    </c:legend>
    <c:plotVisOnly val="1"/>
    <c:dispBlanksAs val="gap"/>
    <c:showDLblsOverMax val="0"/>
  </c:chart>
  <c:spPr>
    <a:solidFill>
      <a:srgbClr val="F2F2F2">
        <a:alpha val="100000"/>
      </a:srgbClr>
    </a:solidFill>
    <a:ln w="3175" cap="flat" cmpd="sng">
      <a:solidFill>
        <a:srgbClr val="808080"/>
      </a:solidFill>
    </a:ln>
  </c:spPr>
  <c:txPr>
    <a:bodyPr vert="horz" rot="0"/>
    <a:lstStyle/>
    <a:p>
      <a:pPr>
        <a:defRPr lang="en-US" sz="1000" b="0" i="0" u="none" baseline="0">
          <a:solidFill>
            <a:srgbClr val="000000"/>
          </a:solidFill>
          <a:latin typeface="Calibri"/>
          <a:ea typeface="Calibri"/>
          <a:cs typeface="Calibri"/>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roundedCorners val="0"/>
  <c:chart>
    <c:title>
      <c:tx>
        <c:rich>
          <a:bodyPr vert="horz" rot="0"/>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factor"/>
          <c:yMode val="factor"/>
          <c:x val="0"/>
          <c:y val="0.0145"/>
        </c:manualLayout>
      </c:layout>
      <c:overlay val="0"/>
      <c:spPr>
        <a:noFill/>
        <a:ln w="3175">
          <a:noFill/>
        </a:ln>
      </c:spPr>
    </c:title>
    <c:autoTitleDeleted val="0"/>
    <c:plotArea>
      <c:layout>
        <c:manualLayout>
          <c:layoutTarget val="inner"/>
          <c:xMode val="edge"/>
          <c:yMode val="edge"/>
          <c:x val="0.006"/>
          <c:y val="0.025"/>
          <c:w val="0.96075"/>
          <c:h val="0.753"/>
        </c:manualLayout>
      </c:layout>
      <c:lineChart>
        <c:grouping val="standard"/>
        <c:varyColors val="0"/>
        <c:ser>
          <c:idx val="0"/>
          <c:order val="0"/>
          <c:tx>
            <c:strRef>
              <c:f>'SDPT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showLeaderLines val="0"/>
          </c:dLbls>
          <c:cat>
            <c:strRef>
              <c:f>'SDPT Plazo contractual ponderad'!$B$6:$BJ$6</c:f>
              <c:strCache/>
            </c:strRef>
          </c:cat>
          <c:val>
            <c:numRef>
              <c:f>'SDPT Plazo contractual ponderad'!$B$8:$BJ$8</c:f>
              <c:numCache/>
            </c:numRef>
          </c:val>
          <c:smooth val="0"/>
        </c:ser>
        <c:ser>
          <c:idx val="1"/>
          <c:order val="1"/>
          <c:tx>
            <c:strRef>
              <c:f>'SDPT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0.018"/>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12"/>
              <c:layout>
                <c:manualLayout>
                  <c:x val="0.0145"/>
                  <c:y val="-0.02225"/>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13"/>
              <c:layout>
                <c:manualLayout>
                  <c:x val="-0.002"/>
                  <c:y val="-0.018"/>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14"/>
              <c:layout>
                <c:manualLayout>
                  <c:x val="-0.00525"/>
                  <c:y val="-0.03025"/>
                </c:manualLayout>
              </c:layout>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dLbl>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showLeaderLines val="0"/>
          </c:dLbls>
          <c:cat>
            <c:strRef>
              <c:f>'SDPT Plazo contractual ponderad'!$B$6:$BJ$6</c:f>
              <c:strCache/>
            </c:strRef>
          </c:cat>
          <c:val>
            <c:numRef>
              <c:f>'SDPT Plazo contractual ponderad'!$B$10:$BJ$10</c:f>
              <c:numCache/>
            </c:numRef>
          </c:val>
          <c:smooth val="0"/>
        </c:ser>
        <c:ser>
          <c:idx val="2"/>
          <c:order val="2"/>
          <c:tx>
            <c:strRef>
              <c:f>'SDPT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numFmt formatCode="General" sourceLinked="1"/>
            <c:spPr>
              <a:solidFill>
                <a:srgbClr val="EDEDED">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showLegendKey val="0"/>
            <c:showVal val="1"/>
            <c:showCatName val="0"/>
            <c:showSerName val="0"/>
            <c:showPercent val="0"/>
            <c:showBubbleSize val="0"/>
            <c:showLeaderLines val="0"/>
          </c:dLbls>
          <c:cat>
            <c:strRef>
              <c:f>'SDPT Plazo contractual ponderad'!$B$6:$BJ$6</c:f>
              <c:strCache/>
            </c:strRef>
          </c:cat>
          <c:val>
            <c:numRef>
              <c:f>'SDPT Plazo contractual ponderad'!$B$18:$BJ$18</c:f>
              <c:numCache/>
            </c:numRef>
          </c:val>
          <c:smooth val="0"/>
        </c:ser>
        <c:marker val="1"/>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vert="horz" rot="-2700000"/>
          <a:lstStyle/>
          <a:p>
            <a:pPr>
              <a:defRPr lang="en-US" sz="1000" b="0" i="0" u="none" baseline="0">
                <a:solidFill>
                  <a:srgbClr val="000000"/>
                </a:solidFill>
                <a:latin typeface="Calibri"/>
                <a:ea typeface="Calibri"/>
                <a:cs typeface="Calibri"/>
              </a:defRPr>
            </a:pPr>
          </a:p>
        </c:txPr>
        <c:crossAx val="57531172"/>
        <c:crosses val="autoZero"/>
        <c:auto val="1"/>
        <c:lblOffset val="100"/>
        <c:tickLblSkip val="1"/>
        <c:noMultiLvlLbl val="0"/>
      </c:catAx>
      <c:valAx>
        <c:axId val="57531172"/>
        <c:scaling>
          <c:orientation val="minMax"/>
        </c:scaling>
        <c:delete val="1"/>
        <c:axPos val="l"/>
        <c:majorTickMark val="out"/>
        <c:minorTickMark val="none"/>
        <c:tickLblPos val="nextTo"/>
        <c:spPr>
          <a:ln w="6350" cap="flat" cmpd="sng"/>
        </c:spPr>
        <c:crossAx val="56476087"/>
        <c:crossesAt val="1"/>
        <c:crossBetween val="between"/>
      </c:valAx>
      <c:spPr>
        <a:solidFill>
          <a:srgbClr val="FFFFFF"/>
        </a:solidFill>
        <a:ln w="3175">
          <a:noFill/>
        </a:ln>
      </c:spPr>
    </c:plotArea>
    <c:legend>
      <c:legendPos val="r"/>
      <c:layout>
        <c:manualLayout>
          <c:xMode val="edge"/>
          <c:yMode val="edge"/>
          <c:x val="0.26775"/>
          <c:y val="0.11825"/>
          <c:w val="0.60425"/>
          <c:h val="0.06025"/>
        </c:manualLayout>
      </c:layout>
      <c:overlay val="0"/>
      <c:spPr>
        <a:noFill/>
        <a:ln w="3175">
          <a:noFill/>
        </a:ln>
      </c:spPr>
      <c:txPr>
        <a:bodyPr vert="horz" rot="0"/>
        <a:lstStyle/>
        <a:p>
          <a:pPr>
            <a:defRPr lang="en-US" sz="100" b="0" i="0" u="none" baseline="0">
              <a:solidFill>
                <a:srgbClr val="000000"/>
              </a:solidFill>
              <a:latin typeface="Calibri"/>
              <a:ea typeface="Calibri"/>
              <a:cs typeface="Calibri"/>
            </a:defRPr>
          </a:pPr>
        </a:p>
      </c:txPr>
    </c:legend>
    <c:plotVisOnly val="1"/>
    <c:dispBlanksAs val="gap"/>
    <c:showDLblsOverMax val="0"/>
  </c:chart>
  <c:spPr>
    <a:solidFill>
      <a:srgbClr val="F2F2F2">
        <a:alpha val="100000"/>
      </a:srgbClr>
    </a:solidFill>
    <a:ln w="3175" cap="flat" cmpd="sng">
      <a:solidFill>
        <a:srgbClr val="808080"/>
      </a:solidFill>
    </a:ln>
  </c:spPr>
  <c:txPr>
    <a:bodyPr vert="horz" rot="0"/>
    <a:lstStyle/>
    <a:p>
      <a:pPr>
        <a:defRPr lang="en-US" sz="1000" b="0" i="0" u="none" baseline="0">
          <a:solidFill>
            <a:srgbClr val="000000"/>
          </a:solidFill>
          <a:latin typeface="Calibri"/>
          <a:ea typeface="Calibri"/>
          <a:cs typeface="Calibri"/>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roundedCorners val="0"/>
  <c:chart>
    <c:autoTitleDeleted val="1"/>
    <c:plotArea>
      <c:layout>
        <c:manualLayout>
          <c:xMode val="edge"/>
          <c:yMode val="edge"/>
          <c:x val="0.013"/>
          <c:y val="0.24825"/>
        </c:manualLayout>
      </c:layout>
      <c:lineChart>
        <c:grouping val="standard"/>
        <c:varyColors val="0"/>
        <c:ser>
          <c:idx val="0"/>
          <c:order val="0"/>
          <c:tx>
            <c:strRef>
              <c:f>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dLblPos val="ctr"/>
            <c:showLegendKey val="0"/>
            <c:showVal val="1"/>
            <c:showCatName val="0"/>
            <c:showSerName val="0"/>
            <c:showPercent val="0"/>
            <c:showBubbleSize val="0"/>
            <c:showLeaderLines val="0"/>
          </c:dLbls>
          <c:cat>
            <c:strRef>
              <c:f>SDPTasasPonderadas!$C$6:$BJ$6</c:f>
              <c:strCache/>
            </c:strRef>
          </c:cat>
          <c:val>
            <c:numRef>
              <c:f>SDPTasasPonderadas!$B$8:$BJ$8</c:f>
              <c:numCache/>
            </c:numRef>
          </c:val>
          <c:smooth val="0"/>
        </c:ser>
        <c:ser>
          <c:idx val="1"/>
          <c:order val="1"/>
          <c:tx>
            <c:strRef>
              <c:f>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vert="horz" rot="0"/>
              <a:lstStyle/>
              <a:p>
                <a:pPr algn="ctr">
                  <a:defRPr lang="en-US" sz="800" b="0" i="0" u="none" baseline="0">
                    <a:solidFill>
                      <a:srgbClr val="000000"/>
                    </a:solidFill>
                    <a:latin typeface="Calibri"/>
                    <a:ea typeface="Calibri"/>
                    <a:cs typeface="Calibri"/>
                  </a:defRPr>
                </a:pPr>
              </a:p>
            </c:txPr>
            <c:dLblPos val="ctr"/>
            <c:showLegendKey val="0"/>
            <c:showVal val="1"/>
            <c:showCatName val="0"/>
            <c:showSerName val="0"/>
            <c:showPercent val="0"/>
            <c:showBubbleSize val="0"/>
            <c:showLeaderLines val="0"/>
          </c:dLbls>
          <c:cat>
            <c:strRef>
              <c:f>SDPTasasPonderadas!$C$6:$BJ$6</c:f>
              <c:strCache/>
            </c:strRef>
          </c:cat>
          <c:val>
            <c:numRef>
              <c:f>SDPTasasPonderadas!$B$10:$BJ$10</c:f>
              <c:numCache/>
            </c:numRef>
          </c:val>
          <c:smooth val="0"/>
        </c:ser>
        <c:ser>
          <c:idx val="2"/>
          <c:order val="2"/>
          <c:tx>
            <c:strRef>
              <c:f>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spPr>
              <a:ln w="12700" cmpd="sng">
                <a:solidFill>
                  <a:srgbClr val="969696"/>
                </a:solidFill>
              </a:ln>
            </c:spPr>
            <c:marker>
              <c:size val="5"/>
              <c:spPr>
                <a:solidFill>
                  <a:srgbClr val="969696"/>
                </a:solidFill>
                <a:ln w="6350" cap="flat" cmpd="sng">
                  <a:solidFill>
                    <a:srgbClr val="969696"/>
                  </a:solidFill>
                </a:ln>
              </c:spPr>
            </c:marker>
          </c:dPt>
          <c:dPt>
            <c:idx val="1"/>
            <c:spPr>
              <a:ln w="12700" cmpd="sng">
                <a:solidFill>
                  <a:srgbClr val="969696"/>
                </a:solidFill>
              </a:ln>
            </c:spPr>
            <c:marker>
              <c:size val="5"/>
              <c:spPr>
                <a:solidFill>
                  <a:srgbClr val="969696"/>
                </a:solidFill>
                <a:ln w="6350" cap="flat" cmpd="sng">
                  <a:solidFill>
                    <a:srgbClr val="969696"/>
                  </a:solidFill>
                </a:ln>
              </c:spPr>
            </c:marker>
          </c:dPt>
          <c:dPt>
            <c:idx val="2"/>
            <c:spPr>
              <a:ln w="12700" cmpd="sng">
                <a:solidFill>
                  <a:srgbClr val="969696"/>
                </a:solidFill>
              </a:ln>
            </c:spPr>
            <c:marker>
              <c:size val="5"/>
              <c:spPr>
                <a:solidFill>
                  <a:srgbClr val="969696"/>
                </a:solidFill>
                <a:ln w="6350" cap="flat" cmpd="sng">
                  <a:solidFill>
                    <a:srgbClr val="969696"/>
                  </a:solidFill>
                </a:ln>
              </c:spPr>
            </c:marker>
          </c:dPt>
          <c:dPt>
            <c:idx val="3"/>
            <c:spPr>
              <a:ln w="12700" cmpd="sng">
                <a:solidFill>
                  <a:srgbClr val="969696"/>
                </a:solidFill>
              </a:ln>
            </c:spPr>
            <c:marker>
              <c:size val="5"/>
              <c:spPr>
                <a:solidFill>
                  <a:srgbClr val="969696"/>
                </a:solidFill>
                <a:ln w="6350" cap="flat" cmpd="sng">
                  <a:solidFill>
                    <a:srgbClr val="969696"/>
                  </a:solidFill>
                </a:ln>
              </c:spPr>
            </c:marker>
          </c:dPt>
          <c:dPt>
            <c:idx val="4"/>
            <c:spPr>
              <a:ln w="12700" cmpd="sng">
                <a:solidFill>
                  <a:srgbClr val="969696"/>
                </a:solidFill>
              </a:ln>
            </c:spPr>
            <c:marker>
              <c:size val="5"/>
              <c:spPr>
                <a:solidFill>
                  <a:srgbClr val="969696"/>
                </a:solidFill>
                <a:ln w="6350" cap="flat" cmpd="sng">
                  <a:solidFill>
                    <a:srgbClr val="969696"/>
                  </a:solidFill>
                </a:ln>
              </c:spPr>
            </c:marker>
          </c:dPt>
          <c:dPt>
            <c:idx val="5"/>
            <c:spPr>
              <a:ln w="12700" cmpd="sng">
                <a:solidFill>
                  <a:srgbClr val="969696"/>
                </a:solidFill>
              </a:ln>
            </c:spPr>
            <c:marker>
              <c:size val="5"/>
              <c:spPr>
                <a:solidFill>
                  <a:srgbClr val="969696"/>
                </a:solidFill>
                <a:ln w="6350" cap="flat" cmpd="sng">
                  <a:solidFill>
                    <a:srgbClr val="969696"/>
                  </a:solidFill>
                </a:ln>
              </c:spPr>
            </c:marker>
          </c:dPt>
          <c:dPt>
            <c:idx val="6"/>
            <c:spPr>
              <a:ln w="12700" cmpd="sng">
                <a:solidFill>
                  <a:srgbClr val="969696"/>
                </a:solidFill>
              </a:ln>
            </c:spPr>
            <c:marker>
              <c:size val="5"/>
              <c:spPr>
                <a:solidFill>
                  <a:srgbClr val="969696"/>
                </a:solidFill>
                <a:ln w="6350" cap="flat" cmpd="sng">
                  <a:solidFill>
                    <a:srgbClr val="969696"/>
                  </a:solidFill>
                </a:ln>
              </c:spPr>
            </c:marker>
          </c:dPt>
          <c:dPt>
            <c:idx val="7"/>
            <c:spPr>
              <a:ln w="12700" cmpd="sng">
                <a:solidFill>
                  <a:srgbClr val="969696"/>
                </a:solidFill>
              </a:ln>
            </c:spPr>
            <c:marker>
              <c:size val="5"/>
              <c:spPr>
                <a:solidFill>
                  <a:srgbClr val="969696"/>
                </a:solidFill>
                <a:ln w="6350" cap="flat" cmpd="sng">
                  <a:solidFill>
                    <a:srgbClr val="969696"/>
                  </a:solidFill>
                </a:ln>
              </c:spPr>
            </c:marker>
          </c:dPt>
          <c:dPt>
            <c:idx val="8"/>
            <c:spPr>
              <a:ln w="12700" cmpd="sng">
                <a:solidFill>
                  <a:srgbClr val="969696"/>
                </a:solidFill>
              </a:ln>
            </c:spPr>
            <c:marker>
              <c:size val="5"/>
              <c:spPr>
                <a:solidFill>
                  <a:srgbClr val="969696"/>
                </a:solidFill>
                <a:ln w="6350" cap="flat" cmpd="sng">
                  <a:solidFill>
                    <a:srgbClr val="969696"/>
                  </a:solidFill>
                </a:ln>
              </c:spPr>
            </c:marker>
          </c:dPt>
          <c:dPt>
            <c:idx val="9"/>
            <c:spPr>
              <a:ln w="12700" cmpd="sng">
                <a:solidFill>
                  <a:srgbClr val="969696"/>
                </a:solidFill>
              </a:ln>
            </c:spPr>
            <c:marker>
              <c:size val="5"/>
              <c:spPr>
                <a:solidFill>
                  <a:srgbClr val="969696"/>
                </a:solidFill>
                <a:ln w="6350" cap="flat" cmpd="sng">
                  <a:solidFill>
                    <a:srgbClr val="969696"/>
                  </a:solidFill>
                </a:ln>
              </c:spPr>
            </c:marker>
          </c:dPt>
          <c:dPt>
            <c:idx val="10"/>
            <c:spPr>
              <a:ln w="12700" cmpd="sng">
                <a:solidFill>
                  <a:srgbClr val="969696"/>
                </a:solidFill>
              </a:ln>
            </c:spPr>
            <c:marker>
              <c:size val="5"/>
              <c:spPr>
                <a:solidFill>
                  <a:srgbClr val="969696"/>
                </a:solidFill>
                <a:ln w="6350" cap="flat" cmpd="sng">
                  <a:solidFill>
                    <a:srgbClr val="969696"/>
                  </a:solidFill>
                </a:ln>
              </c:spPr>
            </c:marker>
          </c:dPt>
          <c:dPt>
            <c:idx val="11"/>
            <c:spPr>
              <a:ln w="12700" cmpd="sng">
                <a:solidFill>
                  <a:srgbClr val="969696"/>
                </a:solidFill>
              </a:ln>
            </c:spPr>
            <c:marker>
              <c:size val="5"/>
              <c:spPr>
                <a:solidFill>
                  <a:srgbClr val="969696"/>
                </a:solidFill>
                <a:ln w="6350" cap="flat" cmpd="sng">
                  <a:solidFill>
                    <a:srgbClr val="969696"/>
                  </a:solidFill>
                </a:ln>
              </c:spPr>
            </c:marker>
          </c:dPt>
          <c:dPt>
            <c:idx val="12"/>
            <c:spPr>
              <a:ln w="12700" cmpd="sng">
                <a:solidFill>
                  <a:srgbClr val="969696"/>
                </a:solidFill>
              </a:ln>
            </c:spPr>
            <c:marker>
              <c:size val="5"/>
              <c:spPr>
                <a:solidFill>
                  <a:srgbClr val="969696"/>
                </a:solidFill>
                <a:ln w="6350" cap="flat" cmpd="sng">
                  <a:solidFill>
                    <a:srgbClr val="969696"/>
                  </a:solidFill>
                </a:ln>
              </c:spPr>
            </c:marker>
          </c:dPt>
          <c:dPt>
            <c:idx val="13"/>
            <c:spPr>
              <a:ln w="12700" cmpd="sng">
                <a:solidFill>
                  <a:srgbClr val="969696"/>
                </a:solidFill>
              </a:ln>
            </c:spPr>
            <c:marker>
              <c:size val="5"/>
              <c:spPr>
                <a:solidFill>
                  <a:srgbClr val="969696"/>
                </a:solidFill>
                <a:ln w="6350" cap="flat" cmpd="sng">
                  <a:solidFill>
                    <a:srgbClr val="969696"/>
                  </a:solidFill>
                </a:ln>
              </c:spPr>
            </c:marker>
          </c:dPt>
          <c:dPt>
            <c:idx val="14"/>
            <c:spPr>
              <a:ln w="12700" cmpd="sng">
                <a:solidFill>
                  <a:srgbClr val="969696"/>
                </a:solidFill>
              </a:ln>
            </c:spPr>
            <c:marker>
              <c:size val="5"/>
              <c:spPr>
                <a:solidFill>
                  <a:srgbClr val="969696"/>
                </a:solidFill>
                <a:ln w="6350" cap="flat" cmpd="sng">
                  <a:solidFill>
                    <a:srgbClr val="969696"/>
                  </a:solidFill>
                </a:ln>
              </c:spPr>
            </c:marker>
          </c:dPt>
          <c:dPt>
            <c:idx val="15"/>
            <c:spPr>
              <a:ln w="12700" cmpd="sng">
                <a:solidFill>
                  <a:srgbClr val="969696"/>
                </a:solidFill>
              </a:ln>
            </c:spPr>
            <c:marker>
              <c:size val="5"/>
              <c:spPr>
                <a:solidFill>
                  <a:srgbClr val="969696"/>
                </a:solidFill>
                <a:ln w="6350" cap="flat" cmpd="sng">
                  <a:solidFill>
                    <a:srgbClr val="969696"/>
                  </a:solidFill>
                </a:ln>
              </c:spPr>
            </c:marker>
          </c:dPt>
          <c:dPt>
            <c:idx val="16"/>
            <c:spPr>
              <a:ln w="12700" cmpd="sng">
                <a:solidFill>
                  <a:srgbClr val="969696"/>
                </a:solidFill>
              </a:ln>
            </c:spPr>
            <c:marker>
              <c:size val="5"/>
              <c:spPr>
                <a:solidFill>
                  <a:srgbClr val="969696"/>
                </a:solidFill>
                <a:ln w="6350" cap="flat" cmpd="sng">
                  <a:solidFill>
                    <a:srgbClr val="969696"/>
                  </a:solidFill>
                </a:ln>
              </c:spPr>
            </c:marker>
          </c:dPt>
          <c:dPt>
            <c:idx val="17"/>
            <c:spPr>
              <a:ln w="12700" cmpd="sng">
                <a:solidFill>
                  <a:srgbClr val="969696"/>
                </a:solidFill>
              </a:ln>
            </c:spPr>
            <c:marker>
              <c:size val="5"/>
              <c:spPr>
                <a:solidFill>
                  <a:srgbClr val="969696"/>
                </a:solidFill>
                <a:ln w="6350" cap="flat" cmpd="sng">
                  <a:solidFill>
                    <a:srgbClr val="969696"/>
                  </a:solidFill>
                </a:ln>
              </c:spPr>
            </c:marker>
          </c:dPt>
          <c:dPt>
            <c:idx val="18"/>
            <c:spPr>
              <a:ln w="12700" cmpd="sng">
                <a:solidFill>
                  <a:srgbClr val="969696"/>
                </a:solidFill>
              </a:ln>
            </c:spPr>
            <c:marker>
              <c:size val="5"/>
              <c:spPr>
                <a:solidFill>
                  <a:srgbClr val="969696"/>
                </a:solidFill>
                <a:ln w="6350" cap="flat" cmpd="sng">
                  <a:solidFill>
                    <a:srgbClr val="969696"/>
                  </a:solidFill>
                </a:ln>
              </c:spPr>
            </c:marker>
          </c:dPt>
          <c:dPt>
            <c:idx val="19"/>
            <c:spPr>
              <a:ln w="12700" cmpd="sng">
                <a:solidFill>
                  <a:srgbClr val="969696"/>
                </a:solidFill>
              </a:ln>
            </c:spPr>
            <c:marker>
              <c:size val="5"/>
              <c:spPr>
                <a:solidFill>
                  <a:srgbClr val="969696"/>
                </a:solidFill>
                <a:ln w="6350" cap="flat" cmpd="sng">
                  <a:solidFill>
                    <a:srgbClr val="969696"/>
                  </a:solidFill>
                </a:ln>
              </c:spPr>
            </c:marker>
          </c:dPt>
          <c:dPt>
            <c:idx val="20"/>
            <c:spPr>
              <a:ln w="12700" cmpd="sng">
                <a:solidFill>
                  <a:srgbClr val="969696"/>
                </a:solidFill>
              </a:ln>
            </c:spPr>
            <c:marker>
              <c:size val="5"/>
              <c:spPr>
                <a:solidFill>
                  <a:srgbClr val="969696"/>
                </a:solidFill>
                <a:ln w="6350" cap="flat" cmpd="sng">
                  <a:solidFill>
                    <a:srgbClr val="969696"/>
                  </a:solidFill>
                </a:ln>
              </c:spPr>
            </c:marker>
          </c:dPt>
          <c:dPt>
            <c:idx val="21"/>
            <c:spPr>
              <a:ln w="12700" cmpd="sng">
                <a:solidFill>
                  <a:srgbClr val="969696"/>
                </a:solidFill>
              </a:ln>
            </c:spPr>
            <c:marker>
              <c:size val="5"/>
              <c:spPr>
                <a:solidFill>
                  <a:srgbClr val="969696"/>
                </a:solidFill>
                <a:ln w="6350" cap="flat" cmpd="sng">
                  <a:solidFill>
                    <a:srgbClr val="969696"/>
                  </a:solidFill>
                </a:ln>
              </c:spPr>
            </c:marker>
          </c:dPt>
          <c:dPt>
            <c:idx val="22"/>
            <c:spPr>
              <a:ln w="12700" cmpd="sng">
                <a:solidFill>
                  <a:srgbClr val="969696"/>
                </a:solidFill>
              </a:ln>
            </c:spPr>
            <c:marker>
              <c:size val="5"/>
              <c:spPr>
                <a:solidFill>
                  <a:srgbClr val="969696"/>
                </a:solidFill>
                <a:ln w="6350" cap="flat" cmpd="sng">
                  <a:solidFill>
                    <a:srgbClr val="969696"/>
                  </a:solidFill>
                </a:ln>
              </c:spPr>
            </c:marker>
          </c:dPt>
          <c:dPt>
            <c:idx val="23"/>
            <c:spPr>
              <a:ln w="12700" cmpd="sng">
                <a:solidFill>
                  <a:srgbClr val="969696"/>
                </a:solidFill>
              </a:ln>
            </c:spPr>
            <c:marker>
              <c:size val="5"/>
              <c:spPr>
                <a:solidFill>
                  <a:srgbClr val="969696"/>
                </a:solidFill>
                <a:ln w="6350" cap="flat" cmpd="sng">
                  <a:solidFill>
                    <a:srgbClr val="969696"/>
                  </a:solidFill>
                </a:ln>
              </c:spPr>
            </c:marker>
          </c:dPt>
          <c:dPt>
            <c:idx val="24"/>
            <c:spPr>
              <a:ln w="12700" cmpd="sng">
                <a:solidFill>
                  <a:srgbClr val="969696"/>
                </a:solidFill>
              </a:ln>
            </c:spPr>
            <c:marker>
              <c:size val="5"/>
              <c:spPr>
                <a:solidFill>
                  <a:srgbClr val="969696"/>
                </a:solidFill>
                <a:ln w="6350" cap="flat" cmpd="sng">
                  <a:solidFill>
                    <a:srgbClr val="969696"/>
                  </a:solidFill>
                </a:ln>
              </c:spPr>
            </c:marker>
          </c:dPt>
          <c:dPt>
            <c:idx val="25"/>
            <c:spPr>
              <a:ln w="12700" cmpd="sng">
                <a:solidFill>
                  <a:srgbClr val="969696"/>
                </a:solidFill>
              </a:ln>
            </c:spPr>
            <c:marker>
              <c:size val="5"/>
              <c:spPr>
                <a:solidFill>
                  <a:srgbClr val="969696"/>
                </a:solidFill>
                <a:ln w="6350" cap="flat" cmpd="sng">
                  <a:solidFill>
                    <a:srgbClr val="969696"/>
                  </a:solidFill>
                </a:ln>
              </c:spPr>
            </c:marker>
          </c:dPt>
          <c:dPt>
            <c:idx val="26"/>
            <c:spPr>
              <a:ln w="12700" cmpd="sng">
                <a:solidFill>
                  <a:srgbClr val="969696"/>
                </a:solidFill>
              </a:ln>
            </c:spPr>
            <c:marker>
              <c:size val="5"/>
              <c:spPr>
                <a:solidFill>
                  <a:srgbClr val="969696"/>
                </a:solidFill>
                <a:ln w="6350" cap="flat" cmpd="sng">
                  <a:solidFill>
                    <a:srgbClr val="969696"/>
                  </a:solidFill>
                </a:ln>
              </c:spPr>
            </c:marker>
          </c:dPt>
          <c:dPt>
            <c:idx val="27"/>
            <c:spPr>
              <a:ln w="12700" cmpd="sng">
                <a:solidFill>
                  <a:srgbClr val="969696"/>
                </a:solidFill>
              </a:ln>
            </c:spPr>
            <c:marker>
              <c:size val="5"/>
              <c:spPr>
                <a:solidFill>
                  <a:srgbClr val="969696"/>
                </a:solidFill>
                <a:ln w="6350" cap="flat" cmpd="sng">
                  <a:solidFill>
                    <a:srgbClr val="969696"/>
                  </a:solidFill>
                </a:ln>
              </c:spPr>
            </c:marker>
          </c:dPt>
          <c:dPt>
            <c:idx val="28"/>
            <c:spPr>
              <a:ln w="12700" cmpd="sng">
                <a:solidFill>
                  <a:srgbClr val="969696"/>
                </a:solidFill>
              </a:ln>
            </c:spPr>
            <c:marker>
              <c:size val="5"/>
              <c:spPr>
                <a:solidFill>
                  <a:srgbClr val="969696"/>
                </a:solidFill>
                <a:ln w="6350" cap="flat" cmpd="sng">
                  <a:solidFill>
                    <a:srgbClr val="969696"/>
                  </a:solidFill>
                </a:ln>
              </c:spPr>
            </c:marker>
          </c:dPt>
          <c:dPt>
            <c:idx val="29"/>
            <c:spPr>
              <a:ln w="12700" cmpd="sng">
                <a:solidFill>
                  <a:srgbClr val="969696"/>
                </a:solidFill>
              </a:ln>
            </c:spPr>
            <c:marker>
              <c:size val="5"/>
              <c:spPr>
                <a:solidFill>
                  <a:srgbClr val="969696"/>
                </a:solidFill>
                <a:ln w="6350" cap="flat" cmpd="sng">
                  <a:solidFill>
                    <a:srgbClr val="969696"/>
                  </a:solidFill>
                </a:ln>
              </c:spPr>
            </c:marker>
          </c:dPt>
          <c:dPt>
            <c:idx val="30"/>
            <c:spPr>
              <a:ln w="12700" cmpd="sng">
                <a:solidFill>
                  <a:srgbClr val="969696"/>
                </a:solidFill>
              </a:ln>
            </c:spPr>
            <c:marker>
              <c:size val="5"/>
              <c:spPr>
                <a:solidFill>
                  <a:srgbClr val="969696"/>
                </a:solidFill>
                <a:ln w="6350" cap="flat" cmpd="sng">
                  <a:solidFill>
                    <a:srgbClr val="969696"/>
                  </a:solidFill>
                </a:ln>
              </c:spPr>
            </c:marker>
          </c:dPt>
          <c:dPt>
            <c:idx val="31"/>
            <c:spPr>
              <a:ln w="12700" cmpd="sng">
                <a:solidFill>
                  <a:srgbClr val="969696"/>
                </a:solidFill>
              </a:ln>
            </c:spPr>
            <c:marker>
              <c:size val="5"/>
              <c:spPr>
                <a:solidFill>
                  <a:srgbClr val="969696"/>
                </a:solidFill>
                <a:ln w="6350" cap="flat" cmpd="sng">
                  <a:solidFill>
                    <a:srgbClr val="969696"/>
                  </a:solidFill>
                </a:ln>
              </c:spPr>
            </c:marker>
          </c:dPt>
          <c:dPt>
            <c:idx val="32"/>
            <c:spPr>
              <a:ln w="12700" cmpd="sng">
                <a:solidFill>
                  <a:srgbClr val="969696"/>
                </a:solidFill>
              </a:ln>
            </c:spPr>
            <c:marker>
              <c:size val="5"/>
              <c:spPr>
                <a:solidFill>
                  <a:srgbClr val="969696"/>
                </a:solidFill>
                <a:ln w="6350" cap="flat" cmpd="sng">
                  <a:solidFill>
                    <a:srgbClr val="969696"/>
                  </a:solidFill>
                </a:ln>
              </c:spPr>
            </c:marker>
          </c:dPt>
          <c:dPt>
            <c:idx val="33"/>
            <c:spPr>
              <a:ln w="12700" cmpd="sng">
                <a:solidFill>
                  <a:srgbClr val="969696"/>
                </a:solidFill>
              </a:ln>
            </c:spPr>
            <c:marker>
              <c:size val="5"/>
              <c:spPr>
                <a:solidFill>
                  <a:srgbClr val="969696"/>
                </a:solidFill>
                <a:ln w="6350" cap="flat" cmpd="sng">
                  <a:solidFill>
                    <a:srgbClr val="969696"/>
                  </a:solidFill>
                </a:ln>
              </c:spPr>
            </c:marker>
          </c:dPt>
          <c:dPt>
            <c:idx val="34"/>
            <c:spPr>
              <a:ln w="12700" cmpd="sng">
                <a:solidFill>
                  <a:srgbClr val="969696"/>
                </a:solidFill>
              </a:ln>
            </c:spPr>
            <c:marker>
              <c:size val="5"/>
              <c:spPr>
                <a:solidFill>
                  <a:srgbClr val="969696"/>
                </a:solidFill>
                <a:ln w="6350" cap="flat" cmpd="sng">
                  <a:solidFill>
                    <a:srgbClr val="969696"/>
                  </a:solidFill>
                </a:ln>
              </c:spPr>
            </c:marker>
          </c:dPt>
          <c:dPt>
            <c:idx val="35"/>
            <c:spPr>
              <a:ln w="12700" cmpd="sng">
                <a:solidFill>
                  <a:srgbClr val="969696"/>
                </a:solidFill>
              </a:ln>
            </c:spPr>
            <c:marker>
              <c:size val="5"/>
              <c:spPr>
                <a:solidFill>
                  <a:srgbClr val="969696"/>
                </a:solidFill>
                <a:ln w="6350" cap="flat" cmpd="sng">
                  <a:solidFill>
                    <a:srgbClr val="969696"/>
                  </a:solidFill>
                </a:ln>
              </c:spPr>
            </c:marker>
          </c:dPt>
          <c:dPt>
            <c:idx val="36"/>
            <c:spPr>
              <a:ln w="12700" cmpd="sng">
                <a:solidFill>
                  <a:srgbClr val="969696"/>
                </a:solidFill>
              </a:ln>
            </c:spPr>
            <c:marker>
              <c:size val="5"/>
              <c:spPr>
                <a:solidFill>
                  <a:srgbClr val="969696"/>
                </a:solidFill>
                <a:ln w="6350" cap="flat" cmpd="sng">
                  <a:solidFill>
                    <a:srgbClr val="969696"/>
                  </a:solidFill>
                </a:ln>
              </c:spPr>
            </c:marker>
          </c:dPt>
          <c:dLbls>
            <c:dLbl>
              <c:idx val="37"/>
              <c:layout>
                <c:manualLayout>
                  <c:x val="-0.02825"/>
                  <c:y val="-0.0015"/>
                </c:manualLayout>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38"/>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39"/>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0"/>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1"/>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2"/>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3"/>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4"/>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5"/>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6"/>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7"/>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8"/>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49"/>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0"/>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1"/>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2"/>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3"/>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4"/>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5"/>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6"/>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7"/>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8"/>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59"/>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dLbl>
              <c:idx val="60"/>
              <c:layout/>
              <c:numFmt formatCode="General" sourceLinked="1"/>
              <c:spPr>
                <a:noFill/>
                <a:ln w="6350">
                  <a:noFill/>
                </a:ln>
              </c:spPr>
              <c:txPr>
                <a:bodyPr vert="horz" rot="0"/>
                <a:lstStyle/>
                <a:p>
                  <a:pPr algn="ctr">
                    <a:defRPr lang="en-US" sz="1000" b="0" i="0" u="none" baseline="0">
                      <a:solidFill>
                        <a:srgbClr val="000000"/>
                      </a:solidFill>
                      <a:latin typeface="Calibri"/>
                      <a:ea typeface="Calibri"/>
                      <a:cs typeface="Calibri"/>
                    </a:defRPr>
                  </a:pPr>
                </a:p>
              </c:txPr>
              <c:showLegendKey val="0"/>
              <c:showVal val="1"/>
              <c:showCatName val="0"/>
              <c:showSerName val="0"/>
              <c:showPercent val="0"/>
              <c:showBubbleSize val="0"/>
            </c:dLbl>
            <c:numFmt formatCode="General" sourceLinked="1"/>
            <c:spPr>
              <a:noFill/>
              <a:ln w="6350">
                <a:noFill/>
              </a:ln>
            </c:spPr>
            <c:showLegendKey val="0"/>
            <c:showVal val="1"/>
            <c:showCatName val="0"/>
            <c:showSerName val="0"/>
            <c:showPercent val="0"/>
            <c:showBubbleSize val="0"/>
            <c:showLeaderLines val="0"/>
          </c:dLbls>
          <c:cat>
            <c:strRef>
              <c:f>SDPTasasPonderadas!$C$6:$BJ$6</c:f>
              <c:strCache/>
            </c:strRef>
          </c:cat>
          <c:val>
            <c:numRef>
              <c:f>SDPTasasPonderadas!$B$18:$BJ$18</c:f>
              <c:numCache/>
            </c:numRef>
          </c:val>
          <c:smooth val="0"/>
        </c:ser>
        <c:marker val="1"/>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p>
        </c:txPr>
        <c:crossAx val="32380806"/>
        <c:crosses val="autoZero"/>
        <c:auto val="0"/>
        <c:lblOffset val="100"/>
        <c:baseTimeUnit val="days"/>
        <c:majorUnit val="2"/>
        <c:majorTimeUnit val="days"/>
        <c:minorUnit val="1"/>
        <c:minorTimeUnit val="days"/>
        <c:noMultiLvlLbl val="0"/>
      </c:dateAx>
      <c:valAx>
        <c:axId val="32380806"/>
        <c:scaling>
          <c:orientation val="minMax"/>
        </c:scaling>
        <c:delete val="1"/>
        <c:axPos val="l"/>
        <c:majorTickMark val="out"/>
        <c:minorTickMark val="none"/>
        <c:tickLblPos val="nextTo"/>
        <c:spPr>
          <a:ln w="6350" cap="flat" cmpd="sng"/>
        </c:spPr>
        <c:crossAx val="30293556"/>
        <c:crossesAt val="1"/>
        <c:crossBetween val="between"/>
      </c:valAx>
      <c:spPr>
        <a:solidFill>
          <a:srgbClr val="FFFFFF"/>
        </a:solidFill>
        <a:ln w="3175">
          <a:noFill/>
        </a:ln>
      </c:spPr>
    </c:plotArea>
    <c:legend>
      <c:legendPos val="r"/>
      <c:layout>
        <c:manualLayout>
          <c:xMode val="edge"/>
          <c:yMode val="edge"/>
          <c:x val="0.1855"/>
          <c:y val="0.14825"/>
          <c:w val="0.678"/>
          <c:h val="0.05975"/>
        </c:manualLayout>
      </c:layout>
      <c:overlay val="0"/>
      <c:spPr>
        <a:noFill/>
        <a:ln w="3175">
          <a:noFill/>
        </a:ln>
      </c:spPr>
      <c:txPr>
        <a:bodyPr vert="horz" rot="0"/>
        <a:lstStyle/>
        <a:p>
          <a:pPr>
            <a:defRPr lang="en-US" sz="100" b="0" i="0" u="none" baseline="0">
              <a:solidFill>
                <a:srgbClr val="000000"/>
              </a:solidFill>
              <a:latin typeface="Calibri"/>
              <a:ea typeface="Calibri"/>
              <a:cs typeface="Calibri"/>
            </a:defRPr>
          </a:pPr>
        </a:p>
      </c:txPr>
    </c:legend>
    <c:plotVisOnly val="1"/>
    <c:dispBlanksAs val="gap"/>
    <c:showDLblsOverMax val="0"/>
  </c:chart>
  <c:spPr>
    <a:solidFill>
      <a:srgbClr val="F2F2F2">
        <a:alpha val="100000"/>
      </a:srgbClr>
    </a:solidFill>
    <a:ln w="3175" cap="flat" cmpd="sng">
      <a:solidFill>
        <a:srgbClr val="808080"/>
      </a:solidFill>
    </a:ln>
  </c:spPr>
  <c:txPr>
    <a:bodyPr vert="horz" rot="0"/>
    <a:lstStyle/>
    <a:p>
      <a:pPr>
        <a:defRPr lang="en-US" sz="1000" b="0" i="0" u="none" baseline="0">
          <a:solidFill>
            <a:srgbClr val="000000"/>
          </a:solidFill>
          <a:latin typeface="Calibri"/>
          <a:ea typeface="Calibri"/>
          <a:cs typeface="Calibri"/>
        </a:defRPr>
      </a:pPr>
    </a:p>
  </c:txPr>
  <c:userShapes r:id="rId1"/>
</c:chartSpace>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chart" Target="../charts/chart2.xml"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chart" Target="../charts/chart3.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0.00125</cdr:x>
      <cdr:y>0.00025</cdr:y>
    </cdr:from>
    <cdr:to>
      <cdr:x>0.221</cdr:x>
      <cdr:y>0.00425</cdr:y>
    </cdr:to>
    <cdr:pic>
      <cdr:nvPicPr>
        <cdr:cNvPr id="1" name="Imagen 2"/>
        <cdr:cNvPicPr>
          <a:picLocks noChangeAspect="1"/>
        </cdr:cNvPicPr>
      </cdr:nvPicPr>
      <cdr:blipFill>
        <a:blip r:embed="rId1"/>
        <a:stretch>
          <a:fillRect/>
        </a:stretch>
      </cdr:blipFill>
      <cdr:spPr>
        <a:xfrm>
          <a:off x="19050" y="0"/>
          <a:ext cx="4924425" cy="19050"/>
        </a:xfrm>
        <a:prstGeom prst="rect"/>
        <a:noFill/>
        <a:ln w="9525">
          <a:noFill/>
        </a:ln>
      </cdr:spPr>
    </cdr:pic>
  </cdr:relSizeAnchor>
</c:userShapes>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15348</xdr:colOff>
      <xdr:row>25</xdr:row>
      <xdr:rowOff>173199</xdr:rowOff>
    </xdr:from>
    <xdr:to>
      <xdr:col>38</xdr:col>
      <xdr:colOff>391790</xdr:colOff>
      <xdr:row>53</xdr:row>
      <xdr:rowOff>120886</xdr:rowOff>
    </xdr:to>
    <xdr:graphicFrame>
      <xdr:nvGraphicFramePr>
        <xdr:cNvPr id="1042" name="2 Gráfico"/>
        <xdr:cNvGraphicFramePr/>
      </xdr:nvGraphicFramePr>
      <xdr:xfrm>
        <a:off x="19050" y="5048250"/>
        <a:ext cx="22393275" cy="5019675"/>
      </xdr:xfrm>
      <a:graphic>
        <a:graphicData uri="http://schemas.openxmlformats.org/drawingml/2006/chart">
          <c:chart xmlns:c="http://schemas.openxmlformats.org/drawingml/2006/chart" r:id="rId1"/>
        </a:graphicData>
      </a:graphic>
    </xdr:graphicFrame>
    <xdr:clientData/>
  </xdr:twoCellAnchor>
</xdr:wsDr>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0.00225</cdr:x>
      <cdr:y>0</cdr:y>
    </cdr:from>
    <cdr:to>
      <cdr:x>0.21475</cdr:x>
      <cdr:y>0.06225</cdr:y>
    </cdr:to>
    <cdr:pic>
      <cdr:nvPicPr>
        <cdr:cNvPr id="1" name="Imagen 9"/>
        <cdr:cNvPicPr>
          <a:picLocks noChangeAspect="1"/>
        </cdr:cNvPicPr>
      </cdr:nvPicPr>
      <cdr:blipFill>
        <a:blip r:embed="rId1"/>
        <a:stretch>
          <a:fillRect/>
        </a:stretch>
      </cdr:blipFill>
      <cdr:spPr>
        <a:xfrm>
          <a:off x="38100" y="0"/>
          <a:ext cx="4457700" cy="295275"/>
        </a:xfrm>
        <a:prstGeom prst="rect"/>
        <a:noFill/>
        <a:ln w="9525">
          <a:noFill/>
        </a:ln>
      </cdr:spPr>
    </cdr:pic>
  </cdr:relSizeAnchor>
</c:userShapes>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89074</xdr:colOff>
      <xdr:row>26</xdr:row>
      <xdr:rowOff>7776</xdr:rowOff>
    </xdr:from>
    <xdr:to>
      <xdr:col>35</xdr:col>
      <xdr:colOff>221289</xdr:colOff>
      <xdr:row>51</xdr:row>
      <xdr:rowOff>173199</xdr:rowOff>
    </xdr:to>
    <xdr:graphicFrame>
      <xdr:nvGraphicFramePr>
        <xdr:cNvPr id="1042" name="1 Gráfico"/>
        <xdr:cNvGraphicFramePr/>
      </xdr:nvGraphicFramePr>
      <xdr:xfrm>
        <a:off x="85725" y="5067300"/>
        <a:ext cx="20983575" cy="4686300"/>
      </xdr:xfrm>
      <a:graphic>
        <a:graphicData uri="http://schemas.openxmlformats.org/drawingml/2006/chart">
          <c:chart xmlns:c="http://schemas.openxmlformats.org/drawingml/2006/chart" r:id="rId1"/>
        </a:graphicData>
      </a:graphic>
    </xdr:graphicFrame>
    <xdr:clientData/>
  </xdr:twoCellAnchor>
</xdr:wsDr>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0.003</cdr:x>
      <cdr:y>0.004</cdr:y>
    </cdr:from>
    <cdr:to>
      <cdr:x>0.207</cdr:x>
      <cdr:y>0.121</cdr:y>
    </cdr:to>
    <cdr:pic>
      <cdr:nvPicPr>
        <cdr:cNvPr id="1" name="Imagen 3"/>
        <cdr:cNvPicPr>
          <a:picLocks noChangeAspect="1"/>
        </cdr:cNvPicPr>
      </cdr:nvPicPr>
      <cdr:blipFill>
        <a:blip r:embed="rId1"/>
        <a:stretch>
          <a:fillRect/>
        </a:stretch>
      </cdr:blipFill>
      <cdr:spPr>
        <a:xfrm>
          <a:off x="57150" y="19050"/>
          <a:ext cx="4124325" cy="628650"/>
        </a:xfrm>
        <a:prstGeom prst="rect"/>
        <a:noFill/>
        <a:ln w="9525">
          <a:noFill/>
        </a:ln>
      </cdr:spPr>
    </cdr:pic>
  </cdr:relSizeAnchor>
</c:userShapes>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44797</xdr:colOff>
      <xdr:row>30</xdr:row>
      <xdr:rowOff>30398</xdr:rowOff>
    </xdr:from>
    <xdr:to>
      <xdr:col>38</xdr:col>
      <xdr:colOff>169850</xdr:colOff>
      <xdr:row>59</xdr:row>
      <xdr:rowOff>143508</xdr:rowOff>
    </xdr:to>
    <xdr:graphicFrame>
      <xdr:nvGraphicFramePr>
        <xdr:cNvPr id="1042" name="2 Gráfico"/>
        <xdr:cNvGraphicFramePr/>
      </xdr:nvGraphicFramePr>
      <xdr:xfrm>
        <a:off x="47625" y="5800725"/>
        <a:ext cx="20212050" cy="5362575"/>
      </xdr:xfrm>
      <a:graphic>
        <a:graphicData uri="http://schemas.openxmlformats.org/drawingml/2006/chart">
          <c:chart xmlns:c="http://schemas.openxmlformats.org/drawingml/2006/chart"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BOLETIN\3.%20A&#209;O%202024\11.%20NOVIEMBRE%202024\POL&#205;TICA%20FISCAL\Noviembre%20Pasivos%20Cont.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nexo 1.1"/>
      <sheetName val="Anexo 1.2"/>
      <sheetName val="Detalle"/>
    </sheetNames>
    <sheetDataSet>
      <sheetData sheetId="0"/>
      <sheetData sheetId="1"/>
      <sheetData sheetId="2">
        <row r="6">
          <cell r="B6">
            <v>1827.04410568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2" Type="http://schemas.openxmlformats.org/officeDocument/2006/relationships/printerSettings" Target="../printerSettings/printerSettings13.bin" /><Relationship Id="rId1" Type="http://schemas.openxmlformats.org/officeDocument/2006/relationships/drawing" Target="../drawings/drawing2.xml" /></Relationships>
</file>

<file path=xl/worksheets/_rels/sheet14.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drawing" Target="../drawings/drawing4.xml"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15.bin" /><Relationship Id="rId1" Type="http://schemas.openxmlformats.org/officeDocument/2006/relationships/drawing" Target="../drawings/drawing6.xml" /></Relationships>
</file>

<file path=xl/worksheets/_rels/sheet16.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16.bin" /><Relationship Id="rId1" Type="http://schemas.openxmlformats.org/officeDocument/2006/relationships/comments" Target="../comments16.xml"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7">
    <tabColor theme="9" tint="-0.499960005283356"/>
    <pageSetUpPr fitToPage="1"/>
  </sheetPr>
  <dimension ref="A1:AL426"/>
  <sheetViews>
    <sheetView tabSelected="1" zoomScale="110" zoomScaleNormal="110" workbookViewId="0" topLeftCell="A375">
      <pane xSplit="1" topLeftCell="T1" activePane="topRight" state="frozen"/>
      <selection pane="topLeft" activeCell="Q394" sqref="Q394"/>
      <selection pane="topRight" activeCell="W399" sqref="W399"/>
    </sheetView>
  </sheetViews>
  <sheetFormatPr defaultColWidth="11.4442857142857" defaultRowHeight="13.8"/>
  <cols>
    <col min="1" max="1" width="15.1428571428571" style="495" customWidth="1"/>
    <col min="2" max="2" width="4.42857142857143" style="496" customWidth="1"/>
    <col min="3" max="4" width="5.57142857142857" style="496" customWidth="1"/>
    <col min="5" max="5" width="10.4285714285714" style="496" customWidth="1"/>
    <col min="6" max="6" width="46.4285714285714" style="3" customWidth="1"/>
    <col min="7" max="7" width="33.4285714285714" style="3" customWidth="1"/>
    <col min="8" max="8" width="45.5714285714286" style="3" customWidth="1"/>
    <col min="9" max="9" width="28.5714285714286" style="3" customWidth="1"/>
    <col min="10" max="10" width="32.4285714285714" style="3" customWidth="1"/>
    <col min="11" max="11" width="18" style="3" customWidth="1"/>
    <col min="12" max="12" width="22.5714285714286" style="3" customWidth="1"/>
    <col min="13" max="13" width="36.5714285714286" style="3" customWidth="1"/>
    <col min="14" max="14" width="29.5714285714286" style="3" customWidth="1"/>
    <col min="15" max="15" width="31" style="3" customWidth="1"/>
    <col min="16" max="16" width="27.5714285714286" style="3" customWidth="1"/>
    <col min="17" max="19" width="21.4285714285714" style="3" customWidth="1"/>
    <col min="20" max="20" width="17.5714285714286" style="3" customWidth="1"/>
    <col min="21" max="21" width="18.4285714285714" style="3" customWidth="1"/>
    <col min="22" max="22" width="19.5714285714286" style="497" customWidth="1"/>
    <col min="23" max="23" width="17.4285714285714" style="3" customWidth="1"/>
    <col min="24" max="24" width="28.5714285714286" style="3" customWidth="1"/>
    <col min="25" max="25" width="16.8571428571429" style="3" customWidth="1"/>
    <col min="26" max="26" width="16.4285714285714" style="3" customWidth="1"/>
    <col min="27" max="27" width="20.4285714285714" style="3" customWidth="1"/>
    <col min="28" max="28" width="15.5714285714286" style="3" customWidth="1"/>
    <col min="29" max="29" width="11.5714285714286" style="3" customWidth="1"/>
    <col min="30" max="30" width="14.4285714285714" style="3" customWidth="1"/>
    <col min="31" max="31" width="15.2857142857143" style="497" customWidth="1"/>
    <col min="32" max="32" width="33.4285714285714" style="3" customWidth="1"/>
    <col min="33" max="33" width="17.4285714285714" style="3" customWidth="1"/>
    <col min="34" max="34" width="11.5714285714286" style="3" customWidth="1"/>
    <col min="35" max="35" width="13.4285714285714" style="3" customWidth="1"/>
    <col min="36" max="36" width="11.5714285714286" style="3" customWidth="1"/>
    <col min="37" max="37" width="31" style="3" customWidth="1"/>
    <col min="38" max="38" width="28.4285714285714" style="3" customWidth="1"/>
    <col min="39" max="16384" width="11.4285714285714" style="3"/>
  </cols>
  <sheetData>
    <row r="1" spans="4:37" ht="13.8">
      <c r="D1" s="495"/>
      <c r="F1" s="496"/>
      <c s="495"/>
      <c s="496"/>
      <c s="496"/>
      <c s="495"/>
      <c s="496"/>
      <c s="496"/>
      <c s="495"/>
      <c s="496"/>
      <c s="496"/>
      <c s="495"/>
      <c s="496"/>
      <c s="496"/>
      <c s="495"/>
      <c s="496"/>
      <c s="496"/>
      <c s="495"/>
      <c s="496"/>
      <c s="496"/>
      <c s="451"/>
      <c s="451"/>
      <c s="451"/>
      <c s="451"/>
      <c s="498"/>
      <c s="451"/>
      <c s="634"/>
      <c s="451"/>
      <c s="451"/>
      <c s="451"/>
      <c s="451"/>
      <c s="451"/>
      <c s="451"/>
    </row>
    <row r="2" spans="1:38" ht="55.2">
      <c r="A2" s="499" t="s">
        <v>1084</v>
      </c>
      <c s="500" t="s">
        <v>2</v>
      </c>
      <c s="500" t="s">
        <v>3</v>
      </c>
      <c s="500" t="s">
        <v>4</v>
      </c>
      <c s="500" t="s">
        <v>1085</v>
      </c>
      <c s="500" t="s">
        <v>954</v>
      </c>
      <c s="500" t="s">
        <v>1086</v>
      </c>
      <c s="500" t="s">
        <v>1087</v>
      </c>
      <c s="500" t="s">
        <v>1088</v>
      </c>
      <c s="500" t="s">
        <v>1406</v>
      </c>
      <c s="500" t="s">
        <v>1407</v>
      </c>
      <c s="500" t="s">
        <v>1089</v>
      </c>
      <c s="500" t="s">
        <v>1090</v>
      </c>
      <c s="500" t="s">
        <v>1091</v>
      </c>
      <c s="500" t="s">
        <v>1401</v>
      </c>
      <c s="500" t="s">
        <v>1402</v>
      </c>
      <c s="501" t="s">
        <v>4121</v>
      </c>
      <c s="500" t="s">
        <v>935</v>
      </c>
      <c s="500" t="s">
        <v>1083</v>
      </c>
      <c s="500" t="s">
        <v>934</v>
      </c>
      <c s="500" t="s">
        <v>937</v>
      </c>
      <c s="500" t="s">
        <v>974</v>
      </c>
      <c s="500" t="s">
        <v>1082</v>
      </c>
      <c s="501" t="s">
        <v>4122</v>
      </c>
      <c s="502" t="s">
        <v>1092</v>
      </c>
      <c s="502" t="s">
        <v>1093</v>
      </c>
      <c s="502" t="s">
        <v>1063</v>
      </c>
      <c s="502" t="s">
        <v>1403</v>
      </c>
      <c s="502" t="s">
        <v>1064</v>
      </c>
      <c s="502" t="s">
        <v>1065</v>
      </c>
      <c s="502" t="s">
        <v>4125</v>
      </c>
      <c s="502" t="s">
        <v>1404</v>
      </c>
      <c s="502" t="s">
        <v>1639</v>
      </c>
      <c s="502" t="s">
        <v>1094</v>
      </c>
      <c s="502" t="s">
        <v>1095</v>
      </c>
      <c s="502" t="s">
        <v>1405</v>
      </c>
      <c s="503" t="s">
        <v>1096</v>
      </c>
      <c s="515" t="s">
        <v>1460</v>
      </c>
    </row>
    <row r="3" spans="1:38" s="497" customFormat="1" ht="13.8">
      <c r="A3" s="787">
        <v>28093000</v>
      </c>
      <c s="507">
        <v>1</v>
      </c>
      <c s="507">
        <v>1</v>
      </c>
      <c s="507">
        <v>1</v>
      </c>
      <c s="507" t="s">
        <v>364</v>
      </c>
      <c s="497" t="s">
        <v>952</v>
      </c>
      <c s="497" t="s">
        <v>951</v>
      </c>
      <c s="497" t="s">
        <v>946</v>
      </c>
      <c s="497" t="s">
        <v>4</v>
      </c>
      <c s="497" t="s">
        <v>968</v>
      </c>
      <c s="497" t="s">
        <v>7</v>
      </c>
      <c s="497" t="s">
        <v>8</v>
      </c>
      <c s="497" t="s">
        <v>940</v>
      </c>
      <c s="497" t="s">
        <v>9</v>
      </c>
      <c s="497" t="s">
        <v>9</v>
      </c>
      <c s="497" t="s">
        <v>7</v>
      </c>
      <c s="504">
        <v>28642565.309999675</v>
      </c>
      <c s="504">
        <v>0</v>
      </c>
      <c s="504">
        <v>0</v>
      </c>
      <c s="504">
        <v>0</v>
      </c>
      <c s="504">
        <v>0</v>
      </c>
      <c s="504">
        <v>-1.4901161193847699E-08</v>
      </c>
      <c s="504">
        <v>0</v>
      </c>
      <c s="504">
        <v>28642565.30999966</v>
      </c>
      <c s="509">
        <v>42094</v>
      </c>
      <c s="509">
        <v>46842</v>
      </c>
      <c s="508">
        <v>85710077.900000006</v>
      </c>
      <c s="508">
        <v>85710077.900000006</v>
      </c>
      <c s="508">
        <v>3.3315068493150686</v>
      </c>
      <c s="508">
        <v>13.008219178082191</v>
      </c>
      <c s="741">
        <v>0.091533900000000001</v>
      </c>
      <c s="676" t="s">
        <v>1904</v>
      </c>
      <c s="676">
        <v>0.035000000000000003</v>
      </c>
      <c s="508">
        <v>3.3315068493150686</v>
      </c>
      <c s="508">
        <v>13.008219178082191</v>
      </c>
      <c s="676">
        <v>0.091533900000000001</v>
      </c>
      <c s="510" t="s">
        <v>1073</v>
      </c>
      <c s="497" t="s">
        <v>7</v>
      </c>
    </row>
    <row r="4" spans="1:38" s="497" customFormat="1" ht="13.8">
      <c r="A4" s="787">
        <v>28082000</v>
      </c>
      <c s="507">
        <v>1</v>
      </c>
      <c s="507">
        <v>1</v>
      </c>
      <c s="507">
        <v>1</v>
      </c>
      <c s="507" t="s">
        <v>364</v>
      </c>
      <c s="497" t="s">
        <v>952</v>
      </c>
      <c s="497" t="s">
        <v>951</v>
      </c>
      <c s="497" t="s">
        <v>946</v>
      </c>
      <c s="497" t="s">
        <v>4</v>
      </c>
      <c s="497" t="s">
        <v>968</v>
      </c>
      <c s="497" t="s">
        <v>7</v>
      </c>
      <c s="497" t="s">
        <v>8</v>
      </c>
      <c s="497" t="s">
        <v>940</v>
      </c>
      <c s="497" t="s">
        <v>10</v>
      </c>
      <c s="497" t="s">
        <v>10</v>
      </c>
      <c s="497" t="s">
        <v>7</v>
      </c>
      <c s="504">
        <v>89664177.530000031</v>
      </c>
      <c s="504">
        <v>0</v>
      </c>
      <c s="504">
        <v>0</v>
      </c>
      <c s="504">
        <v>0</v>
      </c>
      <c s="504">
        <v>0</v>
      </c>
      <c s="504">
        <v>0</v>
      </c>
      <c s="504">
        <v>0</v>
      </c>
      <c s="504">
        <v>89664177.530000031</v>
      </c>
      <c s="509">
        <v>41486</v>
      </c>
      <c s="509">
        <v>46599</v>
      </c>
      <c s="508">
        <v>298880591.93000001</v>
      </c>
      <c s="508">
        <v>298880591.93000001</v>
      </c>
      <c s="508">
        <v>2.6657534246575341</v>
      </c>
      <c s="508">
        <v>14.008219178082191</v>
      </c>
      <c s="692">
        <v>0.090856599999999996</v>
      </c>
      <c s="676" t="s">
        <v>1904</v>
      </c>
      <c s="676">
        <v>0.035000000000000003</v>
      </c>
      <c s="508">
        <v>2.6657534246575341</v>
      </c>
      <c s="508">
        <v>14.008219178082191</v>
      </c>
      <c s="676">
        <v>0.090856599999999996</v>
      </c>
      <c s="510" t="s">
        <v>1073</v>
      </c>
      <c s="497" t="s">
        <v>7</v>
      </c>
    </row>
    <row r="5" spans="1:38" s="497" customFormat="1" ht="13.8">
      <c r="A5" s="787">
        <v>28089000</v>
      </c>
      <c s="507">
        <v>1</v>
      </c>
      <c s="507">
        <v>1</v>
      </c>
      <c s="507">
        <v>1</v>
      </c>
      <c s="507" t="s">
        <v>364</v>
      </c>
      <c s="497" t="s">
        <v>952</v>
      </c>
      <c s="497" t="s">
        <v>951</v>
      </c>
      <c s="497" t="s">
        <v>946</v>
      </c>
      <c s="497" t="s">
        <v>4</v>
      </c>
      <c s="497" t="s">
        <v>968</v>
      </c>
      <c s="497" t="s">
        <v>7</v>
      </c>
      <c s="497" t="s">
        <v>8</v>
      </c>
      <c s="497" t="s">
        <v>940</v>
      </c>
      <c s="497" t="s">
        <v>11</v>
      </c>
      <c s="497" t="s">
        <v>11</v>
      </c>
      <c s="497" t="s">
        <v>7</v>
      </c>
      <c s="504">
        <v>108974006.9800013</v>
      </c>
      <c s="504">
        <v>0</v>
      </c>
      <c s="504">
        <v>15567715.27</v>
      </c>
      <c s="504">
        <v>5125173.1399999997</v>
      </c>
      <c s="504" t="s">
        <v>4153</v>
      </c>
      <c s="504">
        <v>5.9604644775390599E-08</v>
      </c>
      <c s="504">
        <v>0</v>
      </c>
      <c s="504">
        <v>93406291.710001364</v>
      </c>
      <c s="509">
        <v>41967</v>
      </c>
      <c s="509">
        <v>46718</v>
      </c>
      <c s="508">
        <v>311964433.63</v>
      </c>
      <c s="508">
        <v>311964433.63</v>
      </c>
      <c s="508">
        <v>2.9917808219178084</v>
      </c>
      <c s="508">
        <v>13.016438356164384</v>
      </c>
      <c s="741">
        <v>0.0925203</v>
      </c>
      <c s="676" t="s">
        <v>1904</v>
      </c>
      <c s="676">
        <v>0.035000000000000003</v>
      </c>
      <c s="508">
        <v>2.9917808219178084</v>
      </c>
      <c s="508">
        <v>13.016438356164386</v>
      </c>
      <c s="676">
        <v>0.092520299999999986</v>
      </c>
      <c s="510" t="s">
        <v>1073</v>
      </c>
      <c s="497" t="s">
        <v>7</v>
      </c>
    </row>
    <row r="6" spans="1:38" s="497" customFormat="1" ht="13.8">
      <c r="A6" s="787">
        <v>28095000</v>
      </c>
      <c s="507">
        <v>1</v>
      </c>
      <c s="507">
        <v>1</v>
      </c>
      <c s="507">
        <v>0</v>
      </c>
      <c s="507" t="s">
        <v>364</v>
      </c>
      <c s="497" t="s">
        <v>952</v>
      </c>
      <c s="497" t="s">
        <v>948</v>
      </c>
      <c s="497" t="s">
        <v>948</v>
      </c>
      <c s="497" t="s">
        <v>948</v>
      </c>
      <c s="497" t="s">
        <v>968</v>
      </c>
      <c s="497" t="s">
        <v>13</v>
      </c>
      <c s="497" t="s">
        <v>40</v>
      </c>
      <c s="497" t="s">
        <v>940</v>
      </c>
      <c s="497" t="s">
        <v>13</v>
      </c>
      <c s="497" t="s">
        <v>13</v>
      </c>
      <c s="497" t="s">
        <v>13</v>
      </c>
      <c s="504">
        <v>80997942.220000014</v>
      </c>
      <c s="504">
        <v>0</v>
      </c>
      <c s="504">
        <v>2524842.4100000001</v>
      </c>
      <c s="504">
        <v>587181.87</v>
      </c>
      <c s="504">
        <v>16041.67</v>
      </c>
      <c s="504">
        <v>0</v>
      </c>
      <c s="504">
        <v>0</v>
      </c>
      <c s="504">
        <v>78473099.810000017</v>
      </c>
      <c s="509">
        <v>42214</v>
      </c>
      <c s="509">
        <v>50151</v>
      </c>
      <c s="508">
        <v>102500000</v>
      </c>
      <c s="508">
        <v>102500000</v>
      </c>
      <c s="508">
        <v>12.397260273972602</v>
      </c>
      <c s="508">
        <v>21.745205479452054</v>
      </c>
      <c s="714">
        <v>0.030030000000000001</v>
      </c>
      <c s="676" t="s">
        <v>1206</v>
      </c>
      <c s="676"/>
      <c s="508">
        <v>12.397260273972602</v>
      </c>
      <c s="508">
        <v>21.745205479452054</v>
      </c>
      <c s="676">
        <v>0.030030000000000001</v>
      </c>
      <c s="510" t="s">
        <v>1073</v>
      </c>
      <c s="497" t="s">
        <v>13</v>
      </c>
    </row>
    <row r="7" spans="1:38" s="497" customFormat="1" ht="13.8">
      <c r="A7" s="787">
        <v>28091000</v>
      </c>
      <c s="507">
        <v>1</v>
      </c>
      <c s="507">
        <v>1</v>
      </c>
      <c s="507">
        <v>1</v>
      </c>
      <c s="507" t="s">
        <v>364</v>
      </c>
      <c s="497" t="s">
        <v>952</v>
      </c>
      <c s="497" t="s">
        <v>951</v>
      </c>
      <c s="497" t="s">
        <v>946</v>
      </c>
      <c s="497" t="s">
        <v>4</v>
      </c>
      <c s="497" t="s">
        <v>968</v>
      </c>
      <c s="497" t="s">
        <v>13</v>
      </c>
      <c s="497" t="s">
        <v>8</v>
      </c>
      <c s="497" t="s">
        <v>940</v>
      </c>
      <c s="497" t="s">
        <v>13</v>
      </c>
      <c s="497" t="s">
        <v>13</v>
      </c>
      <c s="497" t="s">
        <v>13</v>
      </c>
      <c s="504">
        <v>27819524.205999997</v>
      </c>
      <c s="504">
        <v>0</v>
      </c>
      <c s="504">
        <v>709980.97999999998</v>
      </c>
      <c s="504">
        <v>581737.94999999995</v>
      </c>
      <c s="504" t="s">
        <v>4153</v>
      </c>
      <c s="504">
        <v>0</v>
      </c>
      <c s="504">
        <v>0</v>
      </c>
      <c s="504">
        <v>27109543.225999996</v>
      </c>
      <c s="509">
        <v>41974</v>
      </c>
      <c s="509">
        <v>49646</v>
      </c>
      <c s="791">
        <v>124800000</v>
      </c>
      <c s="508">
        <v>34434211.609999999</v>
      </c>
      <c s="508">
        <v>11.013698630136986</v>
      </c>
      <c s="508">
        <v>21.019178082191782</v>
      </c>
      <c s="741">
        <v>0.064549099999999998</v>
      </c>
      <c s="676" t="s">
        <v>1904</v>
      </c>
      <c s="792">
        <v>0.0112926</v>
      </c>
      <c s="508">
        <v>11.013698630136986</v>
      </c>
      <c s="508">
        <v>21.019178082191782</v>
      </c>
      <c s="676">
        <v>0.064549099999999998</v>
      </c>
      <c s="510" t="s">
        <v>1073</v>
      </c>
      <c s="497" t="s">
        <v>13</v>
      </c>
    </row>
    <row r="8" spans="1:38" s="497" customFormat="1" ht="13.8">
      <c r="A8" s="787">
        <v>28080001</v>
      </c>
      <c s="507">
        <v>1</v>
      </c>
      <c s="507">
        <v>1</v>
      </c>
      <c s="507">
        <v>1</v>
      </c>
      <c s="507" t="s">
        <v>364</v>
      </c>
      <c s="497" t="s">
        <v>952</v>
      </c>
      <c s="497" t="s">
        <v>951</v>
      </c>
      <c s="497" t="s">
        <v>946</v>
      </c>
      <c s="497" t="s">
        <v>4</v>
      </c>
      <c s="497" t="s">
        <v>968</v>
      </c>
      <c s="497" t="s">
        <v>13</v>
      </c>
      <c s="497" t="s">
        <v>8</v>
      </c>
      <c s="497" t="s">
        <v>940</v>
      </c>
      <c s="497" t="s">
        <v>14</v>
      </c>
      <c s="497" t="s">
        <v>14</v>
      </c>
      <c s="497" t="s">
        <v>13</v>
      </c>
      <c s="504">
        <v>41208533.334000006</v>
      </c>
      <c s="504">
        <v>0</v>
      </c>
      <c s="504">
        <v>0</v>
      </c>
      <c s="504">
        <v>0</v>
      </c>
      <c s="504">
        <v>0</v>
      </c>
      <c s="504">
        <v>0</v>
      </c>
      <c s="504">
        <v>0</v>
      </c>
      <c s="504">
        <v>41208533.334000006</v>
      </c>
      <c s="509">
        <v>41241</v>
      </c>
      <c s="509">
        <v>50582</v>
      </c>
      <c s="508">
        <v>44152000</v>
      </c>
      <c s="508">
        <v>44152000</v>
      </c>
      <c s="508">
        <v>13.578082191780823</v>
      </c>
      <c s="508">
        <v>25.591780821917808</v>
      </c>
      <c s="692">
        <v>0.034299999999999997</v>
      </c>
      <c s="676" t="s">
        <v>1206</v>
      </c>
      <c s="676"/>
      <c s="508">
        <v>13.578082191780821</v>
      </c>
      <c s="508">
        <v>25.591780821917808</v>
      </c>
      <c s="676">
        <v>0.034299999999999997</v>
      </c>
      <c s="510" t="s">
        <v>1073</v>
      </c>
      <c s="497" t="s">
        <v>13</v>
      </c>
    </row>
    <row r="9" spans="1:38" s="497" customFormat="1" ht="13.8">
      <c r="A9" s="787">
        <v>28101000</v>
      </c>
      <c s="507">
        <v>1</v>
      </c>
      <c s="507">
        <v>1</v>
      </c>
      <c s="507">
        <v>1</v>
      </c>
      <c s="507" t="s">
        <v>364</v>
      </c>
      <c s="497" t="s">
        <v>952</v>
      </c>
      <c s="497" t="s">
        <v>951</v>
      </c>
      <c s="497" t="s">
        <v>946</v>
      </c>
      <c s="497" t="s">
        <v>4</v>
      </c>
      <c s="497" t="s">
        <v>968</v>
      </c>
      <c s="497" t="s">
        <v>13</v>
      </c>
      <c s="497" t="s">
        <v>8</v>
      </c>
      <c s="497" t="s">
        <v>940</v>
      </c>
      <c s="497" t="s">
        <v>15</v>
      </c>
      <c s="497" t="s">
        <v>15</v>
      </c>
      <c s="497" t="s">
        <v>13</v>
      </c>
      <c s="504">
        <v>10421000</v>
      </c>
      <c s="504">
        <v>0</v>
      </c>
      <c s="504">
        <v>0</v>
      </c>
      <c s="504">
        <v>115673.11</v>
      </c>
      <c s="504">
        <v>0</v>
      </c>
      <c s="504">
        <v>0</v>
      </c>
      <c s="504">
        <v>0</v>
      </c>
      <c s="504">
        <v>10421000</v>
      </c>
      <c s="509">
        <v>42732</v>
      </c>
      <c s="509">
        <v>51103</v>
      </c>
      <c s="508">
        <v>72947000</v>
      </c>
      <c s="508">
        <v>72947000</v>
      </c>
      <c s="508">
        <v>15.005479452054795</v>
      </c>
      <c s="508">
        <v>22.934246575342467</v>
      </c>
      <c s="692">
        <v>0.022200000000000001</v>
      </c>
      <c s="676" t="s">
        <v>1206</v>
      </c>
      <c s="676"/>
      <c s="508">
        <v>15.005479452054793</v>
      </c>
      <c s="508">
        <v>22.934246575342467</v>
      </c>
      <c s="676">
        <v>0.022200000000000001</v>
      </c>
      <c s="510" t="s">
        <v>1073</v>
      </c>
      <c s="497" t="s">
        <v>13</v>
      </c>
    </row>
    <row r="10" spans="1:38" s="497" customFormat="1" ht="13.8">
      <c r="A10" s="787">
        <v>28099000</v>
      </c>
      <c s="507">
        <v>1</v>
      </c>
      <c s="507">
        <v>1</v>
      </c>
      <c s="507">
        <v>1</v>
      </c>
      <c s="507" t="s">
        <v>364</v>
      </c>
      <c s="497" t="s">
        <v>952</v>
      </c>
      <c s="497" t="s">
        <v>951</v>
      </c>
      <c s="497" t="s">
        <v>946</v>
      </c>
      <c s="497" t="s">
        <v>4</v>
      </c>
      <c s="497" t="s">
        <v>968</v>
      </c>
      <c s="497" t="s">
        <v>13</v>
      </c>
      <c s="497" t="s">
        <v>8</v>
      </c>
      <c s="497" t="s">
        <v>940</v>
      </c>
      <c s="497" t="s">
        <v>16</v>
      </c>
      <c s="497" t="s">
        <v>16</v>
      </c>
      <c s="497" t="s">
        <v>13</v>
      </c>
      <c s="504">
        <v>149218750</v>
      </c>
      <c s="504">
        <v>0</v>
      </c>
      <c s="504">
        <v>0</v>
      </c>
      <c s="504">
        <v>0</v>
      </c>
      <c s="504">
        <v>0</v>
      </c>
      <c s="504">
        <v>0</v>
      </c>
      <c s="504">
        <v>0</v>
      </c>
      <c s="504">
        <v>149218750</v>
      </c>
      <c s="509">
        <v>42688</v>
      </c>
      <c s="509">
        <v>51977</v>
      </c>
      <c s="508">
        <v>175000000</v>
      </c>
      <c s="508">
        <v>152500000</v>
      </c>
      <c s="508">
        <v>17.399999999999999</v>
      </c>
      <c s="508">
        <v>25.449315068493149</v>
      </c>
      <c s="714">
        <v>0.04598</v>
      </c>
      <c s="676" t="s">
        <v>1206</v>
      </c>
      <c s="676"/>
      <c s="508">
        <v>17.399999999999999</v>
      </c>
      <c s="508">
        <v>25.449315068493149</v>
      </c>
      <c s="676">
        <v>0.04598</v>
      </c>
      <c s="510" t="s">
        <v>1073</v>
      </c>
      <c s="497" t="s">
        <v>13</v>
      </c>
    </row>
    <row r="11" spans="1:38" s="497" customFormat="1" ht="13.8">
      <c r="A11" s="787">
        <v>28080000</v>
      </c>
      <c s="507">
        <v>1</v>
      </c>
      <c s="507">
        <v>1</v>
      </c>
      <c s="507">
        <v>1</v>
      </c>
      <c s="507" t="s">
        <v>364</v>
      </c>
      <c s="497" t="s">
        <v>952</v>
      </c>
      <c s="497" t="s">
        <v>951</v>
      </c>
      <c s="497" t="s">
        <v>946</v>
      </c>
      <c s="497" t="s">
        <v>4</v>
      </c>
      <c s="497" t="s">
        <v>968</v>
      </c>
      <c s="497" t="s">
        <v>13</v>
      </c>
      <c s="497" t="s">
        <v>8</v>
      </c>
      <c s="497" t="s">
        <v>940</v>
      </c>
      <c s="497" t="s">
        <v>17</v>
      </c>
      <c s="497" t="s">
        <v>17</v>
      </c>
      <c s="497" t="s">
        <v>13</v>
      </c>
      <c s="504">
        <v>213760534.7000019</v>
      </c>
      <c s="504">
        <v>0</v>
      </c>
      <c s="504">
        <v>0</v>
      </c>
      <c s="504">
        <v>0</v>
      </c>
      <c s="504">
        <v>0</v>
      </c>
      <c s="504">
        <v>8.9406967163085898E-08</v>
      </c>
      <c s="504">
        <v>0</v>
      </c>
      <c s="504">
        <v>213760534.70000198</v>
      </c>
      <c s="509">
        <v>41241</v>
      </c>
      <c s="509">
        <v>50449</v>
      </c>
      <c s="508">
        <v>259280000</v>
      </c>
      <c s="508">
        <v>259280000</v>
      </c>
      <c s="508">
        <v>13.213698630136987</v>
      </c>
      <c s="508">
        <v>25.227397260273971</v>
      </c>
      <c s="714">
        <v>0.03304</v>
      </c>
      <c s="676" t="s">
        <v>1206</v>
      </c>
      <c s="676"/>
      <c s="508">
        <v>13.213698630136987</v>
      </c>
      <c s="508">
        <v>25.227397260273971</v>
      </c>
      <c s="676">
        <v>0.03304</v>
      </c>
      <c s="510" t="s">
        <v>1073</v>
      </c>
      <c s="497" t="s">
        <v>13</v>
      </c>
    </row>
    <row r="12" spans="1:38" s="497" customFormat="1" ht="13.8">
      <c r="A12" s="787">
        <v>28110000</v>
      </c>
      <c s="507">
        <v>1</v>
      </c>
      <c s="507">
        <v>1</v>
      </c>
      <c s="507">
        <v>0</v>
      </c>
      <c s="507" t="s">
        <v>364</v>
      </c>
      <c s="497" t="s">
        <v>952</v>
      </c>
      <c s="497" t="s">
        <v>951</v>
      </c>
      <c s="497" t="s">
        <v>950</v>
      </c>
      <c s="497" t="s">
        <v>958</v>
      </c>
      <c s="497" t="s">
        <v>968</v>
      </c>
      <c s="497" t="s">
        <v>13</v>
      </c>
      <c s="497" t="s">
        <v>242</v>
      </c>
      <c s="497" t="s">
        <v>940</v>
      </c>
      <c s="497" t="s">
        <v>1482</v>
      </c>
      <c s="497" t="s">
        <v>1482</v>
      </c>
      <c s="497" t="s">
        <v>13</v>
      </c>
      <c s="504">
        <v>0</v>
      </c>
      <c s="504">
        <v>0</v>
      </c>
      <c s="504">
        <v>0</v>
      </c>
      <c s="504">
        <v>0</v>
      </c>
      <c s="504">
        <v>30500.560000000001</v>
      </c>
      <c s="504">
        <v>0</v>
      </c>
      <c s="504">
        <v>0</v>
      </c>
      <c s="504">
        <v>0</v>
      </c>
      <c s="509">
        <v>43854</v>
      </c>
      <c s="509">
        <v>51523</v>
      </c>
      <c s="508">
        <v>34100000</v>
      </c>
      <c s="508">
        <v>34100000</v>
      </c>
      <c s="508">
        <v>16.156164383561645</v>
      </c>
      <c s="508">
        <v>21.010958904109589</v>
      </c>
      <c s="692">
        <v>0.027220000000000001</v>
      </c>
      <c s="676" t="s">
        <v>1206</v>
      </c>
      <c s="676"/>
      <c s="508">
        <v>0</v>
      </c>
      <c s="508">
        <v>0</v>
      </c>
      <c s="676">
        <v>0</v>
      </c>
      <c s="510" t="s">
        <v>1073</v>
      </c>
      <c s="497" t="s">
        <v>13</v>
      </c>
    </row>
    <row r="13" spans="1:38" s="497" customFormat="1" ht="13.8">
      <c r="A13" s="787">
        <v>28111000</v>
      </c>
      <c s="507">
        <v>1</v>
      </c>
      <c s="507">
        <v>1</v>
      </c>
      <c s="507">
        <v>0</v>
      </c>
      <c s="507" t="s">
        <v>364</v>
      </c>
      <c s="497" t="s">
        <v>952</v>
      </c>
      <c s="497" t="s">
        <v>951</v>
      </c>
      <c s="497" t="s">
        <v>950</v>
      </c>
      <c s="497" t="s">
        <v>958</v>
      </c>
      <c s="497" t="s">
        <v>968</v>
      </c>
      <c s="497" t="s">
        <v>13</v>
      </c>
      <c s="497" t="s">
        <v>244</v>
      </c>
      <c s="497" t="s">
        <v>940</v>
      </c>
      <c s="497" t="s">
        <v>2026</v>
      </c>
      <c s="497" t="s">
        <v>2026</v>
      </c>
      <c s="497" t="s">
        <v>13</v>
      </c>
      <c s="504">
        <v>12701305.35</v>
      </c>
      <c s="504">
        <v>0</v>
      </c>
      <c s="504">
        <v>0</v>
      </c>
      <c s="504">
        <v>0</v>
      </c>
      <c s="504">
        <v>0</v>
      </c>
      <c s="504">
        <v>0</v>
      </c>
      <c s="504">
        <v>0</v>
      </c>
      <c s="504">
        <v>12701305.35</v>
      </c>
      <c s="509">
        <v>44165</v>
      </c>
      <c s="509">
        <v>51429</v>
      </c>
      <c s="508">
        <v>59885000</v>
      </c>
      <c s="508">
        <v>59885000</v>
      </c>
      <c s="508">
        <v>15.898630136986302</v>
      </c>
      <c s="508">
        <v>19.901369863013699</v>
      </c>
      <c s="692">
        <v>0.048090000000000001</v>
      </c>
      <c s="676" t="s">
        <v>1206</v>
      </c>
      <c s="632"/>
      <c s="508">
        <v>15.898630136986302</v>
      </c>
      <c s="508">
        <v>19.901369863013699</v>
      </c>
      <c s="676">
        <v>0.048090000000000001</v>
      </c>
      <c s="510" t="s">
        <v>1073</v>
      </c>
      <c s="497" t="s">
        <v>13</v>
      </c>
    </row>
    <row r="14" spans="1:38" s="497" customFormat="1" ht="13.8">
      <c r="A14" s="787">
        <v>28105000</v>
      </c>
      <c s="507">
        <v>1</v>
      </c>
      <c s="507">
        <v>1</v>
      </c>
      <c s="507">
        <v>1</v>
      </c>
      <c s="507" t="s">
        <v>928</v>
      </c>
      <c s="497" t="s">
        <v>952</v>
      </c>
      <c s="497" t="s">
        <v>951</v>
      </c>
      <c s="497" t="s">
        <v>946</v>
      </c>
      <c s="497" t="s">
        <v>4</v>
      </c>
      <c s="497" t="s">
        <v>968</v>
      </c>
      <c s="497" t="s">
        <v>19</v>
      </c>
      <c s="497" t="s">
        <v>8</v>
      </c>
      <c s="497" t="s">
        <v>940</v>
      </c>
      <c s="497" t="s">
        <v>20</v>
      </c>
      <c s="497" t="s">
        <v>20</v>
      </c>
      <c s="497" t="s">
        <v>19</v>
      </c>
      <c s="504">
        <v>28920122.5</v>
      </c>
      <c s="504">
        <v>0</v>
      </c>
      <c s="504">
        <v>0</v>
      </c>
      <c s="504">
        <v>0</v>
      </c>
      <c s="504">
        <v>0</v>
      </c>
      <c s="504">
        <v>-541667.5</v>
      </c>
      <c s="504">
        <v>0</v>
      </c>
      <c s="504">
        <v>28378455</v>
      </c>
      <c s="509">
        <v>43369</v>
      </c>
      <c s="509">
        <v>45927</v>
      </c>
      <c s="508">
        <v>110345000</v>
      </c>
      <c s="508">
        <v>110345000</v>
      </c>
      <c s="508">
        <v>0.8246575342465754</v>
      </c>
      <c s="508">
        <v>7.0082191780821921</v>
      </c>
      <c s="714">
        <v>0.10976</v>
      </c>
      <c s="676" t="s">
        <v>3793</v>
      </c>
      <c s="632">
        <v>0.053749999999999999</v>
      </c>
      <c s="508">
        <v>0.8246575342465754</v>
      </c>
      <c s="508">
        <v>7.0082191780821921</v>
      </c>
      <c s="676">
        <v>0.10976</v>
      </c>
      <c s="510" t="s">
        <v>1073</v>
      </c>
      <c s="497" t="s">
        <v>19</v>
      </c>
    </row>
    <row r="15" spans="1:38" s="497" customFormat="1" ht="13.8">
      <c r="A15" s="787">
        <v>28092000</v>
      </c>
      <c s="507">
        <v>1</v>
      </c>
      <c s="507">
        <v>1</v>
      </c>
      <c s="507">
        <v>1</v>
      </c>
      <c s="507" t="s">
        <v>364</v>
      </c>
      <c s="497" t="s">
        <v>952</v>
      </c>
      <c s="497" t="s">
        <v>951</v>
      </c>
      <c s="497" t="s">
        <v>946</v>
      </c>
      <c s="497" t="s">
        <v>4</v>
      </c>
      <c s="497" t="s">
        <v>968</v>
      </c>
      <c s="497" t="s">
        <v>21</v>
      </c>
      <c s="497" t="s">
        <v>8</v>
      </c>
      <c s="497" t="s">
        <v>940</v>
      </c>
      <c s="497" t="s">
        <v>22</v>
      </c>
      <c s="497" t="s">
        <v>22</v>
      </c>
      <c s="497" t="s">
        <v>21</v>
      </c>
      <c s="504">
        <v>21417172.430000331</v>
      </c>
      <c s="504">
        <v>0</v>
      </c>
      <c s="504">
        <v>0</v>
      </c>
      <c s="504">
        <v>0</v>
      </c>
      <c s="504">
        <v>0</v>
      </c>
      <c s="504">
        <v>1.4901161193847699E-08</v>
      </c>
      <c s="504">
        <v>0</v>
      </c>
      <c s="504">
        <v>21417172.430000346</v>
      </c>
      <c s="509">
        <v>42061</v>
      </c>
      <c s="509">
        <v>46111</v>
      </c>
      <c s="508">
        <v>88000000</v>
      </c>
      <c s="508">
        <v>88000000</v>
      </c>
      <c s="508">
        <v>1.3287671232876712</v>
      </c>
      <c s="508">
        <v>11.095890410958905</v>
      </c>
      <c s="741">
        <v>0.083921700000000002</v>
      </c>
      <c s="676" t="s">
        <v>1904</v>
      </c>
      <c s="676">
        <v>0.0275</v>
      </c>
      <c s="508">
        <v>1.3287671232876712</v>
      </c>
      <c s="508">
        <v>11.095890410958905</v>
      </c>
      <c s="676">
        <v>0.083921700000000002</v>
      </c>
      <c s="510" t="s">
        <v>1073</v>
      </c>
      <c s="497" t="s">
        <v>21</v>
      </c>
    </row>
    <row r="16" spans="1:38" s="497" customFormat="1" ht="13.8">
      <c r="A16" s="787">
        <v>28098000</v>
      </c>
      <c s="507">
        <v>1</v>
      </c>
      <c s="507">
        <v>1</v>
      </c>
      <c s="507">
        <v>0</v>
      </c>
      <c s="507" t="s">
        <v>364</v>
      </c>
      <c s="497" t="s">
        <v>952</v>
      </c>
      <c s="497" t="s">
        <v>951</v>
      </c>
      <c s="497" t="s">
        <v>945</v>
      </c>
      <c s="497" t="s">
        <v>23</v>
      </c>
      <c s="497" t="s">
        <v>968</v>
      </c>
      <c s="497" t="s">
        <v>21</v>
      </c>
      <c s="497" t="s">
        <v>23</v>
      </c>
      <c s="497" t="s">
        <v>940</v>
      </c>
      <c s="497" t="s">
        <v>24</v>
      </c>
      <c s="497" t="s">
        <v>1608</v>
      </c>
      <c s="497" t="s">
        <v>21</v>
      </c>
      <c s="504">
        <v>1.16415321826935E-10</v>
      </c>
      <c s="504">
        <v>0</v>
      </c>
      <c s="504">
        <v>0</v>
      </c>
      <c s="504">
        <v>0</v>
      </c>
      <c s="504">
        <v>0</v>
      </c>
      <c s="504">
        <v>0</v>
      </c>
      <c s="504">
        <v>0</v>
      </c>
      <c s="504">
        <v>1.16415321826935E-10</v>
      </c>
      <c s="509">
        <v>42579</v>
      </c>
      <c s="509">
        <v>45329</v>
      </c>
      <c s="508">
        <v>13306664.939999999</v>
      </c>
      <c s="508">
        <v>13306664.939999999</v>
      </c>
      <c s="508">
        <v>0</v>
      </c>
      <c s="508">
        <v>0</v>
      </c>
      <c s="692">
        <v>0</v>
      </c>
      <c s="676" t="s">
        <v>1904</v>
      </c>
      <c s="676">
        <v>0.0275</v>
      </c>
      <c s="508">
        <v>0</v>
      </c>
      <c s="508">
        <v>0</v>
      </c>
      <c s="676">
        <v>0</v>
      </c>
      <c s="510" t="s">
        <v>1073</v>
      </c>
      <c s="497" t="s">
        <v>21</v>
      </c>
    </row>
    <row r="17" spans="1:38" s="497" customFormat="1" ht="13.8">
      <c r="A17" s="787">
        <v>28097000</v>
      </c>
      <c s="507">
        <v>1</v>
      </c>
      <c s="507">
        <v>1</v>
      </c>
      <c s="507">
        <v>0</v>
      </c>
      <c s="507" t="s">
        <v>364</v>
      </c>
      <c s="497" t="s">
        <v>952</v>
      </c>
      <c s="497" t="s">
        <v>951</v>
      </c>
      <c s="497" t="s">
        <v>945</v>
      </c>
      <c s="497" t="s">
        <v>23</v>
      </c>
      <c s="497" t="s">
        <v>968</v>
      </c>
      <c s="497" t="s">
        <v>21</v>
      </c>
      <c s="497" t="s">
        <v>23</v>
      </c>
      <c s="497" t="s">
        <v>940</v>
      </c>
      <c s="497" t="s">
        <v>25</v>
      </c>
      <c s="497" t="s">
        <v>1609</v>
      </c>
      <c s="497" t="s">
        <v>21</v>
      </c>
      <c s="504">
        <v>8.1025063991546604E-08</v>
      </c>
      <c s="504">
        <v>0</v>
      </c>
      <c s="504">
        <v>0</v>
      </c>
      <c s="504">
        <v>0</v>
      </c>
      <c s="504">
        <v>0</v>
      </c>
      <c s="504">
        <v>3.7252902984619099E-09</v>
      </c>
      <c s="504">
        <v>0</v>
      </c>
      <c s="504">
        <v>8.4750354290008505E-08</v>
      </c>
      <c s="509">
        <v>42579</v>
      </c>
      <c s="509">
        <v>45379</v>
      </c>
      <c s="508">
        <v>64992443.649999999</v>
      </c>
      <c s="508">
        <v>64992443.649999999</v>
      </c>
      <c s="508">
        <v>0</v>
      </c>
      <c s="508">
        <v>0</v>
      </c>
      <c s="692">
        <v>0</v>
      </c>
      <c s="676" t="s">
        <v>1904</v>
      </c>
      <c s="676">
        <v>0.0275</v>
      </c>
      <c s="508">
        <v>0</v>
      </c>
      <c s="508">
        <v>0</v>
      </c>
      <c s="676">
        <v>0</v>
      </c>
      <c s="510" t="s">
        <v>1073</v>
      </c>
      <c s="497" t="s">
        <v>21</v>
      </c>
    </row>
    <row r="18" spans="1:38" s="497" customFormat="1" ht="13.8">
      <c r="A18" s="787">
        <v>28102000</v>
      </c>
      <c s="507">
        <v>1</v>
      </c>
      <c s="507">
        <v>1</v>
      </c>
      <c s="507">
        <v>0</v>
      </c>
      <c s="507" t="s">
        <v>364</v>
      </c>
      <c s="497" t="s">
        <v>952</v>
      </c>
      <c s="497" t="s">
        <v>951</v>
      </c>
      <c s="497" t="s">
        <v>945</v>
      </c>
      <c s="497" t="s">
        <v>23</v>
      </c>
      <c s="497" t="s">
        <v>968</v>
      </c>
      <c s="497" t="s">
        <v>21</v>
      </c>
      <c s="497" t="s">
        <v>23</v>
      </c>
      <c s="497" t="s">
        <v>940</v>
      </c>
      <c s="497" t="s">
        <v>26</v>
      </c>
      <c s="497" t="s">
        <v>26</v>
      </c>
      <c s="497" t="s">
        <v>21</v>
      </c>
      <c s="504">
        <v>-3.9115548133850098E-08</v>
      </c>
      <c s="504">
        <v>0</v>
      </c>
      <c s="504">
        <v>0</v>
      </c>
      <c s="504">
        <v>0</v>
      </c>
      <c s="504">
        <v>0</v>
      </c>
      <c s="504">
        <v>-1.8626451492309599E-09</v>
      </c>
      <c s="504">
        <v>0</v>
      </c>
      <c s="504">
        <v>-4.0978193283081101E-08</v>
      </c>
      <c s="509">
        <v>42877</v>
      </c>
      <c s="509">
        <v>45578</v>
      </c>
      <c s="508">
        <v>47000000</v>
      </c>
      <c s="508">
        <v>47000000</v>
      </c>
      <c s="508">
        <v>0</v>
      </c>
      <c s="508">
        <v>0</v>
      </c>
      <c s="692">
        <v>0</v>
      </c>
      <c s="676" t="s">
        <v>1904</v>
      </c>
      <c s="676">
        <v>0.0275</v>
      </c>
      <c s="508">
        <v>0</v>
      </c>
      <c s="508">
        <v>0</v>
      </c>
      <c s="676">
        <v>0</v>
      </c>
      <c s="510" t="s">
        <v>1073</v>
      </c>
      <c s="497" t="s">
        <v>21</v>
      </c>
    </row>
    <row r="19" spans="1:38" s="497" customFormat="1" ht="13.8">
      <c r="A19" s="787">
        <v>28090000</v>
      </c>
      <c s="507">
        <v>1</v>
      </c>
      <c s="507">
        <v>1</v>
      </c>
      <c s="507">
        <v>1</v>
      </c>
      <c s="507" t="s">
        <v>925</v>
      </c>
      <c s="497" t="s">
        <v>952</v>
      </c>
      <c s="497" t="s">
        <v>951</v>
      </c>
      <c s="497" t="s">
        <v>946</v>
      </c>
      <c s="497" t="s">
        <v>4</v>
      </c>
      <c s="497" t="s">
        <v>968</v>
      </c>
      <c s="497" t="s">
        <v>29</v>
      </c>
      <c s="497" t="s">
        <v>8</v>
      </c>
      <c s="497" t="s">
        <v>940</v>
      </c>
      <c s="497" t="s">
        <v>30</v>
      </c>
      <c s="497" t="s">
        <v>30</v>
      </c>
      <c s="497" t="s">
        <v>29</v>
      </c>
      <c s="504">
        <v>4117831.6069999998</v>
      </c>
      <c s="504">
        <v>0</v>
      </c>
      <c s="504">
        <v>0</v>
      </c>
      <c s="504">
        <v>0</v>
      </c>
      <c s="504">
        <v>0</v>
      </c>
      <c s="504">
        <v>-111410.52699999977</v>
      </c>
      <c s="504">
        <v>0</v>
      </c>
      <c s="504">
        <v>4006421.0800000001</v>
      </c>
      <c s="509">
        <v>41955</v>
      </c>
      <c s="509">
        <v>47714</v>
      </c>
      <c s="508">
        <v>6610200</v>
      </c>
      <c s="508">
        <v>6610200</v>
      </c>
      <c s="508">
        <v>5.720547945205479</v>
      </c>
      <c s="508">
        <v>15.778082191780822</v>
      </c>
      <c s="692">
        <v>0</v>
      </c>
      <c s="676" t="s">
        <v>1207</v>
      </c>
      <c s="676"/>
      <c s="508">
        <v>5.720547945205479</v>
      </c>
      <c s="508">
        <v>15.778082191780822</v>
      </c>
      <c s="676">
        <v>0</v>
      </c>
      <c s="510" t="s">
        <v>1073</v>
      </c>
      <c s="497" t="s">
        <v>29</v>
      </c>
    </row>
    <row r="20" spans="1:38" s="497" customFormat="1" ht="13.8">
      <c r="A20" s="787">
        <v>28087000</v>
      </c>
      <c s="507">
        <v>1</v>
      </c>
      <c s="507">
        <v>1</v>
      </c>
      <c s="507">
        <v>1</v>
      </c>
      <c s="507" t="s">
        <v>925</v>
      </c>
      <c s="497" t="s">
        <v>952</v>
      </c>
      <c s="497" t="s">
        <v>951</v>
      </c>
      <c s="497" t="s">
        <v>946</v>
      </c>
      <c s="497" t="s">
        <v>4</v>
      </c>
      <c s="497" t="s">
        <v>968</v>
      </c>
      <c s="497" t="s">
        <v>29</v>
      </c>
      <c s="497" t="s">
        <v>8</v>
      </c>
      <c s="497" t="s">
        <v>940</v>
      </c>
      <c s="497" t="s">
        <v>31</v>
      </c>
      <c s="497" t="s">
        <v>31</v>
      </c>
      <c s="497" t="s">
        <v>29</v>
      </c>
      <c s="504">
        <v>8914502.4940000009</v>
      </c>
      <c s="504">
        <v>0</v>
      </c>
      <c s="504">
        <v>0</v>
      </c>
      <c s="504">
        <v>0</v>
      </c>
      <c s="504">
        <v>0</v>
      </c>
      <c s="504">
        <v>-241187.47900000028</v>
      </c>
      <c s="504">
        <v>0</v>
      </c>
      <c s="504">
        <v>8673315.0150000006</v>
      </c>
      <c s="509">
        <v>41907</v>
      </c>
      <c s="509">
        <v>47756</v>
      </c>
      <c s="508">
        <v>15401850.842</v>
      </c>
      <c s="508">
        <v>15401850.842</v>
      </c>
      <c s="508">
        <v>5.8356164383561646</v>
      </c>
      <c s="508">
        <v>16.024657534246575</v>
      </c>
      <c s="692">
        <v>0</v>
      </c>
      <c s="676" t="s">
        <v>1207</v>
      </c>
      <c s="676"/>
      <c s="508">
        <v>5.8356164383561646</v>
      </c>
      <c s="508">
        <v>16.024657534246575</v>
      </c>
      <c s="676">
        <v>0</v>
      </c>
      <c s="510" t="s">
        <v>1073</v>
      </c>
      <c s="497" t="s">
        <v>29</v>
      </c>
    </row>
    <row r="21" spans="1:38" s="497" customFormat="1" ht="13.8">
      <c r="A21" s="787">
        <v>23191000</v>
      </c>
      <c s="507">
        <v>1</v>
      </c>
      <c s="507">
        <v>1</v>
      </c>
      <c s="507">
        <v>0</v>
      </c>
      <c s="507" t="s">
        <v>364</v>
      </c>
      <c s="497" t="s">
        <v>952</v>
      </c>
      <c s="497" t="s">
        <v>948</v>
      </c>
      <c s="497" t="s">
        <v>948</v>
      </c>
      <c s="497" t="s">
        <v>948</v>
      </c>
      <c s="497" t="s">
        <v>968</v>
      </c>
      <c s="497" t="s">
        <v>37</v>
      </c>
      <c s="497" t="s">
        <v>38</v>
      </c>
      <c s="497" t="s">
        <v>939</v>
      </c>
      <c s="497" t="s">
        <v>39</v>
      </c>
      <c s="497" t="s">
        <v>39</v>
      </c>
      <c s="497" t="s">
        <v>37</v>
      </c>
      <c s="504">
        <v>46666636.700000003</v>
      </c>
      <c s="504">
        <v>0</v>
      </c>
      <c s="504">
        <v>2333333.3300000001</v>
      </c>
      <c s="504">
        <v>1787059.4199999999</v>
      </c>
      <c s="504" t="s">
        <v>4153</v>
      </c>
      <c s="504">
        <v>0</v>
      </c>
      <c s="504">
        <v>0</v>
      </c>
      <c s="504">
        <v>44333303.370000005</v>
      </c>
      <c s="509">
        <v>42908</v>
      </c>
      <c s="509">
        <v>50010</v>
      </c>
      <c s="508">
        <v>70000000</v>
      </c>
      <c s="508">
        <v>70000000</v>
      </c>
      <c s="508">
        <v>12.010958904109589</v>
      </c>
      <c s="508">
        <v>19.457534246575342</v>
      </c>
      <c s="692">
        <v>0.073499999999999996</v>
      </c>
      <c s="676" t="s">
        <v>1206</v>
      </c>
      <c s="676"/>
      <c s="508">
        <v>12.010958904109589</v>
      </c>
      <c s="508">
        <v>19.457534246575342</v>
      </c>
      <c s="676">
        <v>0.073499999999999996</v>
      </c>
      <c s="510" t="s">
        <v>1408</v>
      </c>
      <c s="497" t="s">
        <v>37</v>
      </c>
    </row>
    <row r="22" spans="1:38" s="497" customFormat="1" ht="13.8">
      <c r="A22" s="787">
        <v>23198000</v>
      </c>
      <c s="507">
        <v>1</v>
      </c>
      <c s="507">
        <v>1</v>
      </c>
      <c s="507">
        <v>0</v>
      </c>
      <c s="507" t="s">
        <v>364</v>
      </c>
      <c s="497" t="s">
        <v>952</v>
      </c>
      <c s="497" t="s">
        <v>948</v>
      </c>
      <c s="497" t="s">
        <v>948</v>
      </c>
      <c s="497" t="s">
        <v>948</v>
      </c>
      <c s="497" t="s">
        <v>968</v>
      </c>
      <c s="497" t="s">
        <v>37</v>
      </c>
      <c s="497" t="s">
        <v>40</v>
      </c>
      <c s="497" t="s">
        <v>939</v>
      </c>
      <c s="497" t="s">
        <v>41</v>
      </c>
      <c s="497" t="s">
        <v>41</v>
      </c>
      <c s="497" t="s">
        <v>37</v>
      </c>
      <c s="504">
        <v>60316374.75</v>
      </c>
      <c s="504">
        <v>0</v>
      </c>
      <c s="504">
        <v>0</v>
      </c>
      <c s="504">
        <v>0</v>
      </c>
      <c s="504">
        <v>0</v>
      </c>
      <c s="504">
        <v>0</v>
      </c>
      <c s="504">
        <v>0</v>
      </c>
      <c s="504">
        <v>60316374.75</v>
      </c>
      <c s="509">
        <v>43705</v>
      </c>
      <c s="509">
        <v>50801</v>
      </c>
      <c s="508">
        <v>84000000</v>
      </c>
      <c s="508">
        <v>84000000</v>
      </c>
      <c s="508">
        <v>14.178082191780822</v>
      </c>
      <c s="508">
        <v>19.44109589041096</v>
      </c>
      <c s="692">
        <v>0.026699999999999998</v>
      </c>
      <c s="676" t="s">
        <v>1206</v>
      </c>
      <c s="676"/>
      <c s="508">
        <v>14.178082191780822</v>
      </c>
      <c s="508">
        <v>19.44109589041096</v>
      </c>
      <c s="676">
        <v>0.026699999999999998</v>
      </c>
      <c s="510" t="s">
        <v>1408</v>
      </c>
      <c s="497" t="s">
        <v>37</v>
      </c>
    </row>
    <row r="23" spans="1:38" s="497" customFormat="1" ht="13.8">
      <c r="A23" s="787">
        <v>23179000</v>
      </c>
      <c s="507">
        <v>1</v>
      </c>
      <c s="507">
        <v>1</v>
      </c>
      <c s="507">
        <v>1</v>
      </c>
      <c s="507" t="s">
        <v>364</v>
      </c>
      <c s="497" t="s">
        <v>952</v>
      </c>
      <c s="497" t="s">
        <v>951</v>
      </c>
      <c s="497" t="s">
        <v>946</v>
      </c>
      <c s="497" t="s">
        <v>4</v>
      </c>
      <c s="497" t="s">
        <v>968</v>
      </c>
      <c s="497" t="s">
        <v>37</v>
      </c>
      <c s="497" t="s">
        <v>8</v>
      </c>
      <c s="497" t="s">
        <v>939</v>
      </c>
      <c s="497" t="s">
        <v>923</v>
      </c>
      <c s="497" t="s">
        <v>923</v>
      </c>
      <c s="497" t="s">
        <v>37</v>
      </c>
      <c s="504">
        <v>73333333.340999991</v>
      </c>
      <c s="504">
        <v>0</v>
      </c>
      <c s="504">
        <v>3333333.3330000001</v>
      </c>
      <c s="504">
        <v>1607731.9099999999</v>
      </c>
      <c s="504" t="s">
        <v>4153</v>
      </c>
      <c s="504">
        <v>0</v>
      </c>
      <c s="504">
        <v>0</v>
      </c>
      <c s="504">
        <v>70000000.007999986</v>
      </c>
      <c s="509">
        <v>42215</v>
      </c>
      <c s="509">
        <v>49460</v>
      </c>
      <c s="508">
        <v>100000000</v>
      </c>
      <c s="508">
        <v>100000000</v>
      </c>
      <c s="508">
        <v>10.504109589041096</v>
      </c>
      <c s="508">
        <v>19.849315068493151</v>
      </c>
      <c s="692">
        <v>0.042200000000000001</v>
      </c>
      <c s="676" t="s">
        <v>1636</v>
      </c>
      <c s="676">
        <v>0.017600000000000001</v>
      </c>
      <c s="508">
        <v>10.504109589041096</v>
      </c>
      <c s="508">
        <v>19.849315068493151</v>
      </c>
      <c s="676">
        <v>0.042200000000000001</v>
      </c>
      <c s="510" t="s">
        <v>1408</v>
      </c>
      <c s="497" t="s">
        <v>37</v>
      </c>
    </row>
    <row r="24" spans="1:38" s="497" customFormat="1" ht="13.8">
      <c r="A24" s="787">
        <v>23180000</v>
      </c>
      <c s="507">
        <v>1</v>
      </c>
      <c s="507">
        <v>1</v>
      </c>
      <c s="507">
        <v>1</v>
      </c>
      <c s="507" t="s">
        <v>364</v>
      </c>
      <c s="497" t="s">
        <v>952</v>
      </c>
      <c s="497" t="s">
        <v>951</v>
      </c>
      <c s="497" t="s">
        <v>946</v>
      </c>
      <c s="497" t="s">
        <v>4</v>
      </c>
      <c s="497" t="s">
        <v>968</v>
      </c>
      <c s="497" t="s">
        <v>37</v>
      </c>
      <c s="497" t="s">
        <v>8</v>
      </c>
      <c s="497" t="s">
        <v>939</v>
      </c>
      <c s="497" t="s">
        <v>42</v>
      </c>
      <c s="497" t="s">
        <v>42</v>
      </c>
      <c s="497" t="s">
        <v>37</v>
      </c>
      <c s="504">
        <v>79426666.749999359</v>
      </c>
      <c s="504">
        <v>0</v>
      </c>
      <c s="504">
        <v>3453333.3300000001</v>
      </c>
      <c s="504">
        <v>1907191.4399999999</v>
      </c>
      <c s="504" t="s">
        <v>4153</v>
      </c>
      <c s="504">
        <v>-2.9802322387695299E-08</v>
      </c>
      <c s="504">
        <v>0</v>
      </c>
      <c s="504">
        <v>75973333.419999331</v>
      </c>
      <c s="509">
        <v>42342</v>
      </c>
      <c s="509">
        <v>49644</v>
      </c>
      <c s="508">
        <v>100000000</v>
      </c>
      <c s="508">
        <v>100000000</v>
      </c>
      <c s="508">
        <v>11.008219178082191</v>
      </c>
      <c s="508">
        <v>20.005479452054793</v>
      </c>
      <c s="692">
        <v>0.068199999999999997</v>
      </c>
      <c s="676" t="s">
        <v>3659</v>
      </c>
      <c s="676">
        <v>0.018700000000000001</v>
      </c>
      <c s="508">
        <v>11.008219178082191</v>
      </c>
      <c s="508">
        <v>20.005479452054793</v>
      </c>
      <c s="676">
        <v>0.068199999999999997</v>
      </c>
      <c s="510" t="s">
        <v>1408</v>
      </c>
      <c s="497" t="s">
        <v>37</v>
      </c>
    </row>
    <row r="25" spans="1:38" s="497" customFormat="1" ht="13.8">
      <c r="A25" s="787">
        <v>23190000</v>
      </c>
      <c s="507">
        <v>1</v>
      </c>
      <c s="507">
        <v>1</v>
      </c>
      <c s="507">
        <v>1</v>
      </c>
      <c s="507" t="s">
        <v>364</v>
      </c>
      <c s="497" t="s">
        <v>952</v>
      </c>
      <c s="497" t="s">
        <v>951</v>
      </c>
      <c s="497" t="s">
        <v>946</v>
      </c>
      <c s="497" t="s">
        <v>4</v>
      </c>
      <c s="497" t="s">
        <v>968</v>
      </c>
      <c s="497" t="s">
        <v>37</v>
      </c>
      <c s="497" t="s">
        <v>8</v>
      </c>
      <c s="497" t="s">
        <v>939</v>
      </c>
      <c s="497" t="s">
        <v>43</v>
      </c>
      <c s="497" t="s">
        <v>43</v>
      </c>
      <c s="497" t="s">
        <v>37</v>
      </c>
      <c s="504">
        <v>2532513.0899999999</v>
      </c>
      <c s="504">
        <v>0</v>
      </c>
      <c s="504">
        <v>101300.52</v>
      </c>
      <c s="504">
        <v>59991.009999999995</v>
      </c>
      <c s="504" t="s">
        <v>4153</v>
      </c>
      <c s="504">
        <v>0</v>
      </c>
      <c s="504">
        <v>0</v>
      </c>
      <c s="504">
        <v>2431212.5699999998</v>
      </c>
      <c s="509">
        <v>42826</v>
      </c>
      <c s="509">
        <v>50039</v>
      </c>
      <c s="508">
        <v>75000000</v>
      </c>
      <c s="508">
        <v>3104381.8399999999</v>
      </c>
      <c s="508">
        <v>12.09041095890411</v>
      </c>
      <c s="508">
        <v>19.761643835616439</v>
      </c>
      <c s="692">
        <v>0.046600000000000003</v>
      </c>
      <c s="676" t="s">
        <v>1636</v>
      </c>
      <c s="676">
        <v>0.019800000000000002</v>
      </c>
      <c s="508">
        <v>12.09041095890411</v>
      </c>
      <c s="508">
        <v>19.761643835616439</v>
      </c>
      <c s="676">
        <v>0.046600000000000003</v>
      </c>
      <c s="510" t="s">
        <v>1408</v>
      </c>
      <c s="497" t="s">
        <v>37</v>
      </c>
    </row>
    <row r="26" spans="1:38" s="497" customFormat="1" ht="13.8">
      <c r="A26" s="787">
        <v>23193000</v>
      </c>
      <c s="507">
        <v>1</v>
      </c>
      <c s="507">
        <v>1</v>
      </c>
      <c s="507">
        <v>1</v>
      </c>
      <c s="507" t="s">
        <v>364</v>
      </c>
      <c s="497" t="s">
        <v>952</v>
      </c>
      <c s="497" t="s">
        <v>951</v>
      </c>
      <c s="497" t="s">
        <v>946</v>
      </c>
      <c s="497" t="s">
        <v>4</v>
      </c>
      <c s="497" t="s">
        <v>968</v>
      </c>
      <c s="497" t="s">
        <v>37</v>
      </c>
      <c s="497" t="s">
        <v>8</v>
      </c>
      <c s="497" t="s">
        <v>939</v>
      </c>
      <c s="497" t="s">
        <v>44</v>
      </c>
      <c s="497" t="s">
        <v>44</v>
      </c>
      <c s="497" t="s">
        <v>37</v>
      </c>
      <c s="504">
        <v>43812499.942999981</v>
      </c>
      <c s="504">
        <v>0</v>
      </c>
      <c s="504">
        <v>1752499.993</v>
      </c>
      <c s="504">
        <v>944798.46999999997</v>
      </c>
      <c s="504" t="s">
        <v>4153</v>
      </c>
      <c s="504">
        <v>-0.0040000006556510925</v>
      </c>
      <c s="504">
        <v>0</v>
      </c>
      <c s="504">
        <v>42059999.94599998</v>
      </c>
      <c s="509">
        <v>42958</v>
      </c>
      <c s="509">
        <v>50010</v>
      </c>
      <c s="508">
        <v>65000000</v>
      </c>
      <c s="508">
        <v>65000000</v>
      </c>
      <c s="508">
        <v>12.010958904109589</v>
      </c>
      <c s="508">
        <v>19.32054794520548</v>
      </c>
      <c s="692">
        <v>0.026499999999999999</v>
      </c>
      <c s="676" t="s">
        <v>3532</v>
      </c>
      <c s="676"/>
      <c s="508">
        <v>12.010958904109589</v>
      </c>
      <c s="508">
        <v>19.32054794520548</v>
      </c>
      <c s="676">
        <v>0.026499999999999996</v>
      </c>
      <c s="510" t="s">
        <v>1408</v>
      </c>
      <c s="497" t="s">
        <v>37</v>
      </c>
    </row>
    <row r="27" spans="1:38" s="497" customFormat="1" ht="13.8">
      <c r="A27" s="787">
        <v>23195000</v>
      </c>
      <c s="507">
        <v>1</v>
      </c>
      <c s="507">
        <v>1</v>
      </c>
      <c s="507">
        <v>1</v>
      </c>
      <c s="507" t="s">
        <v>364</v>
      </c>
      <c s="497" t="s">
        <v>952</v>
      </c>
      <c s="497" t="s">
        <v>951</v>
      </c>
      <c s="497" t="s">
        <v>946</v>
      </c>
      <c s="497" t="s">
        <v>4</v>
      </c>
      <c s="497" t="s">
        <v>968</v>
      </c>
      <c s="497" t="s">
        <v>37</v>
      </c>
      <c s="497" t="s">
        <v>8</v>
      </c>
      <c s="497" t="s">
        <v>939</v>
      </c>
      <c s="497" t="s">
        <v>45</v>
      </c>
      <c s="497" t="s">
        <v>45</v>
      </c>
      <c s="497" t="s">
        <v>37</v>
      </c>
      <c s="504">
        <v>26086666.680000007</v>
      </c>
      <c s="504">
        <v>0</v>
      </c>
      <c s="504">
        <v>1003333.33</v>
      </c>
      <c s="504">
        <v>526005.70999999996</v>
      </c>
      <c s="504" t="s">
        <v>4153</v>
      </c>
      <c s="504">
        <v>0</v>
      </c>
      <c s="504">
        <v>0</v>
      </c>
      <c s="504">
        <v>25083333.350000009</v>
      </c>
      <c s="509">
        <v>43089</v>
      </c>
      <c s="509">
        <v>50192</v>
      </c>
      <c s="508">
        <v>35000000</v>
      </c>
      <c s="508">
        <v>30100000</v>
      </c>
      <c s="508">
        <v>12.509589041095891</v>
      </c>
      <c s="508">
        <v>19.460273972602739</v>
      </c>
      <c s="692">
        <v>0.039</v>
      </c>
      <c s="676" t="s">
        <v>3532</v>
      </c>
      <c s="676"/>
      <c s="508">
        <v>12.509589041095891</v>
      </c>
      <c s="508">
        <v>19.460273972602739</v>
      </c>
      <c s="676">
        <v>0.039</v>
      </c>
      <c s="510" t="s">
        <v>1408</v>
      </c>
      <c s="497" t="s">
        <v>37</v>
      </c>
    </row>
    <row r="28" spans="1:38" s="497" customFormat="1" ht="13.8">
      <c r="A28" s="787">
        <v>23199000</v>
      </c>
      <c s="507">
        <v>1</v>
      </c>
      <c s="507">
        <v>1</v>
      </c>
      <c s="507">
        <v>1</v>
      </c>
      <c s="507" t="s">
        <v>364</v>
      </c>
      <c s="497" t="s">
        <v>952</v>
      </c>
      <c s="497" t="s">
        <v>951</v>
      </c>
      <c s="497" t="s">
        <v>946</v>
      </c>
      <c s="497" t="s">
        <v>4</v>
      </c>
      <c s="497" t="s">
        <v>968</v>
      </c>
      <c s="497" t="s">
        <v>37</v>
      </c>
      <c s="497" t="s">
        <v>8</v>
      </c>
      <c s="497" t="s">
        <v>939</v>
      </c>
      <c s="497" t="s">
        <v>46</v>
      </c>
      <c s="497" t="s">
        <v>46</v>
      </c>
      <c s="497" t="s">
        <v>37</v>
      </c>
      <c s="504">
        <v>80000000</v>
      </c>
      <c s="504">
        <v>0</v>
      </c>
      <c s="504">
        <v>0</v>
      </c>
      <c s="504">
        <v>0</v>
      </c>
      <c s="504">
        <v>0</v>
      </c>
      <c s="504">
        <v>0</v>
      </c>
      <c s="504">
        <v>0</v>
      </c>
      <c s="504">
        <v>80000000</v>
      </c>
      <c s="509">
        <v>43791</v>
      </c>
      <c s="509">
        <v>50982</v>
      </c>
      <c s="508">
        <v>80000000</v>
      </c>
      <c s="508">
        <v>80000000</v>
      </c>
      <c s="508">
        <v>14.673972602739726</v>
      </c>
      <c s="508">
        <v>19.701369863013699</v>
      </c>
      <c s="692">
        <v>0.035099999999999999</v>
      </c>
      <c s="676" t="s">
        <v>1206</v>
      </c>
      <c s="676"/>
      <c s="508">
        <v>14.673972602739724</v>
      </c>
      <c s="508">
        <v>19.701369863013699</v>
      </c>
      <c s="676">
        <v>0.035099999999999999</v>
      </c>
      <c s="510" t="s">
        <v>1408</v>
      </c>
      <c s="497" t="s">
        <v>37</v>
      </c>
    </row>
    <row r="29" spans="1:38" s="497" customFormat="1" ht="13.8">
      <c r="A29" s="787">
        <v>23202000</v>
      </c>
      <c s="507">
        <v>1</v>
      </c>
      <c s="507">
        <v>1</v>
      </c>
      <c s="507">
        <v>1</v>
      </c>
      <c s="507" t="s">
        <v>364</v>
      </c>
      <c s="497" t="s">
        <v>952</v>
      </c>
      <c s="497" t="s">
        <v>951</v>
      </c>
      <c s="497" t="s">
        <v>946</v>
      </c>
      <c s="497" t="s">
        <v>4</v>
      </c>
      <c s="497" t="s">
        <v>968</v>
      </c>
      <c s="497" t="s">
        <v>37</v>
      </c>
      <c s="497" t="s">
        <v>8</v>
      </c>
      <c s="497" t="s">
        <v>939</v>
      </c>
      <c s="497" t="s">
        <v>47</v>
      </c>
      <c s="497" t="s">
        <v>47</v>
      </c>
      <c s="497" t="s">
        <v>37</v>
      </c>
      <c s="504">
        <v>150000000</v>
      </c>
      <c s="504">
        <v>0</v>
      </c>
      <c s="504">
        <v>0</v>
      </c>
      <c s="504">
        <v>0</v>
      </c>
      <c s="504">
        <v>0</v>
      </c>
      <c s="504">
        <v>0</v>
      </c>
      <c s="504">
        <v>0</v>
      </c>
      <c s="504">
        <v>150000000</v>
      </c>
      <c s="509">
        <v>43809</v>
      </c>
      <c s="509">
        <v>51166</v>
      </c>
      <c s="508">
        <v>150000000</v>
      </c>
      <c s="508">
        <v>150000000</v>
      </c>
      <c s="508">
        <v>15.178082191780822</v>
      </c>
      <c s="508">
        <v>20.156164383561645</v>
      </c>
      <c s="692">
        <v>0.0276</v>
      </c>
      <c s="676" t="s">
        <v>3532</v>
      </c>
      <c s="676"/>
      <c s="508">
        <v>15.178082191780822</v>
      </c>
      <c s="508">
        <v>20.156164383561645</v>
      </c>
      <c s="676">
        <v>0.0276</v>
      </c>
      <c s="510" t="s">
        <v>1408</v>
      </c>
      <c s="497" t="s">
        <v>37</v>
      </c>
    </row>
    <row r="30" spans="1:38" s="497" customFormat="1" ht="13.8">
      <c r="A30" s="787">
        <v>23192000</v>
      </c>
      <c s="507">
        <v>1</v>
      </c>
      <c s="507">
        <v>1</v>
      </c>
      <c s="507">
        <v>0</v>
      </c>
      <c s="507" t="s">
        <v>364</v>
      </c>
      <c s="497" t="s">
        <v>952</v>
      </c>
      <c s="497" t="s">
        <v>951</v>
      </c>
      <c s="497" t="s">
        <v>950</v>
      </c>
      <c s="497" t="s">
        <v>958</v>
      </c>
      <c s="497" t="s">
        <v>968</v>
      </c>
      <c s="497" t="s">
        <v>37</v>
      </c>
      <c s="497" t="s">
        <v>48</v>
      </c>
      <c s="497" t="s">
        <v>939</v>
      </c>
      <c s="497" t="s">
        <v>49</v>
      </c>
      <c s="497" t="s">
        <v>49</v>
      </c>
      <c s="497" t="s">
        <v>37</v>
      </c>
      <c s="504">
        <v>99087164.61999999</v>
      </c>
      <c s="504">
        <v>0</v>
      </c>
      <c s="504">
        <v>3811044.79</v>
      </c>
      <c s="504">
        <v>5089269.6200000001</v>
      </c>
      <c s="504" t="s">
        <v>4153</v>
      </c>
      <c s="504">
        <v>0</v>
      </c>
      <c s="504">
        <v>0</v>
      </c>
      <c s="504">
        <v>95276119.829999983</v>
      </c>
      <c s="509">
        <v>42951</v>
      </c>
      <c s="509">
        <v>50191</v>
      </c>
      <c s="508">
        <v>114331343.78</v>
      </c>
      <c s="508">
        <v>114331343.78</v>
      </c>
      <c s="508">
        <v>12.506849315068493</v>
      </c>
      <c s="508">
        <v>19.835616438356166</v>
      </c>
      <c s="692">
        <v>0.066400000000000001</v>
      </c>
      <c s="676" t="s">
        <v>1206</v>
      </c>
      <c s="676"/>
      <c s="508">
        <v>12.506849315068493</v>
      </c>
      <c s="508">
        <v>19.835616438356166</v>
      </c>
      <c s="676">
        <v>0.066400000000000001</v>
      </c>
      <c s="510" t="s">
        <v>1408</v>
      </c>
      <c s="497" t="s">
        <v>37</v>
      </c>
    </row>
    <row r="31" spans="1:38" s="497" customFormat="1" ht="13.8">
      <c r="A31" s="787">
        <v>23194000</v>
      </c>
      <c s="507">
        <v>1</v>
      </c>
      <c s="507">
        <v>0</v>
      </c>
      <c s="507">
        <v>0</v>
      </c>
      <c s="507" t="s">
        <v>364</v>
      </c>
      <c s="497" t="s">
        <v>949</v>
      </c>
      <c s="497" t="s">
        <v>949</v>
      </c>
      <c s="497" t="s">
        <v>949</v>
      </c>
      <c s="497" t="s">
        <v>947</v>
      </c>
      <c s="497" t="s">
        <v>968</v>
      </c>
      <c s="497" t="s">
        <v>50</v>
      </c>
      <c s="497" t="s">
        <v>51</v>
      </c>
      <c s="497" t="s">
        <v>939</v>
      </c>
      <c s="497" t="s">
        <v>52</v>
      </c>
      <c s="497" t="s">
        <v>52</v>
      </c>
      <c s="497" t="s">
        <v>50</v>
      </c>
      <c s="504">
        <v>35669877.49000068</v>
      </c>
      <c s="504">
        <v>0</v>
      </c>
      <c s="504">
        <v>0</v>
      </c>
      <c s="504">
        <v>0</v>
      </c>
      <c s="504">
        <v>0</v>
      </c>
      <c s="504">
        <v>2.9802322387695299E-08</v>
      </c>
      <c s="504">
        <v>0</v>
      </c>
      <c s="504">
        <v>35669877.49000071</v>
      </c>
      <c s="509">
        <v>43028</v>
      </c>
      <c s="509">
        <v>46132</v>
      </c>
      <c s="508">
        <v>200000000</v>
      </c>
      <c s="508">
        <v>198269387.41</v>
      </c>
      <c s="508">
        <v>1.3863013698630138</v>
      </c>
      <c s="508">
        <v>8.5041095890410965</v>
      </c>
      <c s="692">
        <v>0.065000000000000002</v>
      </c>
      <c s="676" t="s">
        <v>1206</v>
      </c>
      <c s="676"/>
      <c s="508">
        <v>1.3863013698630138</v>
      </c>
      <c s="508">
        <v>8.5041095890410965</v>
      </c>
      <c s="676">
        <v>0.065000000000000002</v>
      </c>
      <c s="510" t="s">
        <v>1408</v>
      </c>
      <c s="497" t="s">
        <v>50</v>
      </c>
    </row>
    <row r="32" spans="1:38" s="497" customFormat="1" ht="13.8">
      <c r="A32" s="787">
        <v>23197000</v>
      </c>
      <c s="507">
        <v>1</v>
      </c>
      <c s="507">
        <v>1</v>
      </c>
      <c s="507">
        <v>1</v>
      </c>
      <c s="507" t="s">
        <v>364</v>
      </c>
      <c s="497" t="s">
        <v>952</v>
      </c>
      <c s="497" t="s">
        <v>951</v>
      </c>
      <c s="497" t="s">
        <v>946</v>
      </c>
      <c s="497" t="s">
        <v>4</v>
      </c>
      <c s="497" t="s">
        <v>968</v>
      </c>
      <c s="497" t="s">
        <v>50</v>
      </c>
      <c s="497" t="s">
        <v>8</v>
      </c>
      <c s="497" t="s">
        <v>939</v>
      </c>
      <c s="497" t="s">
        <v>53</v>
      </c>
      <c s="497" t="s">
        <v>53</v>
      </c>
      <c s="497" t="s">
        <v>50</v>
      </c>
      <c s="504">
        <v>249255000</v>
      </c>
      <c s="504">
        <v>0</v>
      </c>
      <c s="504">
        <v>19180000</v>
      </c>
      <c s="504">
        <v>3969385.8799999999</v>
      </c>
      <c s="504" t="s">
        <v>4153</v>
      </c>
      <c s="504">
        <v>0</v>
      </c>
      <c s="504">
        <v>0</v>
      </c>
      <c s="504">
        <v>230075000</v>
      </c>
      <c s="509">
        <v>43454</v>
      </c>
      <c s="509">
        <v>46733</v>
      </c>
      <c s="508">
        <v>675000000</v>
      </c>
      <c s="508">
        <v>675000000</v>
      </c>
      <c s="508">
        <v>3.032876712328767</v>
      </c>
      <c s="508">
        <v>8.9835616438356158</v>
      </c>
      <c s="692">
        <v>0.063</v>
      </c>
      <c s="676" t="s">
        <v>1206</v>
      </c>
      <c s="676"/>
      <c s="508">
        <v>3.032876712328767</v>
      </c>
      <c s="508">
        <v>8.9835616438356158</v>
      </c>
      <c s="676">
        <v>0.063</v>
      </c>
      <c s="510" t="s">
        <v>1408</v>
      </c>
      <c s="497" t="s">
        <v>50</v>
      </c>
    </row>
    <row r="33" spans="1:38" s="497" customFormat="1" ht="13.8">
      <c r="A33" s="787">
        <v>23183000</v>
      </c>
      <c s="507">
        <v>1</v>
      </c>
      <c s="507">
        <v>1</v>
      </c>
      <c s="507">
        <v>1</v>
      </c>
      <c s="507" t="s">
        <v>364</v>
      </c>
      <c s="497" t="s">
        <v>952</v>
      </c>
      <c s="497" t="s">
        <v>951</v>
      </c>
      <c s="497" t="s">
        <v>946</v>
      </c>
      <c s="497" t="s">
        <v>4</v>
      </c>
      <c s="497" t="s">
        <v>968</v>
      </c>
      <c s="497" t="s">
        <v>50</v>
      </c>
      <c s="497" t="s">
        <v>8</v>
      </c>
      <c s="497" t="s">
        <v>939</v>
      </c>
      <c s="497" t="s">
        <v>54</v>
      </c>
      <c s="497" t="s">
        <v>54</v>
      </c>
      <c s="497" t="s">
        <v>50</v>
      </c>
      <c s="504">
        <v>335490000</v>
      </c>
      <c s="504">
        <v>0</v>
      </c>
      <c s="504">
        <v>0</v>
      </c>
      <c s="504">
        <v>0</v>
      </c>
      <c s="504">
        <v>0</v>
      </c>
      <c s="504">
        <v>0</v>
      </c>
      <c s="504">
        <v>0</v>
      </c>
      <c s="504">
        <v>335490000</v>
      </c>
      <c s="509">
        <v>42489</v>
      </c>
      <c s="509">
        <v>46506</v>
      </c>
      <c s="508">
        <v>1500000000</v>
      </c>
      <c s="508">
        <v>1500000000</v>
      </c>
      <c s="508">
        <v>2.4109589041095889</v>
      </c>
      <c s="508">
        <v>11.005479452054795</v>
      </c>
      <c s="692">
        <v>0.063</v>
      </c>
      <c s="676" t="s">
        <v>1206</v>
      </c>
      <c s="676"/>
      <c s="508">
        <v>2.4109589041095889</v>
      </c>
      <c s="508">
        <v>11.005479452054795</v>
      </c>
      <c s="676">
        <v>0.063</v>
      </c>
      <c s="510" t="s">
        <v>1408</v>
      </c>
      <c s="497" t="s">
        <v>50</v>
      </c>
    </row>
    <row r="34" spans="1:38" s="497" customFormat="1" ht="13.8">
      <c r="A34" s="787">
        <v>23184000</v>
      </c>
      <c s="507">
        <v>1</v>
      </c>
      <c s="507">
        <v>1</v>
      </c>
      <c s="507">
        <v>1</v>
      </c>
      <c s="507" t="s">
        <v>924</v>
      </c>
      <c s="497" t="s">
        <v>952</v>
      </c>
      <c s="497" t="s">
        <v>951</v>
      </c>
      <c s="497" t="s">
        <v>946</v>
      </c>
      <c s="497" t="s">
        <v>4</v>
      </c>
      <c s="497" t="s">
        <v>968</v>
      </c>
      <c s="497" t="s">
        <v>50</v>
      </c>
      <c s="497" t="s">
        <v>8</v>
      </c>
      <c s="497" t="s">
        <v>939</v>
      </c>
      <c s="497" t="s">
        <v>55</v>
      </c>
      <c s="497" t="s">
        <v>55</v>
      </c>
      <c s="497" t="s">
        <v>50</v>
      </c>
      <c s="504">
        <v>102277886.045</v>
      </c>
      <c s="504">
        <v>0</v>
      </c>
      <c s="504">
        <v>0</v>
      </c>
      <c s="504">
        <v>0</v>
      </c>
      <c s="504">
        <v>0</v>
      </c>
      <c s="504">
        <v>-1818578.9720000029</v>
      </c>
      <c s="504">
        <v>0</v>
      </c>
      <c s="504">
        <v>100459307.073</v>
      </c>
      <c s="509">
        <v>42489</v>
      </c>
      <c s="509">
        <v>46506</v>
      </c>
      <c s="508">
        <v>503743800</v>
      </c>
      <c s="508">
        <v>503743800</v>
      </c>
      <c s="508">
        <v>2.4109589041095889</v>
      </c>
      <c s="508">
        <v>11.005479452054795</v>
      </c>
      <c s="692">
        <v>0.058999999999999997</v>
      </c>
      <c s="676" t="s">
        <v>1206</v>
      </c>
      <c s="676"/>
      <c s="508">
        <v>2.4109589041095889</v>
      </c>
      <c s="508">
        <v>11.005479452054795</v>
      </c>
      <c s="676">
        <v>0.058999999999999997</v>
      </c>
      <c s="510" t="s">
        <v>1408</v>
      </c>
      <c s="497" t="s">
        <v>50</v>
      </c>
    </row>
    <row r="35" spans="1:38" s="497" customFormat="1" ht="13.8">
      <c r="A35" s="787">
        <v>23197001</v>
      </c>
      <c s="507">
        <v>1</v>
      </c>
      <c s="507">
        <v>1</v>
      </c>
      <c s="507">
        <v>1</v>
      </c>
      <c s="507" t="s">
        <v>924</v>
      </c>
      <c s="497" t="s">
        <v>952</v>
      </c>
      <c s="497" t="s">
        <v>951</v>
      </c>
      <c s="497" t="s">
        <v>946</v>
      </c>
      <c s="497" t="s">
        <v>4</v>
      </c>
      <c s="497" t="s">
        <v>968</v>
      </c>
      <c s="497" t="s">
        <v>50</v>
      </c>
      <c s="497" t="s">
        <v>8</v>
      </c>
      <c s="497" t="s">
        <v>939</v>
      </c>
      <c s="497" t="s">
        <v>56</v>
      </c>
      <c s="497" t="s">
        <v>56</v>
      </c>
      <c s="497" t="s">
        <v>50</v>
      </c>
      <c s="504">
        <v>79391682.278999999</v>
      </c>
      <c s="504">
        <v>0</v>
      </c>
      <c s="504">
        <v>5998162.3219999997</v>
      </c>
      <c s="504">
        <v>1163194.6340000001</v>
      </c>
      <c s="504" t="s">
        <v>4153</v>
      </c>
      <c s="504">
        <v>-1410566.9720000029</v>
      </c>
      <c s="504">
        <v>0</v>
      </c>
      <c s="504">
        <v>71982952.984999999</v>
      </c>
      <c s="509">
        <v>43454</v>
      </c>
      <c s="509">
        <v>46733</v>
      </c>
      <c s="508">
        <v>236782800</v>
      </c>
      <c s="508">
        <v>236782800</v>
      </c>
      <c s="508">
        <v>3.032876712328767</v>
      </c>
      <c s="508">
        <v>8.9835616438356158</v>
      </c>
      <c s="692">
        <v>0.058999999999999997</v>
      </c>
      <c s="676" t="s">
        <v>1206</v>
      </c>
      <c s="676"/>
      <c s="508">
        <v>3.032876712328767</v>
      </c>
      <c s="508">
        <v>8.9835616438356158</v>
      </c>
      <c s="676">
        <v>0.058999999999999997</v>
      </c>
      <c s="510" t="s">
        <v>1408</v>
      </c>
      <c s="497" t="s">
        <v>50</v>
      </c>
    </row>
    <row r="36" spans="1:38" s="497" customFormat="1" ht="13.8">
      <c r="A36" s="787">
        <v>23148000</v>
      </c>
      <c s="507">
        <v>1</v>
      </c>
      <c s="507">
        <v>1</v>
      </c>
      <c s="507">
        <v>1</v>
      </c>
      <c s="507" t="s">
        <v>364</v>
      </c>
      <c s="497" t="s">
        <v>952</v>
      </c>
      <c s="497" t="s">
        <v>951</v>
      </c>
      <c s="497" t="s">
        <v>946</v>
      </c>
      <c s="497" t="s">
        <v>4</v>
      </c>
      <c s="497" t="s">
        <v>968</v>
      </c>
      <c s="497" t="s">
        <v>32</v>
      </c>
      <c s="497" t="s">
        <v>8</v>
      </c>
      <c s="497" t="s">
        <v>939</v>
      </c>
      <c s="497" t="s">
        <v>59</v>
      </c>
      <c s="497" t="s">
        <v>59</v>
      </c>
      <c s="497" t="s">
        <v>32</v>
      </c>
      <c s="504">
        <v>1529224.0999999947</v>
      </c>
      <c s="504">
        <v>0</v>
      </c>
      <c s="504">
        <v>0</v>
      </c>
      <c s="504">
        <v>0</v>
      </c>
      <c s="504">
        <v>0</v>
      </c>
      <c s="504">
        <v>-2.3283064365386999E-10</v>
      </c>
      <c s="504">
        <v>0</v>
      </c>
      <c s="504">
        <v>1529224.0999999945</v>
      </c>
      <c s="509">
        <v>37425</v>
      </c>
      <c s="509">
        <v>48516</v>
      </c>
      <c s="508">
        <v>4969978.46</v>
      </c>
      <c s="508">
        <v>4969978.46</v>
      </c>
      <c s="508">
        <v>7.9178082191780819</v>
      </c>
      <c s="508">
        <v>30.386301369863013</v>
      </c>
      <c s="692">
        <v>0.01</v>
      </c>
      <c s="676" t="s">
        <v>1206</v>
      </c>
      <c s="676"/>
      <c s="508">
        <v>7.9178082191780819</v>
      </c>
      <c s="508">
        <v>30.386301369863013</v>
      </c>
      <c s="676">
        <v>0.01</v>
      </c>
      <c s="510" t="s">
        <v>1408</v>
      </c>
      <c s="497" t="s">
        <v>32</v>
      </c>
    </row>
    <row r="37" spans="1:38" s="497" customFormat="1" ht="13.8">
      <c r="A37" s="787">
        <v>23124000</v>
      </c>
      <c s="507">
        <v>1</v>
      </c>
      <c s="507">
        <v>1</v>
      </c>
      <c s="507">
        <v>1</v>
      </c>
      <c s="507" t="s">
        <v>364</v>
      </c>
      <c s="497" t="s">
        <v>952</v>
      </c>
      <c s="497" t="s">
        <v>951</v>
      </c>
      <c s="497" t="s">
        <v>946</v>
      </c>
      <c s="497" t="s">
        <v>4</v>
      </c>
      <c s="497" t="s">
        <v>968</v>
      </c>
      <c s="497" t="s">
        <v>32</v>
      </c>
      <c s="497" t="s">
        <v>8</v>
      </c>
      <c s="497" t="s">
        <v>939</v>
      </c>
      <c s="497" t="s">
        <v>60</v>
      </c>
      <c s="497" t="s">
        <v>60</v>
      </c>
      <c s="497" t="s">
        <v>32</v>
      </c>
      <c s="504">
        <v>1153839.1499999999</v>
      </c>
      <c s="504">
        <v>0</v>
      </c>
      <c s="504">
        <v>0</v>
      </c>
      <c s="504">
        <v>0</v>
      </c>
      <c s="504">
        <v>0</v>
      </c>
      <c s="504">
        <v>0</v>
      </c>
      <c s="504">
        <v>0</v>
      </c>
      <c s="504">
        <v>1153839.1499999999</v>
      </c>
      <c s="509">
        <v>36374</v>
      </c>
      <c s="509">
        <v>47496</v>
      </c>
      <c s="508">
        <v>5000000</v>
      </c>
      <c s="508">
        <v>4999970.1500000004</v>
      </c>
      <c s="508">
        <v>5.1232876712328768</v>
      </c>
      <c s="508">
        <v>30.471232876712328</v>
      </c>
      <c s="692">
        <v>0.025000000000000001</v>
      </c>
      <c s="676" t="s">
        <v>1206</v>
      </c>
      <c s="676"/>
      <c s="508">
        <v>5.1232876712328768</v>
      </c>
      <c s="508">
        <v>30.471232876712332</v>
      </c>
      <c s="676">
        <v>0.025000000000000001</v>
      </c>
      <c s="510" t="s">
        <v>1408</v>
      </c>
      <c s="497" t="s">
        <v>32</v>
      </c>
    </row>
    <row r="38" spans="1:38" s="497" customFormat="1" ht="13.8">
      <c r="A38" s="787">
        <v>23086100</v>
      </c>
      <c s="507">
        <v>1</v>
      </c>
      <c s="507">
        <v>1</v>
      </c>
      <c s="507">
        <v>1</v>
      </c>
      <c s="507" t="s">
        <v>925</v>
      </c>
      <c s="497" t="s">
        <v>952</v>
      </c>
      <c s="497" t="s">
        <v>951</v>
      </c>
      <c s="497" t="s">
        <v>946</v>
      </c>
      <c s="497" t="s">
        <v>4</v>
      </c>
      <c s="497" t="s">
        <v>968</v>
      </c>
      <c s="497" t="s">
        <v>61</v>
      </c>
      <c s="497" t="s">
        <v>62</v>
      </c>
      <c s="497" t="s">
        <v>939</v>
      </c>
      <c s="497" t="s">
        <v>63</v>
      </c>
      <c s="497" t="s">
        <v>63</v>
      </c>
      <c s="497" t="s">
        <v>61</v>
      </c>
      <c s="504">
        <v>975568.13899999997</v>
      </c>
      <c s="504">
        <v>0</v>
      </c>
      <c s="504">
        <v>0</v>
      </c>
      <c s="504">
        <v>0</v>
      </c>
      <c s="504">
        <v>0</v>
      </c>
      <c s="504">
        <v>-26394.609999999986</v>
      </c>
      <c s="504">
        <v>0</v>
      </c>
      <c s="504">
        <v>949173.52899999998</v>
      </c>
      <c s="509">
        <v>32748</v>
      </c>
      <c s="509">
        <v>45473</v>
      </c>
      <c s="508">
        <v>11012961.728</v>
      </c>
      <c s="508">
        <v>11012961.728</v>
      </c>
      <c s="508">
        <v>0</v>
      </c>
      <c s="508">
        <v>0</v>
      </c>
      <c s="692">
        <v>0.035000000000000003</v>
      </c>
      <c s="676" t="s">
        <v>1206</v>
      </c>
      <c s="676"/>
      <c s="508">
        <v>0</v>
      </c>
      <c s="508">
        <v>0</v>
      </c>
      <c s="676">
        <v>0.035000000000000003</v>
      </c>
      <c s="510" t="s">
        <v>1408</v>
      </c>
      <c s="497" t="s">
        <v>61</v>
      </c>
    </row>
    <row r="39" spans="1:38" s="497" customFormat="1" ht="13.8">
      <c r="A39" s="787">
        <v>23171000</v>
      </c>
      <c s="507">
        <v>1</v>
      </c>
      <c s="507">
        <v>1</v>
      </c>
      <c s="507">
        <v>1</v>
      </c>
      <c s="507" t="s">
        <v>364</v>
      </c>
      <c s="497" t="s">
        <v>952</v>
      </c>
      <c s="497" t="s">
        <v>951</v>
      </c>
      <c s="497" t="s">
        <v>946</v>
      </c>
      <c s="497" t="s">
        <v>4</v>
      </c>
      <c s="497" t="s">
        <v>968</v>
      </c>
      <c s="497" t="s">
        <v>64</v>
      </c>
      <c s="497" t="s">
        <v>8</v>
      </c>
      <c s="497" t="s">
        <v>939</v>
      </c>
      <c s="497" t="s">
        <v>65</v>
      </c>
      <c s="497" t="s">
        <v>65</v>
      </c>
      <c s="497" t="s">
        <v>64</v>
      </c>
      <c s="504">
        <v>176459840.13599986</v>
      </c>
      <c s="504">
        <v>0</v>
      </c>
      <c s="504">
        <v>0</v>
      </c>
      <c s="504">
        <v>0</v>
      </c>
      <c s="504">
        <v>0</v>
      </c>
      <c s="504">
        <v>-0.00200000405311584</v>
      </c>
      <c s="504">
        <v>0</v>
      </c>
      <c s="504">
        <v>176459840.13399985</v>
      </c>
      <c s="509">
        <v>41374</v>
      </c>
      <c s="509">
        <v>47928</v>
      </c>
      <c s="508">
        <v>312480966.99000001</v>
      </c>
      <c s="508">
        <v>312480966.99000001</v>
      </c>
      <c s="508">
        <v>6.3068493150684928</v>
      </c>
      <c s="508">
        <v>17.956164383561642</v>
      </c>
      <c s="692">
        <v>0.097078300000000006</v>
      </c>
      <c s="676" t="s">
        <v>1904</v>
      </c>
      <c s="676">
        <v>0.040000000000000001</v>
      </c>
      <c s="508">
        <v>6.3068493150684937</v>
      </c>
      <c s="508">
        <v>17.956164383561642</v>
      </c>
      <c s="676">
        <v>0.09707830000000002</v>
      </c>
      <c s="510" t="s">
        <v>1408</v>
      </c>
      <c s="497" t="s">
        <v>64</v>
      </c>
    </row>
    <row r="40" spans="1:38" s="497" customFormat="1" ht="13.8">
      <c r="A40" s="787">
        <v>23200000</v>
      </c>
      <c s="507">
        <v>1</v>
      </c>
      <c s="507">
        <v>1</v>
      </c>
      <c s="507">
        <v>1</v>
      </c>
      <c s="507" t="s">
        <v>924</v>
      </c>
      <c s="497" t="s">
        <v>952</v>
      </c>
      <c s="497" t="s">
        <v>951</v>
      </c>
      <c s="497" t="s">
        <v>946</v>
      </c>
      <c s="497" t="s">
        <v>4</v>
      </c>
      <c s="497" t="s">
        <v>968</v>
      </c>
      <c s="497" t="s">
        <v>64</v>
      </c>
      <c s="497" t="s">
        <v>8</v>
      </c>
      <c s="497" t="s">
        <v>939</v>
      </c>
      <c s="497" t="s">
        <v>66</v>
      </c>
      <c s="497" t="s">
        <v>66</v>
      </c>
      <c s="497" t="s">
        <v>64</v>
      </c>
      <c s="504">
        <v>38201022.950000003</v>
      </c>
      <c s="504">
        <v>0</v>
      </c>
      <c s="504">
        <v>0</v>
      </c>
      <c s="504">
        <v>0</v>
      </c>
      <c s="504">
        <v>0</v>
      </c>
      <c s="504">
        <v>-679243.38100000471</v>
      </c>
      <c s="504">
        <v>0</v>
      </c>
      <c s="504">
        <v>37521779.568999998</v>
      </c>
      <c s="509">
        <v>43773</v>
      </c>
      <c s="509">
        <v>51034</v>
      </c>
      <c s="508">
        <v>113542860.57799999</v>
      </c>
      <c s="508">
        <v>113542860.57799999</v>
      </c>
      <c s="508">
        <v>14.816438356164383</v>
      </c>
      <c s="508">
        <v>19.893150684931506</v>
      </c>
      <c s="692">
        <v>0.02</v>
      </c>
      <c s="676" t="s">
        <v>1206</v>
      </c>
      <c s="676"/>
      <c s="508">
        <v>14.816438356164381</v>
      </c>
      <c s="508">
        <v>19.893150684931506</v>
      </c>
      <c s="676">
        <v>0.02</v>
      </c>
      <c s="510" t="s">
        <v>1408</v>
      </c>
      <c s="497" t="s">
        <v>64</v>
      </c>
    </row>
    <row r="41" spans="1:38" s="497" customFormat="1" ht="13.8">
      <c r="A41" s="787">
        <v>23187000</v>
      </c>
      <c s="507">
        <v>1</v>
      </c>
      <c s="507">
        <v>1</v>
      </c>
      <c s="507">
        <v>1</v>
      </c>
      <c s="507" t="s">
        <v>364</v>
      </c>
      <c s="497" t="s">
        <v>952</v>
      </c>
      <c s="497" t="s">
        <v>951</v>
      </c>
      <c s="497" t="s">
        <v>946</v>
      </c>
      <c s="497" t="s">
        <v>4</v>
      </c>
      <c s="497" t="s">
        <v>968</v>
      </c>
      <c s="497" t="s">
        <v>64</v>
      </c>
      <c s="497" t="s">
        <v>8</v>
      </c>
      <c s="497" t="s">
        <v>939</v>
      </c>
      <c s="497" t="s">
        <v>67</v>
      </c>
      <c s="497" t="s">
        <v>67</v>
      </c>
      <c s="497" t="s">
        <v>64</v>
      </c>
      <c s="504">
        <v>85472655.73999998</v>
      </c>
      <c s="504">
        <v>0</v>
      </c>
      <c s="504">
        <v>0</v>
      </c>
      <c s="504">
        <v>0</v>
      </c>
      <c s="504">
        <v>0</v>
      </c>
      <c s="504">
        <v>0</v>
      </c>
      <c s="504">
        <v>0</v>
      </c>
      <c s="504">
        <v>85472655.73999998</v>
      </c>
      <c s="509">
        <v>42691</v>
      </c>
      <c s="509">
        <v>50061</v>
      </c>
      <c s="508">
        <v>102567186.91</v>
      </c>
      <c s="508">
        <v>102567186.91</v>
      </c>
      <c s="508">
        <v>12.150684931506849</v>
      </c>
      <c s="508">
        <v>20.19178082191781</v>
      </c>
      <c s="692">
        <v>0.029999999999999999</v>
      </c>
      <c s="676" t="s">
        <v>1206</v>
      </c>
      <c s="676"/>
      <c s="508">
        <v>12.150684931506849</v>
      </c>
      <c s="508">
        <v>20.19178082191781</v>
      </c>
      <c s="676">
        <v>0.030000000000000002</v>
      </c>
      <c s="510" t="s">
        <v>1408</v>
      </c>
      <c s="497" t="s">
        <v>64</v>
      </c>
    </row>
    <row r="42" spans="1:38" s="497" customFormat="1" ht="13.8">
      <c r="A42" s="787">
        <v>23182000</v>
      </c>
      <c s="507">
        <v>1</v>
      </c>
      <c s="507">
        <v>1</v>
      </c>
      <c s="507">
        <v>1</v>
      </c>
      <c s="507" t="s">
        <v>364</v>
      </c>
      <c s="497" t="s">
        <v>952</v>
      </c>
      <c s="497" t="s">
        <v>951</v>
      </c>
      <c s="497" t="s">
        <v>946</v>
      </c>
      <c s="497" t="s">
        <v>4</v>
      </c>
      <c s="497" t="s">
        <v>968</v>
      </c>
      <c s="497" t="s">
        <v>64</v>
      </c>
      <c s="497" t="s">
        <v>8</v>
      </c>
      <c s="497" t="s">
        <v>939</v>
      </c>
      <c s="497" t="s">
        <v>68</v>
      </c>
      <c s="497" t="s">
        <v>68</v>
      </c>
      <c s="497" t="s">
        <v>64</v>
      </c>
      <c s="504">
        <v>96320857.299999982</v>
      </c>
      <c s="504">
        <v>0</v>
      </c>
      <c s="504">
        <v>0</v>
      </c>
      <c s="504">
        <v>0</v>
      </c>
      <c s="504">
        <v>0</v>
      </c>
      <c s="504">
        <v>0</v>
      </c>
      <c s="504">
        <v>0</v>
      </c>
      <c s="504">
        <v>96320857.299999982</v>
      </c>
      <c s="509">
        <v>42425</v>
      </c>
      <c s="509">
        <v>49856</v>
      </c>
      <c s="508">
        <v>198244300</v>
      </c>
      <c s="508">
        <v>198244300</v>
      </c>
      <c s="508">
        <v>11.58904109589041</v>
      </c>
      <c s="508">
        <v>20.358904109589041</v>
      </c>
      <c s="692">
        <v>0.029999999999999999</v>
      </c>
      <c s="676" t="s">
        <v>1206</v>
      </c>
      <c s="676"/>
      <c s="508">
        <v>11.58904109589041</v>
      </c>
      <c s="508">
        <v>20.358904109589041</v>
      </c>
      <c s="676">
        <v>0.030000000000000002</v>
      </c>
      <c s="510" t="s">
        <v>1408</v>
      </c>
      <c s="497" t="s">
        <v>64</v>
      </c>
    </row>
    <row r="43" spans="1:38" s="497" customFormat="1" ht="13.8">
      <c r="A43" s="787">
        <v>23165000</v>
      </c>
      <c s="507">
        <v>1</v>
      </c>
      <c s="507">
        <v>1</v>
      </c>
      <c s="507">
        <v>1</v>
      </c>
      <c s="507" t="s">
        <v>364</v>
      </c>
      <c s="497" t="s">
        <v>952</v>
      </c>
      <c s="497" t="s">
        <v>951</v>
      </c>
      <c s="497" t="s">
        <v>946</v>
      </c>
      <c s="497" t="s">
        <v>4</v>
      </c>
      <c s="497" t="s">
        <v>968</v>
      </c>
      <c s="497" t="s">
        <v>64</v>
      </c>
      <c s="497" t="s">
        <v>8</v>
      </c>
      <c s="497" t="s">
        <v>939</v>
      </c>
      <c s="497" t="s">
        <v>69</v>
      </c>
      <c s="497" t="s">
        <v>69</v>
      </c>
      <c s="497" t="s">
        <v>64</v>
      </c>
      <c s="504">
        <v>231597973.90000004</v>
      </c>
      <c s="504">
        <v>0</v>
      </c>
      <c s="504">
        <v>0</v>
      </c>
      <c s="504">
        <v>0</v>
      </c>
      <c s="504">
        <v>0</v>
      </c>
      <c s="504">
        <v>0</v>
      </c>
      <c s="504">
        <v>0</v>
      </c>
      <c s="504">
        <v>231597973.90000004</v>
      </c>
      <c s="509">
        <v>40834</v>
      </c>
      <c s="509">
        <v>47382</v>
      </c>
      <c s="508">
        <v>554251553.96000004</v>
      </c>
      <c s="508">
        <v>554251553.96000004</v>
      </c>
      <c s="508">
        <v>4.8109589041095893</v>
      </c>
      <c s="508">
        <v>17.93972602739726</v>
      </c>
      <c s="692">
        <v>0.063500000000000001</v>
      </c>
      <c s="676" t="s">
        <v>1206</v>
      </c>
      <c s="676"/>
      <c s="508">
        <v>4.8109589041095893</v>
      </c>
      <c s="508">
        <v>17.93972602739726</v>
      </c>
      <c s="676">
        <v>0.063500000000000001</v>
      </c>
      <c s="510" t="s">
        <v>1408</v>
      </c>
      <c s="497" t="s">
        <v>64</v>
      </c>
    </row>
    <row r="44" spans="1:38" s="497" customFormat="1" ht="13.8">
      <c r="A44" s="787">
        <v>23170000</v>
      </c>
      <c s="507">
        <v>1</v>
      </c>
      <c s="507">
        <v>1</v>
      </c>
      <c s="507">
        <v>1</v>
      </c>
      <c s="507" t="s">
        <v>924</v>
      </c>
      <c s="497" t="s">
        <v>952</v>
      </c>
      <c s="497" t="s">
        <v>951</v>
      </c>
      <c s="497" t="s">
        <v>946</v>
      </c>
      <c s="497" t="s">
        <v>4</v>
      </c>
      <c s="497" t="s">
        <v>968</v>
      </c>
      <c s="497" t="s">
        <v>64</v>
      </c>
      <c s="497" t="s">
        <v>8</v>
      </c>
      <c s="497" t="s">
        <v>939</v>
      </c>
      <c s="497" t="s">
        <v>70</v>
      </c>
      <c s="497" t="s">
        <v>70</v>
      </c>
      <c s="497" t="s">
        <v>64</v>
      </c>
      <c s="504">
        <v>37378501.144000001</v>
      </c>
      <c s="504">
        <v>0</v>
      </c>
      <c s="504">
        <v>0</v>
      </c>
      <c s="504">
        <v>0</v>
      </c>
      <c s="504">
        <v>0</v>
      </c>
      <c s="504">
        <v>-664618.31400000304</v>
      </c>
      <c s="504">
        <v>0</v>
      </c>
      <c s="504">
        <v>36713882.829999998</v>
      </c>
      <c s="509">
        <v>41327</v>
      </c>
      <c s="509">
        <v>48636</v>
      </c>
      <c s="508">
        <v>77380000</v>
      </c>
      <c s="508">
        <v>75084685.136999995</v>
      </c>
      <c s="508">
        <v>8.2465753424657535</v>
      </c>
      <c s="508">
        <v>20.024657534246575</v>
      </c>
      <c s="692">
        <v>0.02</v>
      </c>
      <c s="676" t="s">
        <v>1206</v>
      </c>
      <c s="676"/>
      <c s="508">
        <v>8.2465753424657535</v>
      </c>
      <c s="508">
        <v>20.024657534246575</v>
      </c>
      <c s="676">
        <v>0.02</v>
      </c>
      <c s="510" t="s">
        <v>1408</v>
      </c>
      <c s="497" t="s">
        <v>64</v>
      </c>
    </row>
    <row r="45" spans="1:38" s="497" customFormat="1" ht="13.8">
      <c r="A45" s="787">
        <v>23178000</v>
      </c>
      <c s="507">
        <v>1</v>
      </c>
      <c s="507">
        <v>1</v>
      </c>
      <c s="507">
        <v>1</v>
      </c>
      <c s="507" t="s">
        <v>364</v>
      </c>
      <c s="497" t="s">
        <v>952</v>
      </c>
      <c s="497" t="s">
        <v>951</v>
      </c>
      <c s="497" t="s">
        <v>946</v>
      </c>
      <c s="497" t="s">
        <v>4</v>
      </c>
      <c s="497" t="s">
        <v>968</v>
      </c>
      <c s="497" t="s">
        <v>64</v>
      </c>
      <c s="497" t="s">
        <v>8</v>
      </c>
      <c s="497" t="s">
        <v>939</v>
      </c>
      <c s="497" t="s">
        <v>71</v>
      </c>
      <c s="497" t="s">
        <v>71</v>
      </c>
      <c s="497" t="s">
        <v>64</v>
      </c>
      <c s="504">
        <v>301435837.92399955</v>
      </c>
      <c s="504">
        <v>0</v>
      </c>
      <c s="504">
        <v>0</v>
      </c>
      <c s="504">
        <v>0</v>
      </c>
      <c s="504">
        <v>0</v>
      </c>
      <c s="504">
        <v>-0.0030000209808349601</v>
      </c>
      <c s="504">
        <v>0</v>
      </c>
      <c s="504">
        <v>301435837.92099953</v>
      </c>
      <c s="509">
        <v>41941</v>
      </c>
      <c s="509">
        <v>48478</v>
      </c>
      <c s="508">
        <v>509232882.64999998</v>
      </c>
      <c s="508">
        <v>484668867.74000001</v>
      </c>
      <c s="508">
        <v>7.8136986301369866</v>
      </c>
      <c s="508">
        <v>17.909589041095892</v>
      </c>
      <c s="692">
        <v>0.097078300000000006</v>
      </c>
      <c s="676" t="s">
        <v>1904</v>
      </c>
      <c s="676">
        <v>0.040000000000000001</v>
      </c>
      <c s="508">
        <v>7.8136986301369866</v>
      </c>
      <c s="508">
        <v>17.909589041095892</v>
      </c>
      <c s="676">
        <v>0.097078300000000006</v>
      </c>
      <c s="510" t="s">
        <v>1408</v>
      </c>
      <c s="497" t="s">
        <v>64</v>
      </c>
    </row>
    <row r="46" spans="1:38" s="497" customFormat="1" ht="13.8">
      <c r="A46" s="787">
        <v>23201000</v>
      </c>
      <c s="507">
        <v>1</v>
      </c>
      <c s="507">
        <v>1</v>
      </c>
      <c s="507">
        <v>1</v>
      </c>
      <c s="507" t="s">
        <v>924</v>
      </c>
      <c s="497" t="s">
        <v>952</v>
      </c>
      <c s="497" t="s">
        <v>951</v>
      </c>
      <c s="497" t="s">
        <v>946</v>
      </c>
      <c s="497" t="s">
        <v>4</v>
      </c>
      <c s="497" t="s">
        <v>968</v>
      </c>
      <c s="497" t="s">
        <v>64</v>
      </c>
      <c s="497" t="s">
        <v>8</v>
      </c>
      <c s="497" t="s">
        <v>939</v>
      </c>
      <c s="497" t="s">
        <v>72</v>
      </c>
      <c s="497" t="s">
        <v>72</v>
      </c>
      <c s="497" t="s">
        <v>64</v>
      </c>
      <c s="504">
        <v>45117752.813000001</v>
      </c>
      <c s="504">
        <v>0</v>
      </c>
      <c s="504">
        <v>0</v>
      </c>
      <c s="504">
        <v>0</v>
      </c>
      <c s="504">
        <v>0</v>
      </c>
      <c s="504">
        <v>-802228.1230000034</v>
      </c>
      <c s="504">
        <v>0</v>
      </c>
      <c s="504">
        <v>44315524.689999998</v>
      </c>
      <c s="509">
        <v>43773</v>
      </c>
      <c s="509">
        <v>51034</v>
      </c>
      <c s="508">
        <v>60384134.346000001</v>
      </c>
      <c s="508">
        <v>60384134.346000001</v>
      </c>
      <c s="508">
        <v>14.816438356164383</v>
      </c>
      <c s="508">
        <v>19.893150684931506</v>
      </c>
      <c s="692">
        <v>0.02</v>
      </c>
      <c s="676" t="s">
        <v>1206</v>
      </c>
      <c s="676"/>
      <c s="508">
        <v>14.816438356164383</v>
      </c>
      <c s="508">
        <v>19.893150684931506</v>
      </c>
      <c s="676">
        <v>0.02</v>
      </c>
      <c s="510" t="s">
        <v>1408</v>
      </c>
      <c s="497" t="s">
        <v>64</v>
      </c>
    </row>
    <row r="47" spans="1:38" s="497" customFormat="1" ht="13.8">
      <c r="A47" s="787">
        <v>23196000</v>
      </c>
      <c s="507">
        <v>1</v>
      </c>
      <c s="507">
        <v>1</v>
      </c>
      <c s="507">
        <v>1</v>
      </c>
      <c s="507" t="s">
        <v>924</v>
      </c>
      <c s="497" t="s">
        <v>952</v>
      </c>
      <c s="497" t="s">
        <v>951</v>
      </c>
      <c s="497" t="s">
        <v>946</v>
      </c>
      <c s="497" t="s">
        <v>4</v>
      </c>
      <c s="497" t="s">
        <v>968</v>
      </c>
      <c s="497" t="s">
        <v>64</v>
      </c>
      <c s="497" t="s">
        <v>8</v>
      </c>
      <c s="497" t="s">
        <v>939</v>
      </c>
      <c s="497" t="s">
        <v>73</v>
      </c>
      <c s="497" t="s">
        <v>73</v>
      </c>
      <c s="497" t="s">
        <v>64</v>
      </c>
      <c s="504">
        <v>61337763.520999998</v>
      </c>
      <c s="504">
        <v>0</v>
      </c>
      <c s="504">
        <v>0</v>
      </c>
      <c s="504">
        <v>0</v>
      </c>
      <c s="504">
        <v>0</v>
      </c>
      <c s="504">
        <v>-1090632.3079999983</v>
      </c>
      <c s="504">
        <v>0</v>
      </c>
      <c s="504">
        <v>60247131.213</v>
      </c>
      <c s="509">
        <v>43446</v>
      </c>
      <c s="509">
        <v>50485</v>
      </c>
      <c s="508">
        <v>75163134.240999997</v>
      </c>
      <c s="508">
        <v>75163134.240999997</v>
      </c>
      <c s="508">
        <v>13.312328767123288</v>
      </c>
      <c s="508">
        <v>19.284931506849315</v>
      </c>
      <c s="692">
        <v>0.02</v>
      </c>
      <c s="676" t="s">
        <v>1206</v>
      </c>
      <c s="676"/>
      <c s="508">
        <v>13.312328767123288</v>
      </c>
      <c s="508">
        <v>19.284931506849315</v>
      </c>
      <c s="676">
        <v>0.02</v>
      </c>
      <c s="510" t="s">
        <v>1408</v>
      </c>
      <c s="497" t="s">
        <v>64</v>
      </c>
    </row>
    <row r="48" spans="1:38" s="497" customFormat="1" ht="13.8">
      <c r="A48" s="787">
        <v>23158000</v>
      </c>
      <c s="507">
        <v>1</v>
      </c>
      <c s="507">
        <v>1</v>
      </c>
      <c s="507">
        <v>1</v>
      </c>
      <c s="507" t="s">
        <v>364</v>
      </c>
      <c s="497" t="s">
        <v>952</v>
      </c>
      <c s="497" t="s">
        <v>951</v>
      </c>
      <c s="497" t="s">
        <v>946</v>
      </c>
      <c s="497" t="s">
        <v>4</v>
      </c>
      <c s="497" t="s">
        <v>968</v>
      </c>
      <c s="497" t="s">
        <v>64</v>
      </c>
      <c s="497" t="s">
        <v>8</v>
      </c>
      <c s="497" t="s">
        <v>939</v>
      </c>
      <c s="497" t="s">
        <v>74</v>
      </c>
      <c s="497" t="s">
        <v>74</v>
      </c>
      <c s="497" t="s">
        <v>64</v>
      </c>
      <c s="504">
        <v>599867430.64599538</v>
      </c>
      <c s="504">
        <v>0</v>
      </c>
      <c s="504">
        <v>0</v>
      </c>
      <c s="504">
        <v>0</v>
      </c>
      <c s="504">
        <v>0</v>
      </c>
      <c s="504">
        <v>0.0029997825622558598</v>
      </c>
      <c s="504">
        <v>0</v>
      </c>
      <c s="504">
        <v>599867430.64899516</v>
      </c>
      <c s="509">
        <v>40332</v>
      </c>
      <c s="509">
        <v>47017</v>
      </c>
      <c s="508">
        <v>1682745000</v>
      </c>
      <c s="508">
        <v>1682745000</v>
      </c>
      <c s="508">
        <v>3.8109589041095893</v>
      </c>
      <c s="508">
        <v>18.315068493150687</v>
      </c>
      <c s="692">
        <v>0.063500000000000001</v>
      </c>
      <c s="676" t="s">
        <v>1206</v>
      </c>
      <c s="676"/>
      <c s="508">
        <v>3.8109589041095897</v>
      </c>
      <c s="508">
        <v>18.315068493150687</v>
      </c>
      <c s="676">
        <v>0.063500000000000001</v>
      </c>
      <c s="510" t="s">
        <v>1408</v>
      </c>
      <c s="497" t="s">
        <v>64</v>
      </c>
    </row>
    <row r="49" spans="1:38" s="497" customFormat="1" ht="13.8">
      <c r="A49" s="787">
        <v>23175000</v>
      </c>
      <c s="507">
        <v>1</v>
      </c>
      <c s="507">
        <v>1</v>
      </c>
      <c s="507">
        <v>0</v>
      </c>
      <c s="507" t="s">
        <v>364</v>
      </c>
      <c s="497" t="s">
        <v>952</v>
      </c>
      <c s="497" t="s">
        <v>948</v>
      </c>
      <c s="497" t="s">
        <v>948</v>
      </c>
      <c s="497" t="s">
        <v>948</v>
      </c>
      <c s="497" t="s">
        <v>968</v>
      </c>
      <c s="497" t="s">
        <v>75</v>
      </c>
      <c s="497" t="s">
        <v>76</v>
      </c>
      <c s="497" t="s">
        <v>939</v>
      </c>
      <c s="497" t="s">
        <v>77</v>
      </c>
      <c s="497" t="s">
        <v>77</v>
      </c>
      <c s="497" t="s">
        <v>75</v>
      </c>
      <c s="504">
        <v>73084423.739999995</v>
      </c>
      <c s="504">
        <v>0</v>
      </c>
      <c s="504">
        <v>0</v>
      </c>
      <c s="504">
        <v>0</v>
      </c>
      <c s="504">
        <v>0</v>
      </c>
      <c s="504">
        <v>0</v>
      </c>
      <c s="504">
        <v>0</v>
      </c>
      <c s="504">
        <v>73084423.739999995</v>
      </c>
      <c s="509">
        <v>41576</v>
      </c>
      <c s="509">
        <v>47112</v>
      </c>
      <c s="508">
        <v>195239817.55000001</v>
      </c>
      <c s="508">
        <v>195239817.55000001</v>
      </c>
      <c s="508">
        <v>4.0712328767123287</v>
      </c>
      <c s="508">
        <v>15.167123287671233</v>
      </c>
      <c s="692">
        <v>0.074499999999999997</v>
      </c>
      <c s="676" t="s">
        <v>1206</v>
      </c>
      <c s="676"/>
      <c s="508">
        <v>4.0712328767123287</v>
      </c>
      <c s="508">
        <v>15.167123287671233</v>
      </c>
      <c s="676">
        <v>0.074499999999999997</v>
      </c>
      <c s="510" t="s">
        <v>1408</v>
      </c>
      <c s="497" t="s">
        <v>75</v>
      </c>
    </row>
    <row r="50" spans="1:38" s="497" customFormat="1" ht="13.8">
      <c r="A50" s="787">
        <v>23162000</v>
      </c>
      <c s="507">
        <v>1</v>
      </c>
      <c s="507">
        <v>1</v>
      </c>
      <c s="507">
        <v>0</v>
      </c>
      <c s="507" t="s">
        <v>364</v>
      </c>
      <c s="497" t="s">
        <v>952</v>
      </c>
      <c s="497" t="s">
        <v>948</v>
      </c>
      <c s="497" t="s">
        <v>948</v>
      </c>
      <c s="497" t="s">
        <v>948</v>
      </c>
      <c s="497" t="s">
        <v>968</v>
      </c>
      <c s="497" t="s">
        <v>75</v>
      </c>
      <c s="497" t="s">
        <v>78</v>
      </c>
      <c s="497" t="s">
        <v>939</v>
      </c>
      <c s="497" t="s">
        <v>79</v>
      </c>
      <c s="497" t="s">
        <v>79</v>
      </c>
      <c s="497" t="s">
        <v>75</v>
      </c>
      <c s="504">
        <v>7006343.5</v>
      </c>
      <c s="504">
        <v>0</v>
      </c>
      <c s="504">
        <v>0</v>
      </c>
      <c s="504">
        <v>0</v>
      </c>
      <c s="504">
        <v>0</v>
      </c>
      <c s="504">
        <v>0</v>
      </c>
      <c s="504">
        <v>0</v>
      </c>
      <c s="504">
        <v>7006343.5</v>
      </c>
      <c s="509">
        <v>40645</v>
      </c>
      <c s="509">
        <v>44640</v>
      </c>
      <c s="508">
        <v>52547575.950000003</v>
      </c>
      <c s="508">
        <v>52547575.950000003</v>
      </c>
      <c s="508">
        <v>0</v>
      </c>
      <c s="508">
        <v>0</v>
      </c>
      <c s="692">
        <v>0.079000000000000001</v>
      </c>
      <c s="676" t="s">
        <v>1206</v>
      </c>
      <c s="676"/>
      <c s="508">
        <v>0</v>
      </c>
      <c s="508">
        <v>0</v>
      </c>
      <c s="676">
        <v>0.079000000000000001</v>
      </c>
      <c s="510" t="s">
        <v>1408</v>
      </c>
      <c s="497" t="s">
        <v>75</v>
      </c>
    </row>
    <row r="51" spans="1:38" s="497" customFormat="1" ht="13.8">
      <c r="A51" s="787">
        <v>23174000</v>
      </c>
      <c s="507">
        <v>1</v>
      </c>
      <c s="507">
        <v>1</v>
      </c>
      <c s="507">
        <v>0</v>
      </c>
      <c s="507" t="s">
        <v>929</v>
      </c>
      <c s="497" t="s">
        <v>952</v>
      </c>
      <c s="497" t="s">
        <v>951</v>
      </c>
      <c s="497" t="s">
        <v>950</v>
      </c>
      <c s="497" t="s">
        <v>958</v>
      </c>
      <c s="497" t="s">
        <v>968</v>
      </c>
      <c s="497" t="s">
        <v>80</v>
      </c>
      <c s="497" t="s">
        <v>81</v>
      </c>
      <c s="497" t="s">
        <v>939</v>
      </c>
      <c s="497" t="s">
        <v>82</v>
      </c>
      <c s="497" t="s">
        <v>82</v>
      </c>
      <c s="497" t="s">
        <v>80</v>
      </c>
      <c s="504">
        <v>46842222.939000003</v>
      </c>
      <c s="504">
        <v>0</v>
      </c>
      <c s="504">
        <v>0</v>
      </c>
      <c s="504">
        <v>0</v>
      </c>
      <c s="504">
        <v>0</v>
      </c>
      <c s="504">
        <v>-677376.86400000006</v>
      </c>
      <c s="504">
        <v>0</v>
      </c>
      <c s="504">
        <v>46164846.075000003</v>
      </c>
      <c s="509">
        <v>41520</v>
      </c>
      <c s="509">
        <v>56147</v>
      </c>
      <c s="508">
        <v>64989000</v>
      </c>
      <c s="508">
        <v>64989000</v>
      </c>
      <c s="508">
        <v>28.824657534246576</v>
      </c>
      <c s="508">
        <v>40.073972602739723</v>
      </c>
      <c s="692">
        <v>0.002</v>
      </c>
      <c s="676" t="s">
        <v>1206</v>
      </c>
      <c s="676"/>
      <c s="508">
        <v>28.824657534246576</v>
      </c>
      <c s="508">
        <v>40.073972602739723</v>
      </c>
      <c s="676">
        <v>0.002</v>
      </c>
      <c s="510" t="s">
        <v>1408</v>
      </c>
      <c s="497" t="s">
        <v>80</v>
      </c>
    </row>
    <row r="52" spans="1:38" s="497" customFormat="1" ht="13.8">
      <c r="A52" s="787">
        <v>23161000</v>
      </c>
      <c s="507">
        <v>1</v>
      </c>
      <c s="507">
        <v>1</v>
      </c>
      <c s="507">
        <v>0</v>
      </c>
      <c s="507" t="s">
        <v>929</v>
      </c>
      <c s="497" t="s">
        <v>952</v>
      </c>
      <c s="497" t="s">
        <v>951</v>
      </c>
      <c s="497" t="s">
        <v>950</v>
      </c>
      <c s="497" t="s">
        <v>958</v>
      </c>
      <c s="497" t="s">
        <v>968</v>
      </c>
      <c s="497" t="s">
        <v>80</v>
      </c>
      <c s="497" t="s">
        <v>81</v>
      </c>
      <c s="497" t="s">
        <v>939</v>
      </c>
      <c s="497" t="s">
        <v>80</v>
      </c>
      <c s="497" t="s">
        <v>80</v>
      </c>
      <c s="497" t="s">
        <v>80</v>
      </c>
      <c s="504">
        <v>23890246.758000001</v>
      </c>
      <c s="504">
        <v>0</v>
      </c>
      <c s="504">
        <v>0</v>
      </c>
      <c s="504">
        <v>0</v>
      </c>
      <c s="504">
        <v>0</v>
      </c>
      <c s="504">
        <v>-345472.51200000197</v>
      </c>
      <c s="504">
        <v>0</v>
      </c>
      <c s="504">
        <v>23544774.245999999</v>
      </c>
      <c s="509">
        <v>40534</v>
      </c>
      <c s="509">
        <v>49663</v>
      </c>
      <c s="508">
        <v>44804146.468999997</v>
      </c>
      <c s="508">
        <v>44804146.468999997</v>
      </c>
      <c s="508">
        <v>11.06027397260274</v>
      </c>
      <c s="508">
        <v>25.010958904109589</v>
      </c>
      <c s="692">
        <v>0.02</v>
      </c>
      <c s="676" t="s">
        <v>1206</v>
      </c>
      <c s="676"/>
      <c s="508">
        <v>11.06027397260274</v>
      </c>
      <c s="508">
        <v>25.010958904109589</v>
      </c>
      <c s="676">
        <v>0.02</v>
      </c>
      <c s="510" t="s">
        <v>1408</v>
      </c>
      <c s="497" t="s">
        <v>80</v>
      </c>
    </row>
    <row r="53" spans="1:38" s="497" customFormat="1" ht="13.8">
      <c r="A53" s="787">
        <v>23156000</v>
      </c>
      <c s="507">
        <v>1</v>
      </c>
      <c s="507">
        <v>1</v>
      </c>
      <c s="507">
        <v>1</v>
      </c>
      <c s="507" t="s">
        <v>925</v>
      </c>
      <c s="497" t="s">
        <v>952</v>
      </c>
      <c s="497" t="s">
        <v>951</v>
      </c>
      <c s="497" t="s">
        <v>946</v>
      </c>
      <c s="497" t="s">
        <v>4</v>
      </c>
      <c s="497" t="s">
        <v>968</v>
      </c>
      <c s="497" t="s">
        <v>83</v>
      </c>
      <c s="497" t="s">
        <v>12</v>
      </c>
      <c s="497" t="s">
        <v>939</v>
      </c>
      <c s="497" t="s">
        <v>84</v>
      </c>
      <c s="497" t="s">
        <v>84</v>
      </c>
      <c s="497" t="s">
        <v>83</v>
      </c>
      <c s="504">
        <v>906902.27899999998</v>
      </c>
      <c s="504">
        <v>0</v>
      </c>
      <c s="504">
        <v>0</v>
      </c>
      <c s="504">
        <v>0</v>
      </c>
      <c s="504">
        <v>0</v>
      </c>
      <c s="504">
        <v>-24536.812000000034</v>
      </c>
      <c s="504">
        <v>0</v>
      </c>
      <c s="504">
        <v>882365.46699999995</v>
      </c>
      <c s="509">
        <v>40165</v>
      </c>
      <c s="509">
        <v>51135</v>
      </c>
      <c s="508">
        <v>1164287.925</v>
      </c>
      <c s="508">
        <v>1164287.925</v>
      </c>
      <c s="508">
        <v>15.093150684931507</v>
      </c>
      <c s="508">
        <v>30.054794520547944</v>
      </c>
      <c s="692">
        <v>0</v>
      </c>
      <c s="676" t="s">
        <v>1206</v>
      </c>
      <c s="676"/>
      <c s="508">
        <v>15.093150684931507</v>
      </c>
      <c s="508">
        <v>30.054794520547944</v>
      </c>
      <c s="676">
        <v>0</v>
      </c>
      <c s="510" t="s">
        <v>1408</v>
      </c>
      <c s="497" t="s">
        <v>83</v>
      </c>
    </row>
    <row r="54" spans="1:38" s="497" customFormat="1" ht="13.8">
      <c r="A54" s="787">
        <v>23151000</v>
      </c>
      <c s="507">
        <v>1</v>
      </c>
      <c s="507">
        <v>1</v>
      </c>
      <c s="507">
        <v>1</v>
      </c>
      <c s="507" t="s">
        <v>925</v>
      </c>
      <c s="497" t="s">
        <v>952</v>
      </c>
      <c s="497" t="s">
        <v>951</v>
      </c>
      <c s="497" t="s">
        <v>946</v>
      </c>
      <c s="497" t="s">
        <v>4</v>
      </c>
      <c s="497" t="s">
        <v>968</v>
      </c>
      <c s="497" t="s">
        <v>83</v>
      </c>
      <c s="497" t="s">
        <v>12</v>
      </c>
      <c s="497" t="s">
        <v>939</v>
      </c>
      <c s="497" t="s">
        <v>85</v>
      </c>
      <c s="497" t="s">
        <v>85</v>
      </c>
      <c s="497" t="s">
        <v>83</v>
      </c>
      <c s="504">
        <v>501080.07900000003</v>
      </c>
      <c s="504">
        <v>0</v>
      </c>
      <c s="504">
        <v>0</v>
      </c>
      <c s="504">
        <v>0</v>
      </c>
      <c s="504">
        <v>0</v>
      </c>
      <c s="504">
        <v>-13557.037000000011</v>
      </c>
      <c s="504">
        <v>0</v>
      </c>
      <c s="504">
        <v>487523.04200000002</v>
      </c>
      <c s="509">
        <v>37630</v>
      </c>
      <c s="509">
        <v>49309</v>
      </c>
      <c s="508">
        <v>1115872.567</v>
      </c>
      <c s="508">
        <v>1115872.567</v>
      </c>
      <c s="508">
        <v>10.09041095890411</v>
      </c>
      <c s="508">
        <v>31.997260273972604</v>
      </c>
      <c s="692">
        <v>0</v>
      </c>
      <c s="676" t="s">
        <v>1206</v>
      </c>
      <c s="676"/>
      <c s="508">
        <v>10.09041095890411</v>
      </c>
      <c s="508">
        <v>31.997260273972604</v>
      </c>
      <c s="676">
        <v>0</v>
      </c>
      <c s="510" t="s">
        <v>1408</v>
      </c>
      <c s="497" t="s">
        <v>83</v>
      </c>
    </row>
    <row r="55" spans="1:38" s="497" customFormat="1" ht="13.8">
      <c r="A55" s="787">
        <v>21016100</v>
      </c>
      <c s="507">
        <v>1</v>
      </c>
      <c s="507">
        <v>1</v>
      </c>
      <c s="507">
        <v>1</v>
      </c>
      <c s="507" t="s">
        <v>925</v>
      </c>
      <c s="497" t="s">
        <v>952</v>
      </c>
      <c s="497" t="s">
        <v>951</v>
      </c>
      <c s="497" t="s">
        <v>946</v>
      </c>
      <c s="497" t="s">
        <v>4</v>
      </c>
      <c s="497" t="s">
        <v>968</v>
      </c>
      <c s="497" t="s">
        <v>83</v>
      </c>
      <c s="497" t="s">
        <v>8</v>
      </c>
      <c s="497" t="s">
        <v>939</v>
      </c>
      <c s="497" t="s">
        <v>86</v>
      </c>
      <c s="497" t="s">
        <v>86</v>
      </c>
      <c s="497" t="s">
        <v>83</v>
      </c>
      <c s="504">
        <v>146822.454</v>
      </c>
      <c s="504">
        <v>0</v>
      </c>
      <c s="504">
        <v>0</v>
      </c>
      <c s="504">
        <v>0</v>
      </c>
      <c s="504">
        <v>0</v>
      </c>
      <c s="504">
        <v>-3972.3740000000107</v>
      </c>
      <c s="504">
        <v>0</v>
      </c>
      <c s="504">
        <v>142850.07999999999</v>
      </c>
      <c s="509">
        <v>35012</v>
      </c>
      <c s="509">
        <v>46022</v>
      </c>
      <c s="508">
        <v>1601971.621</v>
      </c>
      <c s="508">
        <v>1601971.621</v>
      </c>
      <c s="508">
        <v>1.0849315068493151</v>
      </c>
      <c s="508">
        <v>30.164383561643834</v>
      </c>
      <c s="692">
        <v>0</v>
      </c>
      <c s="676" t="s">
        <v>1206</v>
      </c>
      <c s="676"/>
      <c s="508">
        <v>1.0849315068493151</v>
      </c>
      <c s="508">
        <v>30.164383561643834</v>
      </c>
      <c s="676">
        <v>0</v>
      </c>
      <c s="510" t="s">
        <v>1408</v>
      </c>
      <c s="497" t="s">
        <v>83</v>
      </c>
    </row>
    <row r="56" spans="1:38" s="497" customFormat="1" ht="13.8">
      <c r="A56" s="787">
        <v>21019100</v>
      </c>
      <c s="507">
        <v>1</v>
      </c>
      <c s="507">
        <v>1</v>
      </c>
      <c s="507">
        <v>1</v>
      </c>
      <c s="507" t="s">
        <v>925</v>
      </c>
      <c s="497" t="s">
        <v>952</v>
      </c>
      <c s="497" t="s">
        <v>951</v>
      </c>
      <c s="497" t="s">
        <v>946</v>
      </c>
      <c s="497" t="s">
        <v>4</v>
      </c>
      <c s="497" t="s">
        <v>968</v>
      </c>
      <c s="497" t="s">
        <v>83</v>
      </c>
      <c s="497" t="s">
        <v>8</v>
      </c>
      <c s="497" t="s">
        <v>939</v>
      </c>
      <c s="497" t="s">
        <v>87</v>
      </c>
      <c s="497" t="s">
        <v>87</v>
      </c>
      <c s="497" t="s">
        <v>83</v>
      </c>
      <c s="504">
        <v>263191.95500000002</v>
      </c>
      <c s="504">
        <v>0</v>
      </c>
      <c s="504">
        <v>0</v>
      </c>
      <c s="504">
        <v>0</v>
      </c>
      <c s="504">
        <v>0</v>
      </c>
      <c s="504">
        <v>-7120.8240000000224</v>
      </c>
      <c s="504">
        <v>0</v>
      </c>
      <c s="504">
        <v>256071.13099999999</v>
      </c>
      <c s="509">
        <v>36068</v>
      </c>
      <c s="509">
        <v>46752</v>
      </c>
      <c s="508">
        <v>1435895.666</v>
      </c>
      <c s="508">
        <v>1435895.666</v>
      </c>
      <c s="508">
        <v>3.0849315068493151</v>
      </c>
      <c s="508">
        <v>29.271232876712329</v>
      </c>
      <c s="692">
        <v>0</v>
      </c>
      <c s="676" t="s">
        <v>1206</v>
      </c>
      <c s="676"/>
      <c s="508">
        <v>3.0849315068493151</v>
      </c>
      <c s="508">
        <v>29.271232876712329</v>
      </c>
      <c s="676">
        <v>0</v>
      </c>
      <c s="510" t="s">
        <v>1408</v>
      </c>
      <c s="497" t="s">
        <v>83</v>
      </c>
    </row>
    <row r="57" spans="1:38" s="497" customFormat="1" ht="13.8">
      <c r="A57" s="787">
        <v>21015100</v>
      </c>
      <c s="507">
        <v>1</v>
      </c>
      <c s="507">
        <v>1</v>
      </c>
      <c s="507">
        <v>1</v>
      </c>
      <c s="507" t="s">
        <v>925</v>
      </c>
      <c s="497" t="s">
        <v>952</v>
      </c>
      <c s="497" t="s">
        <v>951</v>
      </c>
      <c s="497" t="s">
        <v>946</v>
      </c>
      <c s="497" t="s">
        <v>4</v>
      </c>
      <c s="497" t="s">
        <v>968</v>
      </c>
      <c s="497" t="s">
        <v>83</v>
      </c>
      <c s="497" t="s">
        <v>8</v>
      </c>
      <c s="497" t="s">
        <v>939</v>
      </c>
      <c s="497" t="s">
        <v>88</v>
      </c>
      <c s="497" t="s">
        <v>88</v>
      </c>
      <c s="497" t="s">
        <v>83</v>
      </c>
      <c s="504">
        <v>7.2164496600635205E-16</v>
      </c>
      <c s="504">
        <v>0</v>
      </c>
      <c s="504">
        <v>0</v>
      </c>
      <c s="504">
        <v>0</v>
      </c>
      <c s="504">
        <v>0</v>
      </c>
      <c s="504">
        <v>0</v>
      </c>
      <c s="504">
        <v>0</v>
      </c>
      <c s="504">
        <v>7.2164496600635205E-16</v>
      </c>
      <c s="509">
        <v>34632</v>
      </c>
      <c s="509">
        <v>45657</v>
      </c>
      <c s="508">
        <v>2939397.4730000002</v>
      </c>
      <c s="508">
        <v>2939397.4730000002</v>
      </c>
      <c s="508">
        <v>0.084931506849315067</v>
      </c>
      <c s="508">
        <v>30.205479452054796</v>
      </c>
      <c s="692">
        <v>0</v>
      </c>
      <c s="676" t="s">
        <v>1206</v>
      </c>
      <c s="676"/>
      <c s="508">
        <v>0.084931506849315067</v>
      </c>
      <c s="508">
        <v>30.205479452054796</v>
      </c>
      <c s="676">
        <v>0</v>
      </c>
      <c s="510" t="s">
        <v>1408</v>
      </c>
      <c s="497" t="s">
        <v>83</v>
      </c>
    </row>
    <row r="58" spans="1:38" s="497" customFormat="1" ht="13.8">
      <c r="A58" s="787">
        <v>21014100</v>
      </c>
      <c s="507">
        <v>1</v>
      </c>
      <c s="507">
        <v>1</v>
      </c>
      <c s="507">
        <v>1</v>
      </c>
      <c s="507" t="s">
        <v>925</v>
      </c>
      <c s="497" t="s">
        <v>952</v>
      </c>
      <c s="497" t="s">
        <v>951</v>
      </c>
      <c s="497" t="s">
        <v>946</v>
      </c>
      <c s="497" t="s">
        <v>4</v>
      </c>
      <c s="497" t="s">
        <v>968</v>
      </c>
      <c s="497" t="s">
        <v>83</v>
      </c>
      <c s="497" t="s">
        <v>8</v>
      </c>
      <c s="497" t="s">
        <v>939</v>
      </c>
      <c s="497" t="s">
        <v>89</v>
      </c>
      <c s="497" t="s">
        <v>89</v>
      </c>
      <c s="497" t="s">
        <v>83</v>
      </c>
      <c s="504">
        <v>7.2164496600635205E-16</v>
      </c>
      <c s="504">
        <v>0</v>
      </c>
      <c s="504">
        <v>0</v>
      </c>
      <c s="504">
        <v>0</v>
      </c>
      <c s="504">
        <v>0</v>
      </c>
      <c s="504">
        <v>0</v>
      </c>
      <c s="504">
        <v>0</v>
      </c>
      <c s="504">
        <v>7.2164496600635205E-16</v>
      </c>
      <c s="509">
        <v>34515</v>
      </c>
      <c s="509">
        <v>45647</v>
      </c>
      <c s="508">
        <v>2939397.4730000002</v>
      </c>
      <c s="508">
        <v>2939397.4730000002</v>
      </c>
      <c s="508">
        <v>0.057534246575342465</v>
      </c>
      <c s="508">
        <v>30.4986301369863</v>
      </c>
      <c s="692">
        <v>0</v>
      </c>
      <c s="676" t="s">
        <v>1206</v>
      </c>
      <c s="676"/>
      <c s="508">
        <v>0.057534246575342465</v>
      </c>
      <c s="508">
        <v>30.4986301369863</v>
      </c>
      <c s="676">
        <v>0</v>
      </c>
      <c s="510" t="s">
        <v>1408</v>
      </c>
      <c s="497" t="s">
        <v>83</v>
      </c>
    </row>
    <row r="59" spans="1:38" s="497" customFormat="1" ht="13.8">
      <c r="A59" s="787">
        <v>21018100</v>
      </c>
      <c s="507">
        <v>1</v>
      </c>
      <c s="507">
        <v>1</v>
      </c>
      <c s="507">
        <v>1</v>
      </c>
      <c s="507" t="s">
        <v>925</v>
      </c>
      <c s="497" t="s">
        <v>952</v>
      </c>
      <c s="497" t="s">
        <v>951</v>
      </c>
      <c s="497" t="s">
        <v>946</v>
      </c>
      <c s="497" t="s">
        <v>4</v>
      </c>
      <c s="497" t="s">
        <v>968</v>
      </c>
      <c s="497" t="s">
        <v>83</v>
      </c>
      <c s="497" t="s">
        <v>8</v>
      </c>
      <c s="497" t="s">
        <v>939</v>
      </c>
      <c s="497" t="s">
        <v>90</v>
      </c>
      <c s="497" t="s">
        <v>90</v>
      </c>
      <c s="497" t="s">
        <v>83</v>
      </c>
      <c s="504">
        <v>167696.80499999999</v>
      </c>
      <c s="504">
        <v>0</v>
      </c>
      <c s="504">
        <v>0</v>
      </c>
      <c s="504">
        <v>0</v>
      </c>
      <c s="504">
        <v>0</v>
      </c>
      <c s="504">
        <v>-4537.1429999999818</v>
      </c>
      <c s="504">
        <v>0</v>
      </c>
      <c s="504">
        <v>163159.66200000001</v>
      </c>
      <c s="509">
        <v>35457</v>
      </c>
      <c s="509">
        <v>46387</v>
      </c>
      <c s="508">
        <v>1219849.953</v>
      </c>
      <c s="508">
        <v>1219849.953</v>
      </c>
      <c s="508">
        <v>2.0849315068493151</v>
      </c>
      <c s="508">
        <v>29.945205479452056</v>
      </c>
      <c s="692">
        <v>0</v>
      </c>
      <c s="676" t="s">
        <v>1206</v>
      </c>
      <c s="676"/>
      <c s="508">
        <v>2.0849315068493151</v>
      </c>
      <c s="508">
        <v>29.945205479452056</v>
      </c>
      <c s="676">
        <v>0</v>
      </c>
      <c s="510" t="s">
        <v>1408</v>
      </c>
      <c s="497" t="s">
        <v>83</v>
      </c>
    </row>
    <row r="60" spans="1:38" s="497" customFormat="1" ht="13.8">
      <c r="A60" s="787">
        <v>23181000</v>
      </c>
      <c s="507">
        <v>1</v>
      </c>
      <c s="507">
        <v>1</v>
      </c>
      <c s="507">
        <v>1</v>
      </c>
      <c s="507" t="s">
        <v>925</v>
      </c>
      <c s="497" t="s">
        <v>952</v>
      </c>
      <c s="497" t="s">
        <v>951</v>
      </c>
      <c s="497" t="s">
        <v>946</v>
      </c>
      <c s="497" t="s">
        <v>4</v>
      </c>
      <c s="497" t="s">
        <v>968</v>
      </c>
      <c s="497" t="s">
        <v>91</v>
      </c>
      <c s="497" t="s">
        <v>8</v>
      </c>
      <c s="497" t="s">
        <v>939</v>
      </c>
      <c s="497" t="s">
        <v>91</v>
      </c>
      <c s="497" t="s">
        <v>91</v>
      </c>
      <c s="497" t="s">
        <v>91</v>
      </c>
      <c s="504">
        <v>6519900</v>
      </c>
      <c s="504">
        <v>0</v>
      </c>
      <c s="504">
        <v>0</v>
      </c>
      <c s="504">
        <v>0</v>
      </c>
      <c s="504">
        <v>0</v>
      </c>
      <c s="504">
        <v>-176400</v>
      </c>
      <c s="504">
        <v>0</v>
      </c>
      <c s="504">
        <v>6343500</v>
      </c>
      <c s="509">
        <v>42283</v>
      </c>
      <c s="509">
        <v>55095</v>
      </c>
      <c s="508">
        <v>14229000</v>
      </c>
      <c s="508">
        <v>14229000</v>
      </c>
      <c s="508">
        <v>25.942465753424656</v>
      </c>
      <c s="508">
        <v>35.101369863013701</v>
      </c>
      <c s="692">
        <v>0</v>
      </c>
      <c s="676" t="s">
        <v>1206</v>
      </c>
      <c s="676"/>
      <c s="508">
        <v>25.94246575342466</v>
      </c>
      <c s="508">
        <v>35.101369863013701</v>
      </c>
      <c s="676">
        <v>0</v>
      </c>
      <c s="510" t="s">
        <v>1408</v>
      </c>
      <c s="497" t="s">
        <v>91</v>
      </c>
    </row>
    <row r="61" spans="1:38" s="497" customFormat="1" ht="13.8">
      <c r="A61" s="787">
        <v>23188000</v>
      </c>
      <c s="507">
        <v>1</v>
      </c>
      <c s="507">
        <v>1</v>
      </c>
      <c s="507">
        <v>1</v>
      </c>
      <c s="507" t="s">
        <v>925</v>
      </c>
      <c s="497" t="s">
        <v>952</v>
      </c>
      <c s="497" t="s">
        <v>951</v>
      </c>
      <c s="497" t="s">
        <v>946</v>
      </c>
      <c s="497" t="s">
        <v>4</v>
      </c>
      <c s="497" t="s">
        <v>968</v>
      </c>
      <c s="497" t="s">
        <v>91</v>
      </c>
      <c s="497" t="s">
        <v>8</v>
      </c>
      <c s="497" t="s">
        <v>939</v>
      </c>
      <c s="497" t="s">
        <v>91</v>
      </c>
      <c s="497" t="s">
        <v>91</v>
      </c>
      <c s="497" t="s">
        <v>91</v>
      </c>
      <c s="504">
        <v>2176559.9500000002</v>
      </c>
      <c s="504">
        <v>0</v>
      </c>
      <c s="504">
        <v>0</v>
      </c>
      <c s="504">
        <v>0</v>
      </c>
      <c s="504">
        <v>0</v>
      </c>
      <c s="504">
        <v>-58888.200000000186</v>
      </c>
      <c s="504">
        <v>0</v>
      </c>
      <c s="504">
        <v>2117671.75</v>
      </c>
      <c s="509">
        <v>42650</v>
      </c>
      <c s="509">
        <v>54175</v>
      </c>
      <c s="508">
        <v>3557250</v>
      </c>
      <c s="508">
        <v>3557250</v>
      </c>
      <c s="508">
        <v>23.421917808219177</v>
      </c>
      <c s="508">
        <v>31.575342465753426</v>
      </c>
      <c s="692">
        <v>0</v>
      </c>
      <c s="676" t="s">
        <v>1206</v>
      </c>
      <c s="676"/>
      <c s="508">
        <v>23.421917808219177</v>
      </c>
      <c s="508">
        <v>31.575342465753426</v>
      </c>
      <c s="676">
        <v>0</v>
      </c>
      <c s="510" t="s">
        <v>1408</v>
      </c>
      <c s="497" t="s">
        <v>91</v>
      </c>
    </row>
    <row r="62" spans="1:38" s="497" customFormat="1" ht="13.8">
      <c r="A62" s="787">
        <v>23097000</v>
      </c>
      <c s="507">
        <v>1</v>
      </c>
      <c s="507">
        <v>1</v>
      </c>
      <c s="507">
        <v>1</v>
      </c>
      <c s="507" t="s">
        <v>364</v>
      </c>
      <c s="497" t="s">
        <v>952</v>
      </c>
      <c s="497" t="s">
        <v>951</v>
      </c>
      <c s="497" t="s">
        <v>946</v>
      </c>
      <c s="497" t="s">
        <v>4</v>
      </c>
      <c s="497" t="s">
        <v>968</v>
      </c>
      <c s="497" t="s">
        <v>92</v>
      </c>
      <c s="497" t="s">
        <v>62</v>
      </c>
      <c s="497" t="s">
        <v>939</v>
      </c>
      <c s="497" t="s">
        <v>93</v>
      </c>
      <c s="497" t="s">
        <v>93</v>
      </c>
      <c s="497" t="s">
        <v>92</v>
      </c>
      <c s="504">
        <v>858681.88000000012</v>
      </c>
      <c s="504">
        <v>0</v>
      </c>
      <c s="504">
        <v>0</v>
      </c>
      <c s="504">
        <v>0</v>
      </c>
      <c s="504">
        <v>0</v>
      </c>
      <c s="504">
        <v>0</v>
      </c>
      <c s="504">
        <v>0</v>
      </c>
      <c s="504">
        <v>858681.88000000012</v>
      </c>
      <c s="509">
        <v>35083</v>
      </c>
      <c s="509">
        <v>46066</v>
      </c>
      <c s="508">
        <v>11735317</v>
      </c>
      <c s="508">
        <v>11735317</v>
      </c>
      <c s="508">
        <v>1.2054794520547945</v>
      </c>
      <c s="508">
        <v>30.090410958904108</v>
      </c>
      <c s="692">
        <v>0.014999999999999999</v>
      </c>
      <c s="676" t="s">
        <v>1206</v>
      </c>
      <c s="676"/>
      <c s="508">
        <v>1.2054794520547945</v>
      </c>
      <c s="508">
        <v>30.090410958904108</v>
      </c>
      <c s="676">
        <v>0.014999999999999999</v>
      </c>
      <c s="510" t="s">
        <v>1408</v>
      </c>
      <c s="497" t="s">
        <v>92</v>
      </c>
    </row>
    <row r="63" spans="1:38" s="497" customFormat="1" ht="13.8">
      <c r="A63" s="787">
        <v>23118000</v>
      </c>
      <c s="507">
        <v>1</v>
      </c>
      <c s="507">
        <v>1</v>
      </c>
      <c s="507">
        <v>1</v>
      </c>
      <c s="507" t="s">
        <v>364</v>
      </c>
      <c s="497" t="s">
        <v>952</v>
      </c>
      <c s="497" t="s">
        <v>951</v>
      </c>
      <c s="497" t="s">
        <v>946</v>
      </c>
      <c s="497" t="s">
        <v>4</v>
      </c>
      <c s="497" t="s">
        <v>968</v>
      </c>
      <c s="497" t="s">
        <v>92</v>
      </c>
      <c s="497" t="s">
        <v>8</v>
      </c>
      <c s="497" t="s">
        <v>939</v>
      </c>
      <c s="679">
        <v>1030027</v>
      </c>
      <c s="679">
        <v>1030027</v>
      </c>
      <c s="497" t="s">
        <v>92</v>
      </c>
      <c s="504">
        <v>5616721.2699999176</v>
      </c>
      <c s="504">
        <v>0</v>
      </c>
      <c s="504">
        <v>0</v>
      </c>
      <c s="504">
        <v>0</v>
      </c>
      <c s="504">
        <v>0</v>
      </c>
      <c s="504">
        <v>-3.7252902984619099E-09</v>
      </c>
      <c s="504">
        <v>0</v>
      </c>
      <c s="504">
        <v>5616721.2699999139</v>
      </c>
      <c s="509">
        <v>35879</v>
      </c>
      <c s="509">
        <v>46914</v>
      </c>
      <c s="508">
        <v>28785695.23</v>
      </c>
      <c s="508">
        <v>28785695.23</v>
      </c>
      <c s="508">
        <v>3.5287671232876714</v>
      </c>
      <c s="508">
        <v>30.232876712328768</v>
      </c>
      <c s="692">
        <v>0.01</v>
      </c>
      <c s="676" t="s">
        <v>1206</v>
      </c>
      <c s="676"/>
      <c s="508">
        <v>3.5287671232876709</v>
      </c>
      <c s="508">
        <v>30.232876712328768</v>
      </c>
      <c s="676">
        <v>0.01</v>
      </c>
      <c s="510" t="s">
        <v>1408</v>
      </c>
      <c s="497" t="s">
        <v>92</v>
      </c>
    </row>
    <row r="64" spans="1:38" s="497" customFormat="1" ht="13.8">
      <c r="A64" s="787">
        <v>23147000</v>
      </c>
      <c s="507">
        <v>1</v>
      </c>
      <c s="507">
        <v>1</v>
      </c>
      <c s="507">
        <v>1</v>
      </c>
      <c s="507" t="s">
        <v>364</v>
      </c>
      <c s="497" t="s">
        <v>952</v>
      </c>
      <c s="497" t="s">
        <v>951</v>
      </c>
      <c s="497" t="s">
        <v>946</v>
      </c>
      <c s="497" t="s">
        <v>4</v>
      </c>
      <c s="497" t="s">
        <v>968</v>
      </c>
      <c s="497" t="s">
        <v>92</v>
      </c>
      <c s="497" t="s">
        <v>8</v>
      </c>
      <c s="497" t="s">
        <v>939</v>
      </c>
      <c s="679">
        <v>1030029</v>
      </c>
      <c s="679">
        <v>1030029</v>
      </c>
      <c s="497" t="s">
        <v>92</v>
      </c>
      <c s="504">
        <v>5613006.250000041</v>
      </c>
      <c s="504">
        <v>0</v>
      </c>
      <c s="504">
        <v>0</v>
      </c>
      <c s="504">
        <v>0</v>
      </c>
      <c s="504">
        <v>0</v>
      </c>
      <c s="504">
        <v>1.8626451492309599E-09</v>
      </c>
      <c s="504">
        <v>0</v>
      </c>
      <c s="504">
        <v>5613006.2500000428</v>
      </c>
      <c s="509">
        <v>37418</v>
      </c>
      <c s="509">
        <v>48477</v>
      </c>
      <c s="508">
        <v>14383328</v>
      </c>
      <c s="508">
        <v>14383328</v>
      </c>
      <c s="508">
        <v>7.8109589041095893</v>
      </c>
      <c s="508">
        <v>30.298630136986301</v>
      </c>
      <c s="692">
        <v>0.01</v>
      </c>
      <c s="676" t="s">
        <v>1206</v>
      </c>
      <c s="676"/>
      <c s="508">
        <v>7.8109589041095884</v>
      </c>
      <c s="508">
        <v>30.298630136986301</v>
      </c>
      <c s="676">
        <v>0.01</v>
      </c>
      <c s="510" t="s">
        <v>1408</v>
      </c>
      <c s="497" t="s">
        <v>92</v>
      </c>
    </row>
    <row r="65" spans="1:38" s="497" customFormat="1" ht="13.8">
      <c r="A65" s="787">
        <v>23154000</v>
      </c>
      <c s="507">
        <v>1</v>
      </c>
      <c s="507">
        <v>1</v>
      </c>
      <c s="507">
        <v>1</v>
      </c>
      <c s="507" t="s">
        <v>364</v>
      </c>
      <c s="497" t="s">
        <v>952</v>
      </c>
      <c s="497" t="s">
        <v>951</v>
      </c>
      <c s="497" t="s">
        <v>946</v>
      </c>
      <c s="497" t="s">
        <v>4</v>
      </c>
      <c s="497" t="s">
        <v>968</v>
      </c>
      <c s="497" t="s">
        <v>92</v>
      </c>
      <c s="497" t="s">
        <v>8</v>
      </c>
      <c s="497" t="s">
        <v>939</v>
      </c>
      <c s="679">
        <v>1030030</v>
      </c>
      <c s="679">
        <v>1030030</v>
      </c>
      <c s="497" t="s">
        <v>92</v>
      </c>
      <c s="504">
        <v>7574053.8700000811</v>
      </c>
      <c s="504">
        <v>0</v>
      </c>
      <c s="504">
        <v>0</v>
      </c>
      <c s="504">
        <v>0</v>
      </c>
      <c s="504">
        <v>0</v>
      </c>
      <c s="504">
        <v>3.7252902984619099E-09</v>
      </c>
      <c s="504">
        <v>0</v>
      </c>
      <c s="504">
        <v>7574053.8700000849</v>
      </c>
      <c s="509">
        <v>38735</v>
      </c>
      <c s="509">
        <v>49897</v>
      </c>
      <c s="508">
        <v>12623423</v>
      </c>
      <c s="508">
        <v>12623422.99</v>
      </c>
      <c s="508">
        <v>11.701369863013699</v>
      </c>
      <c s="508">
        <v>30.580821917808219</v>
      </c>
      <c s="692">
        <v>0.0069999999999999993</v>
      </c>
      <c s="676" t="s">
        <v>1206</v>
      </c>
      <c s="676"/>
      <c s="508">
        <v>11.701369863013699</v>
      </c>
      <c s="508">
        <v>30.580821917808223</v>
      </c>
      <c s="676">
        <v>0.0069999999999999993</v>
      </c>
      <c s="510" t="s">
        <v>1408</v>
      </c>
      <c s="497" t="s">
        <v>92</v>
      </c>
    </row>
    <row r="66" spans="1:38" s="497" customFormat="1" ht="13.8">
      <c r="A66" s="787">
        <v>23155000</v>
      </c>
      <c s="507">
        <v>1</v>
      </c>
      <c s="507">
        <v>1</v>
      </c>
      <c s="507">
        <v>1</v>
      </c>
      <c s="507" t="s">
        <v>364</v>
      </c>
      <c s="497" t="s">
        <v>952</v>
      </c>
      <c s="497" t="s">
        <v>951</v>
      </c>
      <c s="497" t="s">
        <v>946</v>
      </c>
      <c s="497" t="s">
        <v>4</v>
      </c>
      <c s="497" t="s">
        <v>968</v>
      </c>
      <c s="497" t="s">
        <v>92</v>
      </c>
      <c s="497" t="s">
        <v>8</v>
      </c>
      <c s="497" t="s">
        <v>939</v>
      </c>
      <c s="679">
        <v>1030031</v>
      </c>
      <c s="679">
        <v>1030031</v>
      </c>
      <c s="497" t="s">
        <v>92</v>
      </c>
      <c s="504">
        <v>1425946.27999999</v>
      </c>
      <c s="504">
        <v>0</v>
      </c>
      <c s="504">
        <v>0</v>
      </c>
      <c s="504">
        <v>0</v>
      </c>
      <c s="504">
        <v>0</v>
      </c>
      <c s="504">
        <v>-4.65661287307739E-10</v>
      </c>
      <c s="504">
        <v>0</v>
      </c>
      <c s="504">
        <v>1425946.2799999896</v>
      </c>
      <c s="509">
        <v>38735</v>
      </c>
      <c s="509">
        <v>49897</v>
      </c>
      <c s="508">
        <v>2376577</v>
      </c>
      <c s="508">
        <v>2376577</v>
      </c>
      <c s="508">
        <v>11.701369863013699</v>
      </c>
      <c s="508">
        <v>30.580821917808219</v>
      </c>
      <c s="692">
        <v>0.0070000000000000001</v>
      </c>
      <c s="676" t="s">
        <v>1206</v>
      </c>
      <c s="676"/>
      <c s="508">
        <v>11.701369863013699</v>
      </c>
      <c s="508">
        <v>30.580821917808219</v>
      </c>
      <c s="676">
        <v>0.0069999999999999993</v>
      </c>
      <c s="510" t="s">
        <v>1408</v>
      </c>
      <c s="497" t="s">
        <v>92</v>
      </c>
    </row>
    <row r="67" spans="1:38" s="497" customFormat="1" ht="13.8">
      <c r="A67" s="787">
        <v>23055100</v>
      </c>
      <c s="507">
        <v>1</v>
      </c>
      <c s="507">
        <v>1</v>
      </c>
      <c s="507">
        <v>1</v>
      </c>
      <c s="507" t="s">
        <v>364</v>
      </c>
      <c s="497" t="s">
        <v>952</v>
      </c>
      <c s="497" t="s">
        <v>951</v>
      </c>
      <c s="497" t="s">
        <v>946</v>
      </c>
      <c s="497" t="s">
        <v>4</v>
      </c>
      <c s="497" t="s">
        <v>968</v>
      </c>
      <c s="497" t="s">
        <v>92</v>
      </c>
      <c s="497" t="s">
        <v>8</v>
      </c>
      <c s="497" t="s">
        <v>939</v>
      </c>
      <c s="497" t="s">
        <v>94</v>
      </c>
      <c s="497" t="s">
        <v>94</v>
      </c>
      <c s="497" t="s">
        <v>92</v>
      </c>
      <c s="504">
        <v>0</v>
      </c>
      <c s="504">
        <v>0</v>
      </c>
      <c s="504">
        <v>0</v>
      </c>
      <c s="504">
        <v>0</v>
      </c>
      <c s="504">
        <v>0</v>
      </c>
      <c s="504">
        <v>0</v>
      </c>
      <c s="504">
        <v>0</v>
      </c>
      <c s="504">
        <v>0</v>
      </c>
      <c s="509">
        <v>34471</v>
      </c>
      <c s="509">
        <v>45486</v>
      </c>
      <c s="508">
        <v>59733607.420000002</v>
      </c>
      <c s="508">
        <v>59733607.420000002</v>
      </c>
      <c s="508">
        <v>0</v>
      </c>
      <c s="508">
        <v>0</v>
      </c>
      <c s="692">
        <v>0</v>
      </c>
      <c s="676" t="s">
        <v>1206</v>
      </c>
      <c s="676"/>
      <c s="508">
        <v>0</v>
      </c>
      <c s="508">
        <v>0</v>
      </c>
      <c s="676">
        <v>0</v>
      </c>
      <c s="510" t="s">
        <v>1408</v>
      </c>
      <c s="497" t="s">
        <v>92</v>
      </c>
    </row>
    <row r="68" spans="1:38" s="497" customFormat="1" ht="13.8">
      <c r="A68" s="787">
        <v>23056000</v>
      </c>
      <c s="507">
        <v>1</v>
      </c>
      <c s="507">
        <v>1</v>
      </c>
      <c s="507">
        <v>1</v>
      </c>
      <c s="507" t="s">
        <v>364</v>
      </c>
      <c s="497" t="s">
        <v>952</v>
      </c>
      <c s="497" t="s">
        <v>951</v>
      </c>
      <c s="497" t="s">
        <v>946</v>
      </c>
      <c s="497" t="s">
        <v>4</v>
      </c>
      <c s="497" t="s">
        <v>968</v>
      </c>
      <c s="497" t="s">
        <v>92</v>
      </c>
      <c s="497" t="s">
        <v>8</v>
      </c>
      <c s="497" t="s">
        <v>939</v>
      </c>
      <c s="497" t="s">
        <v>95</v>
      </c>
      <c s="497" t="s">
        <v>95</v>
      </c>
      <c s="497" t="s">
        <v>92</v>
      </c>
      <c s="504">
        <v>617168.43999997946</v>
      </c>
      <c s="504">
        <v>0</v>
      </c>
      <c s="504">
        <v>0</v>
      </c>
      <c s="504">
        <v>0</v>
      </c>
      <c s="504">
        <v>0</v>
      </c>
      <c s="504">
        <v>-9.3132257461547893E-10</v>
      </c>
      <c s="504">
        <v>0</v>
      </c>
      <c s="504">
        <v>617168.43999997852</v>
      </c>
      <c s="509">
        <v>34680</v>
      </c>
      <c s="509">
        <v>45698</v>
      </c>
      <c s="508">
        <v>25479655.309999999</v>
      </c>
      <c s="508">
        <v>25303900.84</v>
      </c>
      <c s="508">
        <v>0.19726027397260273</v>
      </c>
      <c s="508">
        <v>30.186301369863013</v>
      </c>
      <c s="692">
        <v>0.0030000000000000001</v>
      </c>
      <c s="676" t="s">
        <v>1206</v>
      </c>
      <c s="676"/>
      <c s="508">
        <v>0.19726027397260273</v>
      </c>
      <c s="508">
        <v>30.186301369863013</v>
      </c>
      <c s="676">
        <v>0.0030000000000000001</v>
      </c>
      <c s="510" t="s">
        <v>1408</v>
      </c>
      <c s="497" t="s">
        <v>92</v>
      </c>
    </row>
    <row r="69" spans="1:38" s="497" customFormat="1" ht="13.8">
      <c r="A69" s="787">
        <v>23096000</v>
      </c>
      <c s="507">
        <v>1</v>
      </c>
      <c s="507">
        <v>1</v>
      </c>
      <c s="507">
        <v>1</v>
      </c>
      <c s="507" t="s">
        <v>364</v>
      </c>
      <c s="497" t="s">
        <v>952</v>
      </c>
      <c s="497" t="s">
        <v>951</v>
      </c>
      <c s="497" t="s">
        <v>946</v>
      </c>
      <c s="497" t="s">
        <v>4</v>
      </c>
      <c s="497" t="s">
        <v>968</v>
      </c>
      <c s="497" t="s">
        <v>92</v>
      </c>
      <c s="497" t="s">
        <v>8</v>
      </c>
      <c s="497" t="s">
        <v>939</v>
      </c>
      <c s="497" t="s">
        <v>96</v>
      </c>
      <c s="497" t="s">
        <v>96</v>
      </c>
      <c s="497" t="s">
        <v>92</v>
      </c>
      <c s="504">
        <v>133510.09999999998</v>
      </c>
      <c s="504">
        <v>0</v>
      </c>
      <c s="504">
        <v>0</v>
      </c>
      <c s="504">
        <v>0</v>
      </c>
      <c s="504">
        <v>0</v>
      </c>
      <c s="504">
        <v>0</v>
      </c>
      <c s="504">
        <v>0</v>
      </c>
      <c s="504">
        <v>133510.09999999998</v>
      </c>
      <c s="509">
        <v>35199</v>
      </c>
      <c s="509">
        <v>46211</v>
      </c>
      <c s="508">
        <v>1368475.3799999999</v>
      </c>
      <c s="508">
        <v>1368475.3799999999</v>
      </c>
      <c s="508">
        <v>1.6027397260273972</v>
      </c>
      <c s="508">
        <v>30.169863013698631</v>
      </c>
      <c s="692">
        <v>0.014999999999999999</v>
      </c>
      <c s="676" t="s">
        <v>1206</v>
      </c>
      <c s="676"/>
      <c s="508">
        <v>1.6027397260273972</v>
      </c>
      <c s="508">
        <v>30.169863013698631</v>
      </c>
      <c s="676">
        <v>0.014999999999999999</v>
      </c>
      <c s="510" t="s">
        <v>1408</v>
      </c>
      <c s="497" t="s">
        <v>92</v>
      </c>
    </row>
    <row r="70" spans="1:38" s="497" customFormat="1" ht="13.8">
      <c r="A70" s="787">
        <v>23176000</v>
      </c>
      <c s="507">
        <v>1</v>
      </c>
      <c s="507">
        <v>1</v>
      </c>
      <c s="507">
        <v>1</v>
      </c>
      <c s="507" t="s">
        <v>925</v>
      </c>
      <c s="497" t="s">
        <v>952</v>
      </c>
      <c s="497" t="s">
        <v>951</v>
      </c>
      <c s="497" t="s">
        <v>946</v>
      </c>
      <c s="497" t="s">
        <v>4</v>
      </c>
      <c s="497" t="s">
        <v>968</v>
      </c>
      <c s="497" t="s">
        <v>92</v>
      </c>
      <c s="497" t="s">
        <v>8</v>
      </c>
      <c s="497" t="s">
        <v>939</v>
      </c>
      <c s="497" t="s">
        <v>97</v>
      </c>
      <c s="497" t="s">
        <v>97</v>
      </c>
      <c s="497" t="s">
        <v>92</v>
      </c>
      <c s="504">
        <v>18322089.170000002</v>
      </c>
      <c s="504">
        <v>0</v>
      </c>
      <c s="504">
        <v>0</v>
      </c>
      <c s="504">
        <v>0</v>
      </c>
      <c s="504">
        <v>0</v>
      </c>
      <c s="504">
        <v>-495715.66000000015</v>
      </c>
      <c s="504">
        <v>0</v>
      </c>
      <c s="504">
        <v>17826373.510000002</v>
      </c>
      <c s="509">
        <v>41683</v>
      </c>
      <c s="509">
        <v>49780</v>
      </c>
      <c s="508">
        <v>27816377.927999999</v>
      </c>
      <c s="508">
        <v>27816377.927999999</v>
      </c>
      <c s="508">
        <v>11.38082191780822</v>
      </c>
      <c s="508">
        <v>22.183561643835617</v>
      </c>
      <c s="692">
        <v>0.01</v>
      </c>
      <c s="676" t="s">
        <v>1206</v>
      </c>
      <c s="676"/>
      <c s="508">
        <v>11.38082191780822</v>
      </c>
      <c s="508">
        <v>22.183561643835617</v>
      </c>
      <c s="676">
        <v>0.01</v>
      </c>
      <c s="510" t="s">
        <v>1408</v>
      </c>
      <c s="497" t="s">
        <v>92</v>
      </c>
    </row>
    <row r="71" spans="1:38" s="497" customFormat="1" ht="13.8">
      <c r="A71" s="787">
        <v>23186000</v>
      </c>
      <c s="507">
        <v>1</v>
      </c>
      <c s="507">
        <v>1</v>
      </c>
      <c s="507">
        <v>1</v>
      </c>
      <c s="507" t="s">
        <v>364</v>
      </c>
      <c s="497" t="s">
        <v>952</v>
      </c>
      <c s="497" t="s">
        <v>951</v>
      </c>
      <c s="497" t="s">
        <v>946</v>
      </c>
      <c s="497" t="s">
        <v>4</v>
      </c>
      <c s="497" t="s">
        <v>968</v>
      </c>
      <c s="497" t="s">
        <v>92</v>
      </c>
      <c s="497" t="s">
        <v>8</v>
      </c>
      <c s="497" t="s">
        <v>939</v>
      </c>
      <c s="497" t="s">
        <v>98</v>
      </c>
      <c s="497" t="s">
        <v>98</v>
      </c>
      <c s="497" t="s">
        <v>92</v>
      </c>
      <c s="504">
        <v>169399080.78</v>
      </c>
      <c s="504">
        <v>0</v>
      </c>
      <c s="504">
        <v>4578353.5300000003</v>
      </c>
      <c s="504">
        <v>649363.14000000001</v>
      </c>
      <c s="504" t="s">
        <v>4153</v>
      </c>
      <c s="504">
        <v>0</v>
      </c>
      <c s="504">
        <v>0</v>
      </c>
      <c s="504">
        <v>164820727.25</v>
      </c>
      <c s="509">
        <v>42566</v>
      </c>
      <c s="509">
        <v>52013</v>
      </c>
      <c s="508">
        <v>183592999</v>
      </c>
      <c s="508">
        <v>183592999</v>
      </c>
      <c s="508">
        <v>17.4986301369863</v>
      </c>
      <c s="508">
        <v>25.882191780821916</v>
      </c>
      <c s="692">
        <v>0.0074999999999999997</v>
      </c>
      <c s="676" t="s">
        <v>1206</v>
      </c>
      <c s="676"/>
      <c s="508">
        <v>17.4986301369863</v>
      </c>
      <c s="508">
        <v>25.882191780821916</v>
      </c>
      <c s="676">
        <v>0.0074999999999999997</v>
      </c>
      <c s="510" t="s">
        <v>1408</v>
      </c>
      <c s="497" t="s">
        <v>92</v>
      </c>
    </row>
    <row r="72" spans="1:38" s="497" customFormat="1" ht="13.8">
      <c r="A72" s="787">
        <v>23185000</v>
      </c>
      <c s="507">
        <v>1</v>
      </c>
      <c s="507">
        <v>1</v>
      </c>
      <c s="507">
        <v>1</v>
      </c>
      <c s="507" t="s">
        <v>364</v>
      </c>
      <c s="497" t="s">
        <v>952</v>
      </c>
      <c s="497" t="s">
        <v>951</v>
      </c>
      <c s="497" t="s">
        <v>946</v>
      </c>
      <c s="497" t="s">
        <v>4</v>
      </c>
      <c s="497" t="s">
        <v>968</v>
      </c>
      <c s="497" t="s">
        <v>92</v>
      </c>
      <c s="497" t="s">
        <v>8</v>
      </c>
      <c s="497" t="s">
        <v>939</v>
      </c>
      <c s="497" t="s">
        <v>99</v>
      </c>
      <c s="497" t="s">
        <v>99</v>
      </c>
      <c s="497" t="s">
        <v>92</v>
      </c>
      <c s="504">
        <v>8324813.6400000015</v>
      </c>
      <c s="504">
        <v>0</v>
      </c>
      <c s="504">
        <v>231244.89000000001</v>
      </c>
      <c s="504">
        <v>103394.21000000001</v>
      </c>
      <c s="504" t="s">
        <v>4153</v>
      </c>
      <c s="504">
        <v>0</v>
      </c>
      <c s="504">
        <v>0</v>
      </c>
      <c s="504">
        <v>8093568.7500000019</v>
      </c>
      <c s="509">
        <v>42521</v>
      </c>
      <c s="509">
        <v>52009</v>
      </c>
      <c s="508">
        <v>20000000</v>
      </c>
      <c s="508">
        <v>20000000</v>
      </c>
      <c s="508">
        <v>17.487671232876714</v>
      </c>
      <c s="508">
        <v>25.994520547945207</v>
      </c>
      <c s="692">
        <v>0.024299999999999999</v>
      </c>
      <c s="676" t="s">
        <v>1206</v>
      </c>
      <c s="676"/>
      <c s="508">
        <v>17.487671232876714</v>
      </c>
      <c s="508">
        <v>25.994520547945207</v>
      </c>
      <c s="676">
        <v>0.024299999999999999</v>
      </c>
      <c s="510" t="s">
        <v>1408</v>
      </c>
      <c s="497" t="s">
        <v>92</v>
      </c>
    </row>
    <row r="73" spans="1:38" s="497" customFormat="1" ht="13.8">
      <c r="A73" s="787">
        <v>23098100</v>
      </c>
      <c s="507">
        <v>1</v>
      </c>
      <c s="507">
        <v>1</v>
      </c>
      <c s="507">
        <v>1</v>
      </c>
      <c s="507" t="s">
        <v>925</v>
      </c>
      <c s="497" t="s">
        <v>952</v>
      </c>
      <c s="497" t="s">
        <v>951</v>
      </c>
      <c s="497" t="s">
        <v>946</v>
      </c>
      <c s="497" t="s">
        <v>4</v>
      </c>
      <c s="497" t="s">
        <v>968</v>
      </c>
      <c s="497" t="s">
        <v>100</v>
      </c>
      <c s="497" t="s">
        <v>8</v>
      </c>
      <c s="497" t="s">
        <v>939</v>
      </c>
      <c s="497" t="s">
        <v>100</v>
      </c>
      <c s="497" t="s">
        <v>100</v>
      </c>
      <c s="497" t="s">
        <v>100</v>
      </c>
      <c s="504">
        <v>3825863.6499999999</v>
      </c>
      <c s="504">
        <v>0</v>
      </c>
      <c s="504">
        <v>901112.90000000002</v>
      </c>
      <c s="504" t="s">
        <v>4153</v>
      </c>
      <c s="504" t="s">
        <v>4153</v>
      </c>
      <c s="504">
        <v>-103894.85699999984</v>
      </c>
      <c s="504">
        <v>0</v>
      </c>
      <c s="504">
        <v>2820855.8930000002</v>
      </c>
      <c s="509">
        <v>35025</v>
      </c>
      <c s="509">
        <v>45992</v>
      </c>
      <c s="508">
        <v>56946730.68</v>
      </c>
      <c s="508">
        <v>56946730.68</v>
      </c>
      <c s="508">
        <v>1.0027397260273974</v>
      </c>
      <c s="508">
        <v>30.046575342465754</v>
      </c>
      <c s="692">
        <v>0.01</v>
      </c>
      <c s="676" t="s">
        <v>1206</v>
      </c>
      <c s="676"/>
      <c s="508">
        <v>1.0027397260273974</v>
      </c>
      <c s="508">
        <v>30.046575342465754</v>
      </c>
      <c s="676">
        <v>0.01</v>
      </c>
      <c s="510" t="s">
        <v>1408</v>
      </c>
      <c s="497" t="s">
        <v>100</v>
      </c>
    </row>
    <row r="74" spans="1:38" s="497" customFormat="1" ht="13.8">
      <c r="A74" s="787">
        <v>23177000</v>
      </c>
      <c s="507">
        <v>1</v>
      </c>
      <c s="507">
        <v>1</v>
      </c>
      <c s="507">
        <v>1</v>
      </c>
      <c s="507" t="s">
        <v>364</v>
      </c>
      <c s="497" t="s">
        <v>952</v>
      </c>
      <c s="497" t="s">
        <v>951</v>
      </c>
      <c s="497" t="s">
        <v>946</v>
      </c>
      <c s="497" t="s">
        <v>4</v>
      </c>
      <c s="497" t="s">
        <v>968</v>
      </c>
      <c s="497" t="s">
        <v>101</v>
      </c>
      <c s="497" t="s">
        <v>8</v>
      </c>
      <c s="497" t="s">
        <v>939</v>
      </c>
      <c s="497" t="s">
        <v>102</v>
      </c>
      <c s="497" t="s">
        <v>102</v>
      </c>
      <c s="497" t="s">
        <v>101</v>
      </c>
      <c s="504">
        <v>5600000</v>
      </c>
      <c s="504">
        <v>0</v>
      </c>
      <c s="504">
        <v>0</v>
      </c>
      <c s="504">
        <v>0</v>
      </c>
      <c s="504">
        <v>0</v>
      </c>
      <c s="504">
        <v>0</v>
      </c>
      <c s="504">
        <v>0</v>
      </c>
      <c s="504">
        <v>5600000</v>
      </c>
      <c s="509">
        <v>41722</v>
      </c>
      <c s="509">
        <v>46798</v>
      </c>
      <c s="508">
        <v>9600000</v>
      </c>
      <c s="508">
        <v>9600000</v>
      </c>
      <c s="508">
        <v>3.2109589041095892</v>
      </c>
      <c s="508">
        <v>13.906849315068493</v>
      </c>
      <c s="692">
        <v>0.059999999999999998</v>
      </c>
      <c s="676" t="s">
        <v>1206</v>
      </c>
      <c s="676"/>
      <c s="508">
        <v>3.2109589041095892</v>
      </c>
      <c s="508">
        <v>13.906849315068493</v>
      </c>
      <c s="676">
        <v>0.059999999999999998</v>
      </c>
      <c s="510" t="s">
        <v>1408</v>
      </c>
      <c s="497" t="s">
        <v>101</v>
      </c>
    </row>
    <row r="75" spans="1:38" s="497" customFormat="1" ht="13.8">
      <c r="A75" s="787">
        <v>23189000</v>
      </c>
      <c s="507">
        <v>1</v>
      </c>
      <c s="507">
        <v>1</v>
      </c>
      <c s="507">
        <v>1</v>
      </c>
      <c s="507" t="s">
        <v>364</v>
      </c>
      <c s="497" t="s">
        <v>952</v>
      </c>
      <c s="497" t="s">
        <v>951</v>
      </c>
      <c s="497" t="s">
        <v>946</v>
      </c>
      <c s="497" t="s">
        <v>4</v>
      </c>
      <c s="497" t="s">
        <v>968</v>
      </c>
      <c s="497" t="s">
        <v>101</v>
      </c>
      <c s="497" t="s">
        <v>8</v>
      </c>
      <c s="497" t="s">
        <v>939</v>
      </c>
      <c s="497" t="s">
        <v>103</v>
      </c>
      <c s="497" t="s">
        <v>103</v>
      </c>
      <c s="497" t="s">
        <v>101</v>
      </c>
      <c s="504">
        <v>23529407</v>
      </c>
      <c s="504">
        <v>0</v>
      </c>
      <c s="504">
        <v>0</v>
      </c>
      <c s="504">
        <v>0</v>
      </c>
      <c s="504">
        <v>0</v>
      </c>
      <c s="504">
        <v>0</v>
      </c>
      <c s="504">
        <v>0</v>
      </c>
      <c s="504">
        <v>23529407</v>
      </c>
      <c s="509">
        <v>42787</v>
      </c>
      <c s="509">
        <v>47058</v>
      </c>
      <c s="508">
        <v>50000000</v>
      </c>
      <c s="508">
        <v>50000000</v>
      </c>
      <c s="508">
        <v>3.9232876712328766</v>
      </c>
      <c s="508">
        <v>11.701369863013699</v>
      </c>
      <c s="692">
        <v>0.0953735</v>
      </c>
      <c s="676" t="s">
        <v>1904</v>
      </c>
      <c s="676">
        <v>0.037999999999999999</v>
      </c>
      <c s="508">
        <v>3.923287671232877</v>
      </c>
      <c s="508">
        <v>11.701369863013701</v>
      </c>
      <c s="676">
        <v>0.0953735</v>
      </c>
      <c s="510" t="s">
        <v>1408</v>
      </c>
      <c s="497" t="s">
        <v>101</v>
      </c>
    </row>
    <row r="76" spans="1:38" s="497" customFormat="1" ht="13.8">
      <c r="A76" s="787">
        <v>23172000</v>
      </c>
      <c s="507">
        <v>1</v>
      </c>
      <c s="507">
        <v>0</v>
      </c>
      <c s="507">
        <v>0</v>
      </c>
      <c s="507" t="s">
        <v>925</v>
      </c>
      <c s="497" t="s">
        <v>949</v>
      </c>
      <c s="497" t="s">
        <v>949</v>
      </c>
      <c s="497" t="s">
        <v>949</v>
      </c>
      <c s="497" t="s">
        <v>947</v>
      </c>
      <c s="497" t="s">
        <v>968</v>
      </c>
      <c s="497" t="s">
        <v>34</v>
      </c>
      <c s="497" t="s">
        <v>51</v>
      </c>
      <c s="497" t="s">
        <v>939</v>
      </c>
      <c s="679" t="s">
        <v>104</v>
      </c>
      <c s="497" t="s">
        <v>104</v>
      </c>
      <c s="497" t="s">
        <v>34</v>
      </c>
      <c s="504">
        <v>10049434.021</v>
      </c>
      <c s="504">
        <v>0</v>
      </c>
      <c s="504">
        <v>0</v>
      </c>
      <c s="504">
        <v>0</v>
      </c>
      <c s="504">
        <v>0</v>
      </c>
      <c s="504">
        <v>-271893.7650000006</v>
      </c>
      <c s="504">
        <v>0</v>
      </c>
      <c s="504">
        <v>9777540.2559999991</v>
      </c>
      <c s="509">
        <v>41439</v>
      </c>
      <c s="509">
        <v>52412</v>
      </c>
      <c s="508">
        <v>11857500</v>
      </c>
      <c s="508">
        <v>11855050.549000001</v>
      </c>
      <c s="508">
        <v>18.591780821917808</v>
      </c>
      <c s="508">
        <v>30.063013698630137</v>
      </c>
      <c s="692">
        <v>0.02</v>
      </c>
      <c s="676" t="s">
        <v>1206</v>
      </c>
      <c s="676"/>
      <c s="508">
        <v>18.591780821917808</v>
      </c>
      <c s="508">
        <v>30.06301369863014</v>
      </c>
      <c s="676">
        <v>0.02</v>
      </c>
      <c s="510" t="s">
        <v>1408</v>
      </c>
      <c s="497" t="s">
        <v>34</v>
      </c>
    </row>
    <row r="77" spans="1:38" s="497" customFormat="1" ht="13.8">
      <c r="A77" s="787">
        <v>23152000</v>
      </c>
      <c s="507">
        <v>1</v>
      </c>
      <c s="507">
        <v>0</v>
      </c>
      <c s="507">
        <v>0</v>
      </c>
      <c s="507" t="s">
        <v>925</v>
      </c>
      <c s="497" t="s">
        <v>949</v>
      </c>
      <c s="497" t="s">
        <v>949</v>
      </c>
      <c s="497" t="s">
        <v>949</v>
      </c>
      <c s="497" t="s">
        <v>947</v>
      </c>
      <c s="497" t="s">
        <v>968</v>
      </c>
      <c s="497" t="s">
        <v>34</v>
      </c>
      <c s="497" t="s">
        <v>51</v>
      </c>
      <c s="497" t="s">
        <v>939</v>
      </c>
      <c s="679" t="s">
        <v>105</v>
      </c>
      <c s="497" t="s">
        <v>105</v>
      </c>
      <c s="497" t="s">
        <v>34</v>
      </c>
      <c s="504">
        <v>0</v>
      </c>
      <c s="504">
        <v>0</v>
      </c>
      <c s="504">
        <v>0</v>
      </c>
      <c s="504">
        <v>0</v>
      </c>
      <c s="504">
        <v>0</v>
      </c>
      <c s="504">
        <v>0</v>
      </c>
      <c s="504">
        <v>0</v>
      </c>
      <c s="504">
        <v>0</v>
      </c>
      <c s="509">
        <v>38071</v>
      </c>
      <c s="509">
        <v>45473</v>
      </c>
      <c s="508">
        <v>15460162.352</v>
      </c>
      <c s="508">
        <v>15356580.579</v>
      </c>
      <c s="508">
        <v>0</v>
      </c>
      <c s="508">
        <v>0</v>
      </c>
      <c s="692">
        <v>0</v>
      </c>
      <c s="676" t="s">
        <v>1206</v>
      </c>
      <c s="676"/>
      <c s="508">
        <v>0</v>
      </c>
      <c s="508">
        <v>0</v>
      </c>
      <c s="676">
        <v>0</v>
      </c>
      <c s="510" t="s">
        <v>1408</v>
      </c>
      <c s="497" t="s">
        <v>34</v>
      </c>
    </row>
    <row r="78" spans="1:38" s="497" customFormat="1" ht="13.8">
      <c r="A78" s="787">
        <v>23157001</v>
      </c>
      <c s="507">
        <v>1</v>
      </c>
      <c s="507">
        <v>1</v>
      </c>
      <c s="507">
        <v>0</v>
      </c>
      <c s="507" t="s">
        <v>925</v>
      </c>
      <c s="497" t="s">
        <v>952</v>
      </c>
      <c s="497" t="s">
        <v>951</v>
      </c>
      <c s="497" t="s">
        <v>950</v>
      </c>
      <c s="497" t="s">
        <v>959</v>
      </c>
      <c s="497" t="s">
        <v>968</v>
      </c>
      <c s="497" t="s">
        <v>34</v>
      </c>
      <c s="497" t="s">
        <v>106</v>
      </c>
      <c s="497" t="s">
        <v>939</v>
      </c>
      <c s="679" t="s">
        <v>107</v>
      </c>
      <c s="679" t="s">
        <v>107</v>
      </c>
      <c s="497" t="s">
        <v>34</v>
      </c>
      <c s="504">
        <v>1939670.25</v>
      </c>
      <c s="504">
        <v>0</v>
      </c>
      <c s="504">
        <v>0</v>
      </c>
      <c s="504">
        <v>0</v>
      </c>
      <c s="504">
        <v>0</v>
      </c>
      <c s="504">
        <v>-52479</v>
      </c>
      <c s="504">
        <v>0</v>
      </c>
      <c s="504">
        <v>1887191.25</v>
      </c>
      <c s="509">
        <v>40092</v>
      </c>
      <c s="509">
        <v>54787</v>
      </c>
      <c s="508">
        <v>2490075</v>
      </c>
      <c s="508">
        <v>2490075</v>
      </c>
      <c s="508">
        <v>25.098630136986301</v>
      </c>
      <c s="508">
        <v>40.260273972602739</v>
      </c>
      <c s="692">
        <v>0.0074999999999999997</v>
      </c>
      <c s="676" t="s">
        <v>1206</v>
      </c>
      <c s="676"/>
      <c s="508">
        <v>25.098630136986301</v>
      </c>
      <c s="508">
        <v>40.260273972602732</v>
      </c>
      <c s="676">
        <v>0.0074999999999999997</v>
      </c>
      <c s="510" t="s">
        <v>1408</v>
      </c>
      <c s="497" t="s">
        <v>34</v>
      </c>
    </row>
    <row r="79" spans="1:38" s="497" customFormat="1" ht="13.8">
      <c r="A79" s="787">
        <v>23076100</v>
      </c>
      <c s="507">
        <v>1</v>
      </c>
      <c s="507">
        <v>1</v>
      </c>
      <c s="507">
        <v>1</v>
      </c>
      <c s="507" t="s">
        <v>925</v>
      </c>
      <c s="497" t="s">
        <v>952</v>
      </c>
      <c s="497" t="s">
        <v>951</v>
      </c>
      <c s="497" t="s">
        <v>946</v>
      </c>
      <c s="497" t="s">
        <v>4</v>
      </c>
      <c s="497" t="s">
        <v>968</v>
      </c>
      <c s="497" t="s">
        <v>34</v>
      </c>
      <c s="497" t="s">
        <v>8</v>
      </c>
      <c s="497" t="s">
        <v>939</v>
      </c>
      <c s="679">
        <v>8766461</v>
      </c>
      <c s="679">
        <v>8766461</v>
      </c>
      <c s="497" t="s">
        <v>34</v>
      </c>
      <c s="504">
        <v>388916.913</v>
      </c>
      <c s="504">
        <v>0</v>
      </c>
      <c s="504">
        <v>0</v>
      </c>
      <c s="504">
        <v>0</v>
      </c>
      <c s="504">
        <v>0</v>
      </c>
      <c s="504">
        <v>-10522.391000000003</v>
      </c>
      <c s="504">
        <v>0</v>
      </c>
      <c s="504">
        <v>378394.522</v>
      </c>
      <c s="509">
        <v>32826</v>
      </c>
      <c s="509">
        <v>46752</v>
      </c>
      <c s="508">
        <v>16735927.33</v>
      </c>
      <c s="508">
        <v>16735927.33</v>
      </c>
      <c s="508">
        <v>3.0849315068493151</v>
      </c>
      <c s="508">
        <v>38.153424657534245</v>
      </c>
      <c s="692">
        <v>0.044999999999999998</v>
      </c>
      <c s="676" t="s">
        <v>1206</v>
      </c>
      <c s="676"/>
      <c s="508">
        <v>3.0849315068493151</v>
      </c>
      <c s="508">
        <v>38.153424657534245</v>
      </c>
      <c s="676">
        <v>0.044999999999999998</v>
      </c>
      <c s="510" t="s">
        <v>1408</v>
      </c>
      <c s="497" t="s">
        <v>34</v>
      </c>
    </row>
    <row r="80" spans="1:38" s="497" customFormat="1" ht="13.8">
      <c r="A80" s="787">
        <v>23104100</v>
      </c>
      <c s="507">
        <v>1</v>
      </c>
      <c s="507">
        <v>1</v>
      </c>
      <c s="507">
        <v>1</v>
      </c>
      <c s="507" t="s">
        <v>925</v>
      </c>
      <c s="497" t="s">
        <v>952</v>
      </c>
      <c s="497" t="s">
        <v>951</v>
      </c>
      <c s="497" t="s">
        <v>946</v>
      </c>
      <c s="497" t="s">
        <v>4</v>
      </c>
      <c s="497" t="s">
        <v>968</v>
      </c>
      <c s="497" t="s">
        <v>34</v>
      </c>
      <c s="497" t="s">
        <v>8</v>
      </c>
      <c s="497" t="s">
        <v>939</v>
      </c>
      <c s="679" t="s">
        <v>108</v>
      </c>
      <c s="679" t="s">
        <v>108</v>
      </c>
      <c s="497" t="s">
        <v>34</v>
      </c>
      <c s="504">
        <v>416696.57799999998</v>
      </c>
      <c s="504">
        <v>0</v>
      </c>
      <c s="504">
        <v>0</v>
      </c>
      <c s="504">
        <v>0</v>
      </c>
      <c s="504">
        <v>0</v>
      </c>
      <c s="504">
        <v>-11273.987999999954</v>
      </c>
      <c s="504">
        <v>0</v>
      </c>
      <c s="504">
        <v>405422.59000000003</v>
      </c>
      <c s="509">
        <v>35381</v>
      </c>
      <c s="509">
        <v>46386</v>
      </c>
      <c s="508">
        <v>3637586.0920000002</v>
      </c>
      <c s="508">
        <v>3637586.0920000002</v>
      </c>
      <c s="508">
        <v>2.0821917808219177</v>
      </c>
      <c s="508">
        <v>30.150684931506849</v>
      </c>
      <c s="692">
        <v>0.02</v>
      </c>
      <c s="676" t="s">
        <v>1206</v>
      </c>
      <c s="676"/>
      <c s="508">
        <v>2.0821917808219177</v>
      </c>
      <c s="508">
        <v>30.150684931506849</v>
      </c>
      <c s="676">
        <v>0.02</v>
      </c>
      <c s="510" t="s">
        <v>1408</v>
      </c>
      <c s="497" t="s">
        <v>34</v>
      </c>
    </row>
    <row r="81" spans="1:38" s="497" customFormat="1" ht="13.8">
      <c r="A81" s="787">
        <v>23153000</v>
      </c>
      <c s="507">
        <v>1</v>
      </c>
      <c s="507">
        <v>1</v>
      </c>
      <c s="507">
        <v>0</v>
      </c>
      <c s="507" t="s">
        <v>925</v>
      </c>
      <c s="497" t="s">
        <v>952</v>
      </c>
      <c s="497" t="s">
        <v>951</v>
      </c>
      <c s="497" t="s">
        <v>950</v>
      </c>
      <c s="497" t="s">
        <v>958</v>
      </c>
      <c s="497" t="s">
        <v>968</v>
      </c>
      <c s="497" t="s">
        <v>34</v>
      </c>
      <c s="497" t="s">
        <v>109</v>
      </c>
      <c s="497" t="s">
        <v>939</v>
      </c>
      <c s="679" t="s">
        <v>110</v>
      </c>
      <c s="679" t="s">
        <v>110</v>
      </c>
      <c s="497" t="s">
        <v>34</v>
      </c>
      <c s="504">
        <v>89418.929000000004</v>
      </c>
      <c s="504">
        <v>0</v>
      </c>
      <c s="504">
        <v>0</v>
      </c>
      <c s="504">
        <v>0</v>
      </c>
      <c s="504">
        <v>0</v>
      </c>
      <c s="504">
        <v>-2419.2860000000073</v>
      </c>
      <c s="504">
        <v>0</v>
      </c>
      <c s="504">
        <v>86999.642999999996</v>
      </c>
      <c s="509">
        <v>38399</v>
      </c>
      <c s="509">
        <v>45838</v>
      </c>
      <c s="508">
        <v>2000070.5360000001</v>
      </c>
      <c s="508">
        <v>1499130.2309999999</v>
      </c>
      <c s="508">
        <v>0.58082191780821912</v>
      </c>
      <c s="508">
        <v>20.38082191780822</v>
      </c>
      <c s="692">
        <v>0.044999999999999998</v>
      </c>
      <c s="676" t="s">
        <v>1206</v>
      </c>
      <c s="676"/>
      <c s="508">
        <v>0.58082191780821912</v>
      </c>
      <c s="508">
        <v>20.38082191780822</v>
      </c>
      <c s="676">
        <v>0.044999999999999998</v>
      </c>
      <c s="510" t="s">
        <v>1408</v>
      </c>
      <c s="497" t="s">
        <v>34</v>
      </c>
    </row>
    <row r="82" spans="1:38" s="497" customFormat="1" ht="13.8">
      <c r="A82" s="787">
        <v>23169000</v>
      </c>
      <c s="507">
        <v>1</v>
      </c>
      <c s="507">
        <v>1</v>
      </c>
      <c s="507">
        <v>1</v>
      </c>
      <c s="507" t="s">
        <v>925</v>
      </c>
      <c s="497" t="s">
        <v>952</v>
      </c>
      <c s="497" t="s">
        <v>951</v>
      </c>
      <c s="497" t="s">
        <v>946</v>
      </c>
      <c s="497" t="s">
        <v>4</v>
      </c>
      <c s="497" t="s">
        <v>968</v>
      </c>
      <c s="497" t="s">
        <v>111</v>
      </c>
      <c s="497" t="s">
        <v>8</v>
      </c>
      <c s="497" t="s">
        <v>939</v>
      </c>
      <c s="497" t="s">
        <v>112</v>
      </c>
      <c s="679" t="s">
        <v>112</v>
      </c>
      <c s="497" t="s">
        <v>111</v>
      </c>
      <c s="504">
        <v>6059175.4939999999</v>
      </c>
      <c s="504">
        <v>0</v>
      </c>
      <c s="504">
        <v>0</v>
      </c>
      <c s="504">
        <v>0</v>
      </c>
      <c s="504">
        <v>0</v>
      </c>
      <c s="504">
        <v>-163934.80900000036</v>
      </c>
      <c s="504">
        <v>0</v>
      </c>
      <c s="504">
        <v>5895240.6849999996</v>
      </c>
      <c s="509">
        <v>41304</v>
      </c>
      <c s="509">
        <v>47208</v>
      </c>
      <c s="508">
        <v>7707375</v>
      </c>
      <c s="508">
        <v>7503428.5729999999</v>
      </c>
      <c s="508">
        <v>4.3342465753424655</v>
      </c>
      <c s="508">
        <v>16.175342465753424</v>
      </c>
      <c s="692">
        <v>0</v>
      </c>
      <c s="676" t="s">
        <v>1206</v>
      </c>
      <c s="676"/>
      <c s="508">
        <v>4.3342465753424655</v>
      </c>
      <c s="508">
        <v>16.175342465753424</v>
      </c>
      <c s="676">
        <v>0</v>
      </c>
      <c s="510" t="s">
        <v>1408</v>
      </c>
      <c s="497" t="s">
        <v>111</v>
      </c>
    </row>
    <row r="83" spans="1:38" s="497" customFormat="1" ht="13.8">
      <c r="A83" s="787">
        <v>23168000</v>
      </c>
      <c s="507">
        <v>1</v>
      </c>
      <c s="507">
        <v>1</v>
      </c>
      <c s="507">
        <v>1</v>
      </c>
      <c s="507" t="s">
        <v>925</v>
      </c>
      <c s="497" t="s">
        <v>952</v>
      </c>
      <c s="497" t="s">
        <v>951</v>
      </c>
      <c s="497" t="s">
        <v>946</v>
      </c>
      <c s="497" t="s">
        <v>4</v>
      </c>
      <c s="497" t="s">
        <v>968</v>
      </c>
      <c s="497" t="s">
        <v>111</v>
      </c>
      <c s="497" t="s">
        <v>8</v>
      </c>
      <c s="497" t="s">
        <v>939</v>
      </c>
      <c s="497" t="s">
        <v>113</v>
      </c>
      <c s="679" t="s">
        <v>113</v>
      </c>
      <c s="497" t="s">
        <v>111</v>
      </c>
      <c s="504">
        <v>46254237.233999997</v>
      </c>
      <c s="504">
        <v>0</v>
      </c>
      <c s="504">
        <v>0</v>
      </c>
      <c s="504">
        <v>0</v>
      </c>
      <c s="504">
        <v>0</v>
      </c>
      <c s="504">
        <v>-1251437.5139999986</v>
      </c>
      <c s="504">
        <v>0</v>
      </c>
      <c s="504">
        <v>45002799.719999999</v>
      </c>
      <c s="509">
        <v>41302</v>
      </c>
      <c s="509">
        <v>47118</v>
      </c>
      <c s="508">
        <v>106717500</v>
      </c>
      <c s="508">
        <v>106717500</v>
      </c>
      <c s="508">
        <v>4.087671232876712</v>
      </c>
      <c s="508">
        <v>15.934246575342465</v>
      </c>
      <c s="692">
        <v>0</v>
      </c>
      <c s="676" t="s">
        <v>1206</v>
      </c>
      <c s="676"/>
      <c s="508">
        <v>4.087671232876712</v>
      </c>
      <c s="508">
        <v>15.934246575342465</v>
      </c>
      <c s="676">
        <v>0</v>
      </c>
      <c s="510" t="s">
        <v>1408</v>
      </c>
      <c s="497" t="s">
        <v>111</v>
      </c>
    </row>
    <row r="84" spans="1:38" s="497" customFormat="1" ht="13.8">
      <c r="A84" s="787">
        <v>23099100</v>
      </c>
      <c s="507">
        <v>1</v>
      </c>
      <c s="507">
        <v>1</v>
      </c>
      <c s="507">
        <v>1</v>
      </c>
      <c s="507" t="s">
        <v>927</v>
      </c>
      <c s="497" t="s">
        <v>952</v>
      </c>
      <c s="497" t="s">
        <v>951</v>
      </c>
      <c s="497" t="s">
        <v>946</v>
      </c>
      <c s="497" t="s">
        <v>4</v>
      </c>
      <c s="497" t="s">
        <v>968</v>
      </c>
      <c s="497" t="s">
        <v>35</v>
      </c>
      <c s="497" t="s">
        <v>8</v>
      </c>
      <c s="497" t="s">
        <v>939</v>
      </c>
      <c s="497" t="s">
        <v>114</v>
      </c>
      <c s="679" t="s">
        <v>114</v>
      </c>
      <c s="497" t="s">
        <v>35</v>
      </c>
      <c s="504">
        <v>5337685.6320000002</v>
      </c>
      <c s="504">
        <v>0</v>
      </c>
      <c s="504">
        <v>0</v>
      </c>
      <c s="504">
        <v>0</v>
      </c>
      <c s="504">
        <v>0</v>
      </c>
      <c s="504">
        <v>86298.592000000179</v>
      </c>
      <c s="504">
        <v>0</v>
      </c>
      <c s="504">
        <v>5423984.2240000004</v>
      </c>
      <c s="509">
        <v>35264</v>
      </c>
      <c s="509">
        <v>46223</v>
      </c>
      <c s="508">
        <v>75807864.275999993</v>
      </c>
      <c s="508">
        <v>75807864.275999993</v>
      </c>
      <c s="508">
        <v>1.6356164383561644</v>
      </c>
      <c s="508">
        <v>30.024657534246575</v>
      </c>
      <c s="692">
        <v>0.029999999999999999</v>
      </c>
      <c s="676" t="s">
        <v>1206</v>
      </c>
      <c s="676"/>
      <c s="508">
        <v>1.6356164383561644</v>
      </c>
      <c s="508">
        <v>30.024657534246575</v>
      </c>
      <c s="676">
        <v>0.029999999999999995</v>
      </c>
      <c s="510" t="s">
        <v>1408</v>
      </c>
      <c s="497" t="s">
        <v>35</v>
      </c>
    </row>
    <row r="85" spans="1:38" s="497" customFormat="1" ht="13.8">
      <c r="A85" s="787">
        <v>23005100</v>
      </c>
      <c s="507">
        <v>1</v>
      </c>
      <c s="507">
        <v>1</v>
      </c>
      <c s="507">
        <v>1</v>
      </c>
      <c s="507" t="s">
        <v>364</v>
      </c>
      <c s="497" t="s">
        <v>952</v>
      </c>
      <c s="497" t="s">
        <v>951</v>
      </c>
      <c s="497" t="s">
        <v>946</v>
      </c>
      <c s="497" t="s">
        <v>4</v>
      </c>
      <c s="497" t="s">
        <v>968</v>
      </c>
      <c s="497" t="s">
        <v>36</v>
      </c>
      <c s="497" t="s">
        <v>8</v>
      </c>
      <c s="497" t="s">
        <v>939</v>
      </c>
      <c s="497" t="s">
        <v>115</v>
      </c>
      <c s="679" t="s">
        <v>115</v>
      </c>
      <c s="497" t="s">
        <v>36</v>
      </c>
      <c s="504">
        <v>340085.16000000003</v>
      </c>
      <c s="504">
        <v>0</v>
      </c>
      <c s="504">
        <v>0</v>
      </c>
      <c s="504">
        <v>0</v>
      </c>
      <c s="504">
        <v>0</v>
      </c>
      <c s="504">
        <v>0</v>
      </c>
      <c s="504">
        <v>0</v>
      </c>
      <c s="504">
        <v>340085.16000000003</v>
      </c>
      <c s="509">
        <v>31655</v>
      </c>
      <c s="509">
        <v>46589</v>
      </c>
      <c s="508">
        <v>1850144.51</v>
      </c>
      <c s="508">
        <v>1850144.51</v>
      </c>
      <c s="508">
        <v>2.6383561643835618</v>
      </c>
      <c s="508">
        <v>40.915068493150685</v>
      </c>
      <c s="692">
        <v>0.029999999999999999</v>
      </c>
      <c s="676" t="s">
        <v>1206</v>
      </c>
      <c s="676"/>
      <c s="508">
        <v>2.6383561643835618</v>
      </c>
      <c s="508">
        <v>40.915068493150685</v>
      </c>
      <c s="676">
        <v>0.029999999999999995</v>
      </c>
      <c s="510" t="s">
        <v>1408</v>
      </c>
      <c s="497" t="s">
        <v>36</v>
      </c>
    </row>
    <row r="86" spans="1:38" s="497" customFormat="1" ht="13.8">
      <c r="A86" s="787">
        <v>23010100</v>
      </c>
      <c s="507">
        <v>1</v>
      </c>
      <c s="507">
        <v>1</v>
      </c>
      <c s="507">
        <v>1</v>
      </c>
      <c s="507" t="s">
        <v>364</v>
      </c>
      <c s="497" t="s">
        <v>952</v>
      </c>
      <c s="497" t="s">
        <v>951</v>
      </c>
      <c s="497" t="s">
        <v>946</v>
      </c>
      <c s="497" t="s">
        <v>4</v>
      </c>
      <c s="497" t="s">
        <v>968</v>
      </c>
      <c s="497" t="s">
        <v>36</v>
      </c>
      <c s="497" t="s">
        <v>8</v>
      </c>
      <c s="497" t="s">
        <v>939</v>
      </c>
      <c s="497" t="s">
        <v>116</v>
      </c>
      <c s="679" t="s">
        <v>116</v>
      </c>
      <c s="497" t="s">
        <v>36</v>
      </c>
      <c s="504">
        <v>53057.510000000002</v>
      </c>
      <c s="504">
        <v>0</v>
      </c>
      <c s="504">
        <v>4068.4400000000001</v>
      </c>
      <c s="504">
        <v>795.86000000000001</v>
      </c>
      <c s="504" t="s">
        <v>4153</v>
      </c>
      <c s="504">
        <v>0</v>
      </c>
      <c s="504">
        <v>0</v>
      </c>
      <c s="504">
        <v>48989.07</v>
      </c>
      <c s="509">
        <v>31981</v>
      </c>
      <c s="509">
        <v>47635</v>
      </c>
      <c s="508">
        <v>165593.25</v>
      </c>
      <c s="508">
        <v>165593.25</v>
      </c>
      <c s="508">
        <v>5.5041095890410956</v>
      </c>
      <c s="508">
        <v>42.887671232876713</v>
      </c>
      <c s="692">
        <v>0.029999999999999999</v>
      </c>
      <c s="676" t="s">
        <v>1206</v>
      </c>
      <c s="676"/>
      <c s="508">
        <v>5.5041095890410956</v>
      </c>
      <c s="508">
        <v>42.887671232876713</v>
      </c>
      <c s="676">
        <v>0.029999999999999999</v>
      </c>
      <c s="510" t="s">
        <v>1408</v>
      </c>
      <c s="497" t="s">
        <v>36</v>
      </c>
    </row>
    <row r="87" spans="1:38" s="497" customFormat="1" ht="13.8">
      <c r="A87" s="787">
        <v>23014100</v>
      </c>
      <c s="507">
        <v>1</v>
      </c>
      <c s="507">
        <v>1</v>
      </c>
      <c s="507">
        <v>1</v>
      </c>
      <c s="507" t="s">
        <v>364</v>
      </c>
      <c s="497" t="s">
        <v>952</v>
      </c>
      <c s="497" t="s">
        <v>951</v>
      </c>
      <c s="497" t="s">
        <v>946</v>
      </c>
      <c s="497" t="s">
        <v>4</v>
      </c>
      <c s="497" t="s">
        <v>968</v>
      </c>
      <c s="497" t="s">
        <v>36</v>
      </c>
      <c s="497" t="s">
        <v>8</v>
      </c>
      <c s="497" t="s">
        <v>939</v>
      </c>
      <c s="497" t="s">
        <v>117</v>
      </c>
      <c s="679" t="s">
        <v>117</v>
      </c>
      <c s="497" t="s">
        <v>36</v>
      </c>
      <c s="504">
        <v>248531.35000000251</v>
      </c>
      <c s="504">
        <v>0</v>
      </c>
      <c s="504">
        <v>19057.369999999999</v>
      </c>
      <c s="504">
        <v>3727.9699999999998</v>
      </c>
      <c s="504" t="s">
        <v>4153</v>
      </c>
      <c s="504">
        <v>1.16415321826935E-10</v>
      </c>
      <c s="504">
        <v>0</v>
      </c>
      <c s="504">
        <v>229473.98000000263</v>
      </c>
      <c s="509">
        <v>31979</v>
      </c>
      <c s="509">
        <v>47635</v>
      </c>
      <c s="508">
        <v>775671.25</v>
      </c>
      <c s="508">
        <v>775671.25</v>
      </c>
      <c s="508">
        <v>5.5041095890410956</v>
      </c>
      <c s="508">
        <v>42.893150684931506</v>
      </c>
      <c s="692">
        <v>0.029999999999999999</v>
      </c>
      <c s="676" t="s">
        <v>1206</v>
      </c>
      <c s="676"/>
      <c s="508">
        <v>5.5041095890410956</v>
      </c>
      <c s="508">
        <v>42.893150684931506</v>
      </c>
      <c s="676">
        <v>0.030000000000000002</v>
      </c>
      <c s="510" t="s">
        <v>1408</v>
      </c>
      <c s="497" t="s">
        <v>36</v>
      </c>
    </row>
    <row r="88" spans="1:38" s="497" customFormat="1" ht="13.8">
      <c r="A88" s="787">
        <v>23007000</v>
      </c>
      <c s="507">
        <v>1</v>
      </c>
      <c s="507">
        <v>1</v>
      </c>
      <c s="507">
        <v>1</v>
      </c>
      <c s="507" t="s">
        <v>364</v>
      </c>
      <c s="497" t="s">
        <v>952</v>
      </c>
      <c s="497" t="s">
        <v>951</v>
      </c>
      <c s="497" t="s">
        <v>946</v>
      </c>
      <c s="497" t="s">
        <v>4</v>
      </c>
      <c s="497" t="s">
        <v>968</v>
      </c>
      <c s="497" t="s">
        <v>36</v>
      </c>
      <c s="497" t="s">
        <v>8</v>
      </c>
      <c s="497" t="s">
        <v>939</v>
      </c>
      <c s="497" t="s">
        <v>118</v>
      </c>
      <c s="679" t="s">
        <v>118</v>
      </c>
      <c s="497" t="s">
        <v>36</v>
      </c>
      <c s="504">
        <v>0.079999999998108251</v>
      </c>
      <c s="504">
        <v>0</v>
      </c>
      <c s="504">
        <v>0</v>
      </c>
      <c s="504">
        <v>0</v>
      </c>
      <c s="504">
        <v>0</v>
      </c>
      <c s="504">
        <v>0</v>
      </c>
      <c s="504">
        <v>0</v>
      </c>
      <c s="504">
        <v>0.079999999998108251</v>
      </c>
      <c s="509">
        <v>31586</v>
      </c>
      <c s="509">
        <v>45562</v>
      </c>
      <c s="508">
        <v>1912000</v>
      </c>
      <c s="508">
        <v>1064134.9099999999</v>
      </c>
      <c s="508">
        <v>0</v>
      </c>
      <c s="508">
        <v>0</v>
      </c>
      <c s="692">
        <v>0</v>
      </c>
      <c s="676" t="s">
        <v>1206</v>
      </c>
      <c s="676"/>
      <c s="508">
        <v>0</v>
      </c>
      <c s="508">
        <v>0</v>
      </c>
      <c s="676">
        <v>0</v>
      </c>
      <c s="510" t="s">
        <v>1408</v>
      </c>
      <c s="497" t="s">
        <v>36</v>
      </c>
    </row>
    <row r="89" spans="1:38" s="497" customFormat="1" ht="13.8">
      <c r="A89" s="787">
        <v>20053000</v>
      </c>
      <c s="507">
        <v>1</v>
      </c>
      <c s="507">
        <v>0</v>
      </c>
      <c s="507">
        <v>0</v>
      </c>
      <c s="507" t="s">
        <v>364</v>
      </c>
      <c s="497" t="s">
        <v>949</v>
      </c>
      <c s="497" t="s">
        <v>949</v>
      </c>
      <c s="497" t="s">
        <v>949</v>
      </c>
      <c s="497" t="s">
        <v>947</v>
      </c>
      <c s="497" t="s">
        <v>968</v>
      </c>
      <c s="497" t="s">
        <v>120</v>
      </c>
      <c s="497" t="s">
        <v>51</v>
      </c>
      <c s="497" t="s">
        <v>1129</v>
      </c>
      <c s="497" t="s">
        <v>121</v>
      </c>
      <c s="679" t="s">
        <v>121</v>
      </c>
      <c s="497" t="s">
        <v>120</v>
      </c>
      <c s="504">
        <v>5737.6399999999212</v>
      </c>
      <c s="504">
        <v>0</v>
      </c>
      <c s="504">
        <v>0</v>
      </c>
      <c s="504">
        <v>0</v>
      </c>
      <c s="504">
        <v>0</v>
      </c>
      <c s="504">
        <v>-3.6379788070917101E-12</v>
      </c>
      <c s="504">
        <v>0</v>
      </c>
      <c s="504">
        <v>5737.6399999999176</v>
      </c>
      <c s="509">
        <v>31426</v>
      </c>
      <c s="509">
        <v>46036</v>
      </c>
      <c s="508">
        <v>14400000</v>
      </c>
      <c s="508">
        <v>3943388.48</v>
      </c>
      <c s="508">
        <v>1.1232876712328768</v>
      </c>
      <c s="508">
        <v>40.027397260273972</v>
      </c>
      <c s="692">
        <v>0.02</v>
      </c>
      <c s="676" t="s">
        <v>1206</v>
      </c>
      <c s="676"/>
      <c s="508">
        <v>1.1232876712328768</v>
      </c>
      <c s="508">
        <v>40.027397260273972</v>
      </c>
      <c s="676">
        <v>0.02</v>
      </c>
      <c s="510" t="s">
        <v>120</v>
      </c>
      <c s="497" t="s">
        <v>120</v>
      </c>
    </row>
    <row r="90" spans="1:38" s="497" customFormat="1" ht="13.8">
      <c r="A90" s="787">
        <v>30060100</v>
      </c>
      <c s="507">
        <v>1</v>
      </c>
      <c s="507">
        <v>0</v>
      </c>
      <c s="507">
        <v>0</v>
      </c>
      <c s="507" t="s">
        <v>364</v>
      </c>
      <c s="497" t="s">
        <v>949</v>
      </c>
      <c s="497" t="s">
        <v>949</v>
      </c>
      <c s="497" t="s">
        <v>949</v>
      </c>
      <c s="497" t="s">
        <v>947</v>
      </c>
      <c s="497" t="s">
        <v>968</v>
      </c>
      <c s="497" t="s">
        <v>120</v>
      </c>
      <c s="497" t="s">
        <v>51</v>
      </c>
      <c s="497" t="s">
        <v>1129</v>
      </c>
      <c s="497" t="s">
        <v>122</v>
      </c>
      <c s="679" t="s">
        <v>122</v>
      </c>
      <c s="497" t="s">
        <v>120</v>
      </c>
      <c s="504">
        <v>762712.07999999472</v>
      </c>
      <c s="504">
        <v>0</v>
      </c>
      <c s="504">
        <v>0</v>
      </c>
      <c s="504">
        <v>0</v>
      </c>
      <c s="504">
        <v>0</v>
      </c>
      <c s="504">
        <v>-2.3283064365386999E-10</v>
      </c>
      <c s="504">
        <v>0</v>
      </c>
      <c s="504">
        <v>762712.07999999449</v>
      </c>
      <c s="509">
        <v>33284</v>
      </c>
      <c s="509">
        <v>47894</v>
      </c>
      <c s="508">
        <v>1584094.3899999999</v>
      </c>
      <c s="508">
        <v>1584094.3899999999</v>
      </c>
      <c s="508">
        <v>6.2136986301369861</v>
      </c>
      <c s="508">
        <v>40.027397260273972</v>
      </c>
      <c s="692">
        <v>0.02</v>
      </c>
      <c s="676" t="s">
        <v>1206</v>
      </c>
      <c s="676"/>
      <c s="508">
        <v>6.213698630136987</v>
      </c>
      <c s="508">
        <v>40.027397260273972</v>
      </c>
      <c s="676">
        <v>0.02</v>
      </c>
      <c s="510" t="s">
        <v>120</v>
      </c>
      <c s="497" t="s">
        <v>120</v>
      </c>
    </row>
    <row r="91" spans="1:38" s="497" customFormat="1" ht="13.8">
      <c r="A91" s="787">
        <v>20062000</v>
      </c>
      <c s="507">
        <v>1</v>
      </c>
      <c s="507">
        <v>0</v>
      </c>
      <c s="507">
        <v>0</v>
      </c>
      <c s="507" t="s">
        <v>364</v>
      </c>
      <c s="497" t="s">
        <v>949</v>
      </c>
      <c s="497" t="s">
        <v>949</v>
      </c>
      <c s="497" t="s">
        <v>949</v>
      </c>
      <c s="497" t="s">
        <v>949</v>
      </c>
      <c s="497" t="s">
        <v>968</v>
      </c>
      <c s="497" t="s">
        <v>120</v>
      </c>
      <c s="497" t="s">
        <v>28</v>
      </c>
      <c s="497" t="s">
        <v>1129</v>
      </c>
      <c s="497" t="s">
        <v>123</v>
      </c>
      <c s="679" t="s">
        <v>123</v>
      </c>
      <c s="497" t="s">
        <v>120</v>
      </c>
      <c s="504">
        <v>567184.63600000006</v>
      </c>
      <c s="504">
        <v>0</v>
      </c>
      <c s="504">
        <v>0</v>
      </c>
      <c s="504">
        <v>0</v>
      </c>
      <c s="504">
        <v>0</v>
      </c>
      <c s="504">
        <v>0</v>
      </c>
      <c s="504">
        <v>0</v>
      </c>
      <c s="504">
        <v>567184.63600000006</v>
      </c>
      <c s="509">
        <v>33699</v>
      </c>
      <c s="509">
        <v>48310</v>
      </c>
      <c s="508">
        <v>2270200</v>
      </c>
      <c s="508">
        <v>2268767.8599999999</v>
      </c>
      <c s="508">
        <v>7.353424657534247</v>
      </c>
      <c s="508">
        <v>40.030136986301372</v>
      </c>
      <c s="692">
        <v>0.02</v>
      </c>
      <c s="676" t="s">
        <v>1206</v>
      </c>
      <c s="676"/>
      <c s="508">
        <v>7.353424657534247</v>
      </c>
      <c s="508">
        <v>40.030136986301372</v>
      </c>
      <c s="676">
        <v>0.02</v>
      </c>
      <c s="510" t="s">
        <v>120</v>
      </c>
      <c s="497" t="s">
        <v>120</v>
      </c>
    </row>
    <row r="92" spans="1:38" s="497" customFormat="1" ht="13.8">
      <c r="A92" s="787">
        <v>20301000</v>
      </c>
      <c s="507">
        <v>1</v>
      </c>
      <c s="507">
        <v>1</v>
      </c>
      <c s="507">
        <v>0</v>
      </c>
      <c s="507" t="s">
        <v>364</v>
      </c>
      <c s="497" t="s">
        <v>952</v>
      </c>
      <c s="497" t="s">
        <v>951</v>
      </c>
      <c s="497" t="s">
        <v>950</v>
      </c>
      <c s="497" t="s">
        <v>959</v>
      </c>
      <c s="497" t="s">
        <v>968</v>
      </c>
      <c s="497" t="s">
        <v>120</v>
      </c>
      <c s="497" t="s">
        <v>124</v>
      </c>
      <c s="497" t="s">
        <v>1129</v>
      </c>
      <c s="497" t="s">
        <v>125</v>
      </c>
      <c s="679" t="s">
        <v>125</v>
      </c>
      <c s="497" t="s">
        <v>120</v>
      </c>
      <c s="504">
        <v>9000000</v>
      </c>
      <c s="504">
        <v>0</v>
      </c>
      <c s="504">
        <v>0</v>
      </c>
      <c s="504">
        <v>0</v>
      </c>
      <c s="504">
        <v>0</v>
      </c>
      <c s="504">
        <v>0</v>
      </c>
      <c s="504">
        <v>0</v>
      </c>
      <c s="504">
        <v>9000000</v>
      </c>
      <c s="509">
        <v>41540</v>
      </c>
      <c s="509">
        <v>48837</v>
      </c>
      <c s="508">
        <v>15000000</v>
      </c>
      <c s="508">
        <v>15000000</v>
      </c>
      <c s="508">
        <v>8.7972602739726025</v>
      </c>
      <c s="508">
        <v>19.991780821917807</v>
      </c>
      <c s="692">
        <v>0.066030199999999997</v>
      </c>
      <c s="676" t="s">
        <v>1906</v>
      </c>
      <c s="676">
        <v>0.012</v>
      </c>
      <c s="508">
        <v>8.7972602739726025</v>
      </c>
      <c s="508">
        <v>19.991780821917807</v>
      </c>
      <c s="676">
        <v>0.066030199999999997</v>
      </c>
      <c s="510" t="s">
        <v>120</v>
      </c>
      <c s="497" t="s">
        <v>120</v>
      </c>
    </row>
    <row r="93" spans="1:38" s="497" customFormat="1" ht="13.8">
      <c r="A93" s="787">
        <v>20345000</v>
      </c>
      <c s="507">
        <v>1</v>
      </c>
      <c s="507">
        <v>0</v>
      </c>
      <c s="507">
        <v>0</v>
      </c>
      <c s="507" t="s">
        <v>364</v>
      </c>
      <c s="497" t="s">
        <v>949</v>
      </c>
      <c s="497" t="s">
        <v>949</v>
      </c>
      <c s="497" t="s">
        <v>949</v>
      </c>
      <c s="497" t="s">
        <v>949</v>
      </c>
      <c s="497" t="s">
        <v>968</v>
      </c>
      <c s="497" t="s">
        <v>120</v>
      </c>
      <c s="497" t="s">
        <v>126</v>
      </c>
      <c s="497" t="s">
        <v>1129</v>
      </c>
      <c s="497" t="s">
        <v>127</v>
      </c>
      <c s="679" t="s">
        <v>127</v>
      </c>
      <c s="497" t="s">
        <v>120</v>
      </c>
      <c s="504">
        <v>93800000</v>
      </c>
      <c s="504">
        <v>0</v>
      </c>
      <c s="504">
        <v>0</v>
      </c>
      <c s="504">
        <v>0</v>
      </c>
      <c s="504">
        <v>0</v>
      </c>
      <c s="504">
        <v>0</v>
      </c>
      <c s="504">
        <v>0</v>
      </c>
      <c s="504">
        <v>93800000</v>
      </c>
      <c s="509">
        <v>44028</v>
      </c>
      <c s="509">
        <v>53158</v>
      </c>
      <c s="508">
        <v>93800000</v>
      </c>
      <c s="508">
        <v>93800000</v>
      </c>
      <c s="508">
        <v>20.635616438356163</v>
      </c>
      <c s="508">
        <v>25.013698630136986</v>
      </c>
      <c s="692">
        <v>0.0658889</v>
      </c>
      <c s="676" t="s">
        <v>1906</v>
      </c>
      <c s="676">
        <v>0.012</v>
      </c>
      <c s="508">
        <v>20.635616438356163</v>
      </c>
      <c s="508">
        <v>25.013698630136986</v>
      </c>
      <c s="676">
        <v>0.0658889</v>
      </c>
      <c s="510" t="s">
        <v>120</v>
      </c>
      <c s="497" t="s">
        <v>120</v>
      </c>
    </row>
    <row r="94" spans="1:38" s="497" customFormat="1" ht="13.8">
      <c r="A94" s="787">
        <v>20265000</v>
      </c>
      <c s="507">
        <v>1</v>
      </c>
      <c s="507">
        <v>1</v>
      </c>
      <c s="507">
        <v>0</v>
      </c>
      <c s="507" t="s">
        <v>364</v>
      </c>
      <c s="497" t="s">
        <v>952</v>
      </c>
      <c s="497" t="s">
        <v>951</v>
      </c>
      <c s="497" t="s">
        <v>950</v>
      </c>
      <c s="497" t="s">
        <v>958</v>
      </c>
      <c s="497" t="s">
        <v>968</v>
      </c>
      <c s="497" t="s">
        <v>120</v>
      </c>
      <c s="497" t="s">
        <v>128</v>
      </c>
      <c s="497" t="s">
        <v>1129</v>
      </c>
      <c s="497" t="s">
        <v>129</v>
      </c>
      <c s="679" t="s">
        <v>129</v>
      </c>
      <c s="497" t="s">
        <v>120</v>
      </c>
      <c s="504">
        <v>661393.1100000001</v>
      </c>
      <c s="504">
        <v>0</v>
      </c>
      <c s="504">
        <v>0</v>
      </c>
      <c s="504">
        <v>0</v>
      </c>
      <c s="504">
        <v>0</v>
      </c>
      <c s="504">
        <v>0</v>
      </c>
      <c s="504">
        <v>0</v>
      </c>
      <c s="504">
        <v>661393.1100000001</v>
      </c>
      <c s="509">
        <v>38715</v>
      </c>
      <c s="509">
        <v>46006</v>
      </c>
      <c s="508">
        <v>8000000</v>
      </c>
      <c s="508">
        <v>7029193.7000000002</v>
      </c>
      <c s="508">
        <v>1.0410958904109588</v>
      </c>
      <c s="508">
        <v>19.975342465753425</v>
      </c>
      <c s="692">
        <v>0.066000500000000004</v>
      </c>
      <c s="676" t="s">
        <v>1906</v>
      </c>
      <c s="676">
        <v>0.012</v>
      </c>
      <c s="508">
        <v>1.0410958904109588</v>
      </c>
      <c s="508">
        <v>19.975342465753425</v>
      </c>
      <c s="676">
        <v>0.066000500000000004</v>
      </c>
      <c s="510" t="s">
        <v>120</v>
      </c>
      <c s="497" t="s">
        <v>120</v>
      </c>
    </row>
    <row r="95" spans="1:38" s="497" customFormat="1" ht="13.8">
      <c r="A95" s="787">
        <v>20269000</v>
      </c>
      <c s="507">
        <v>1</v>
      </c>
      <c s="507">
        <v>1</v>
      </c>
      <c s="507">
        <v>0</v>
      </c>
      <c s="507" t="s">
        <v>364</v>
      </c>
      <c s="497" t="s">
        <v>952</v>
      </c>
      <c s="497" t="s">
        <v>951</v>
      </c>
      <c s="497" t="s">
        <v>950</v>
      </c>
      <c s="497" t="s">
        <v>958</v>
      </c>
      <c s="497" t="s">
        <v>968</v>
      </c>
      <c s="497" t="s">
        <v>120</v>
      </c>
      <c s="497" t="s">
        <v>128</v>
      </c>
      <c s="497" t="s">
        <v>1129</v>
      </c>
      <c s="497" t="s">
        <v>130</v>
      </c>
      <c s="679" t="s">
        <v>130</v>
      </c>
      <c s="497" t="s">
        <v>120</v>
      </c>
      <c s="504">
        <v>5958370.660000083</v>
      </c>
      <c s="504">
        <v>0</v>
      </c>
      <c s="504">
        <v>0</v>
      </c>
      <c s="504">
        <v>0</v>
      </c>
      <c s="504">
        <v>0</v>
      </c>
      <c s="504">
        <v>3.7252902984619099E-09</v>
      </c>
      <c s="504">
        <v>0</v>
      </c>
      <c s="504">
        <v>5958370.6600000868</v>
      </c>
      <c s="509">
        <v>39146</v>
      </c>
      <c s="509">
        <v>46451</v>
      </c>
      <c s="508">
        <v>37100000</v>
      </c>
      <c s="508">
        <v>35314037.869999997</v>
      </c>
      <c s="508">
        <v>2.2602739726027399</v>
      </c>
      <c s="508">
        <v>20.013698630136986</v>
      </c>
      <c s="692">
        <v>0.053900000000000003</v>
      </c>
      <c s="676" t="s">
        <v>1206</v>
      </c>
      <c s="676"/>
      <c s="508">
        <v>2.2602739726027399</v>
      </c>
      <c s="508">
        <v>20.013698630136986</v>
      </c>
      <c s="676">
        <v>0.053899999999999997</v>
      </c>
      <c s="510" t="s">
        <v>120</v>
      </c>
      <c s="497" t="s">
        <v>120</v>
      </c>
    </row>
    <row r="96" spans="1:38" s="497" customFormat="1" ht="13.8">
      <c r="A96" s="787">
        <v>20258000</v>
      </c>
      <c s="507">
        <v>1</v>
      </c>
      <c s="507">
        <v>1</v>
      </c>
      <c s="507">
        <v>0</v>
      </c>
      <c s="507" t="s">
        <v>364</v>
      </c>
      <c s="497" t="s">
        <v>952</v>
      </c>
      <c s="497" t="s">
        <v>948</v>
      </c>
      <c s="497" t="s">
        <v>948</v>
      </c>
      <c s="497" t="s">
        <v>948</v>
      </c>
      <c s="497" t="s">
        <v>968</v>
      </c>
      <c s="497" t="s">
        <v>120</v>
      </c>
      <c s="497" t="s">
        <v>131</v>
      </c>
      <c s="497" t="s">
        <v>1129</v>
      </c>
      <c s="497" t="s">
        <v>132</v>
      </c>
      <c s="679" t="s">
        <v>132</v>
      </c>
      <c s="497" t="s">
        <v>120</v>
      </c>
      <c s="504">
        <v>-0.088000014424324036</v>
      </c>
      <c s="504">
        <v>0</v>
      </c>
      <c s="504">
        <v>0</v>
      </c>
      <c s="504">
        <v>0</v>
      </c>
      <c s="504">
        <v>0</v>
      </c>
      <c s="504">
        <v>-0.0040000006556510925</v>
      </c>
      <c s="504">
        <v>0</v>
      </c>
      <c s="504">
        <v>-0.092000015079975128</v>
      </c>
      <c s="509">
        <v>37608</v>
      </c>
      <c s="509">
        <v>44910</v>
      </c>
      <c s="508">
        <v>40000000</v>
      </c>
      <c s="508">
        <v>40000000</v>
      </c>
      <c s="508">
        <v>0</v>
      </c>
      <c s="508">
        <v>0</v>
      </c>
      <c s="692">
        <v>0</v>
      </c>
      <c s="676" t="s">
        <v>1206</v>
      </c>
      <c s="676"/>
      <c s="508">
        <v>0</v>
      </c>
      <c s="508">
        <v>0</v>
      </c>
      <c s="676">
        <v>0</v>
      </c>
      <c s="510" t="s">
        <v>120</v>
      </c>
      <c s="497" t="s">
        <v>120</v>
      </c>
    </row>
    <row r="97" spans="1:38" s="497" customFormat="1" ht="13.8">
      <c r="A97" s="787">
        <v>20274000</v>
      </c>
      <c s="507">
        <v>1</v>
      </c>
      <c s="507">
        <v>1</v>
      </c>
      <c s="507">
        <v>0</v>
      </c>
      <c s="507" t="s">
        <v>364</v>
      </c>
      <c s="497" t="s">
        <v>952</v>
      </c>
      <c s="497" t="s">
        <v>948</v>
      </c>
      <c s="497" t="s">
        <v>948</v>
      </c>
      <c s="497" t="s">
        <v>948</v>
      </c>
      <c s="497" t="s">
        <v>968</v>
      </c>
      <c s="497" t="s">
        <v>120</v>
      </c>
      <c s="497" t="s">
        <v>131</v>
      </c>
      <c s="497" t="s">
        <v>1129</v>
      </c>
      <c s="497" t="s">
        <v>133</v>
      </c>
      <c s="679" t="s">
        <v>133</v>
      </c>
      <c s="497" t="s">
        <v>120</v>
      </c>
      <c s="504">
        <v>30070183.57</v>
      </c>
      <c s="504">
        <v>0</v>
      </c>
      <c s="504">
        <v>0</v>
      </c>
      <c s="504">
        <v>0</v>
      </c>
      <c s="504">
        <v>0</v>
      </c>
      <c s="504">
        <v>0</v>
      </c>
      <c s="504">
        <v>0</v>
      </c>
      <c s="504">
        <v>30070183.57</v>
      </c>
      <c s="509">
        <v>39428</v>
      </c>
      <c s="509">
        <v>48560</v>
      </c>
      <c s="508">
        <v>67100000</v>
      </c>
      <c s="508">
        <v>67100000</v>
      </c>
      <c s="508">
        <v>8.0383561643835613</v>
      </c>
      <c s="508">
        <v>25.019178082191782</v>
      </c>
      <c s="692">
        <v>0.075028999999999998</v>
      </c>
      <c s="676" t="s">
        <v>3461</v>
      </c>
      <c s="676">
        <v>0.012</v>
      </c>
      <c s="508">
        <v>8.0383561643835613</v>
      </c>
      <c s="508">
        <v>25.019178082191782</v>
      </c>
      <c s="676">
        <v>0.075028999999999998</v>
      </c>
      <c s="510" t="s">
        <v>120</v>
      </c>
      <c s="497" t="s">
        <v>120</v>
      </c>
    </row>
    <row r="98" spans="1:38" s="497" customFormat="1" ht="13.8">
      <c r="A98" s="787">
        <v>20050000</v>
      </c>
      <c s="507">
        <v>1</v>
      </c>
      <c s="507">
        <v>1</v>
      </c>
      <c s="507">
        <v>0</v>
      </c>
      <c s="507" t="s">
        <v>364</v>
      </c>
      <c s="497" t="s">
        <v>952</v>
      </c>
      <c s="497" t="s">
        <v>948</v>
      </c>
      <c s="497" t="s">
        <v>948</v>
      </c>
      <c s="497" t="s">
        <v>948</v>
      </c>
      <c s="497" t="s">
        <v>968</v>
      </c>
      <c s="497" t="s">
        <v>120</v>
      </c>
      <c s="497" t="s">
        <v>131</v>
      </c>
      <c s="497" t="s">
        <v>1129</v>
      </c>
      <c s="497" t="s">
        <v>134</v>
      </c>
      <c s="679" t="s">
        <v>134</v>
      </c>
      <c s="497" t="s">
        <v>120</v>
      </c>
      <c s="504">
        <v>0</v>
      </c>
      <c s="504">
        <v>0</v>
      </c>
      <c s="504">
        <v>0</v>
      </c>
      <c s="504">
        <v>0</v>
      </c>
      <c s="504">
        <v>0</v>
      </c>
      <c s="504">
        <v>0</v>
      </c>
      <c s="504">
        <v>0</v>
      </c>
      <c s="504">
        <v>0</v>
      </c>
      <c s="509">
        <v>30768</v>
      </c>
      <c s="509">
        <v>45375</v>
      </c>
      <c s="508">
        <v>28000000</v>
      </c>
      <c s="508">
        <v>25971601.43</v>
      </c>
      <c s="508">
        <v>0</v>
      </c>
      <c s="508">
        <v>0</v>
      </c>
      <c s="692">
        <v>0</v>
      </c>
      <c s="676" t="s">
        <v>1206</v>
      </c>
      <c s="676"/>
      <c s="508">
        <v>0</v>
      </c>
      <c s="508">
        <v>0</v>
      </c>
      <c s="676">
        <v>0</v>
      </c>
      <c s="510" t="s">
        <v>120</v>
      </c>
      <c s="497" t="s">
        <v>120</v>
      </c>
    </row>
    <row r="99" spans="1:38" s="497" customFormat="1" ht="13.8">
      <c r="A99" s="787">
        <v>20267000</v>
      </c>
      <c s="507">
        <v>1</v>
      </c>
      <c s="507">
        <v>1</v>
      </c>
      <c s="507">
        <v>0</v>
      </c>
      <c s="507" t="s">
        <v>364</v>
      </c>
      <c s="497" t="s">
        <v>952</v>
      </c>
      <c s="497" t="s">
        <v>948</v>
      </c>
      <c s="497" t="s">
        <v>948</v>
      </c>
      <c s="497" t="s">
        <v>948</v>
      </c>
      <c s="497" t="s">
        <v>968</v>
      </c>
      <c s="497" t="s">
        <v>120</v>
      </c>
      <c s="497" t="s">
        <v>136</v>
      </c>
      <c s="497" t="s">
        <v>1129</v>
      </c>
      <c s="497" t="s">
        <v>137</v>
      </c>
      <c s="679" t="s">
        <v>137</v>
      </c>
      <c s="497" t="s">
        <v>120</v>
      </c>
      <c s="504">
        <v>24491903.389999919</v>
      </c>
      <c s="504">
        <v>0</v>
      </c>
      <c s="504">
        <v>0</v>
      </c>
      <c s="504">
        <v>0</v>
      </c>
      <c s="504">
        <v>0</v>
      </c>
      <c s="504">
        <v>-3.7252902984619099E-09</v>
      </c>
      <c s="504">
        <v>0</v>
      </c>
      <c s="504">
        <v>24491903.389999915</v>
      </c>
      <c s="509">
        <v>39058</v>
      </c>
      <c s="509">
        <v>48189</v>
      </c>
      <c s="508">
        <v>61250000</v>
      </c>
      <c s="508">
        <v>61250000</v>
      </c>
      <c s="508">
        <v>7.021917808219178</v>
      </c>
      <c s="508">
        <v>25.016438356164382</v>
      </c>
      <c s="692">
        <v>0.075045500000000001</v>
      </c>
      <c s="676" t="s">
        <v>3461</v>
      </c>
      <c s="676">
        <v>0.012</v>
      </c>
      <c s="508">
        <v>7.021917808219178</v>
      </c>
      <c s="508">
        <v>25.016438356164382</v>
      </c>
      <c s="676">
        <v>0.075045500000000001</v>
      </c>
      <c s="510" t="s">
        <v>120</v>
      </c>
      <c s="497" t="s">
        <v>120</v>
      </c>
    </row>
    <row r="100" spans="1:38" s="497" customFormat="1" ht="13.8">
      <c r="A100" s="787">
        <v>30059100</v>
      </c>
      <c s="507">
        <v>1</v>
      </c>
      <c s="507">
        <v>1</v>
      </c>
      <c s="507">
        <v>0</v>
      </c>
      <c s="507" t="s">
        <v>364</v>
      </c>
      <c s="497" t="s">
        <v>952</v>
      </c>
      <c s="497" t="s">
        <v>948</v>
      </c>
      <c s="497" t="s">
        <v>948</v>
      </c>
      <c s="497" t="s">
        <v>948</v>
      </c>
      <c s="497" t="s">
        <v>968</v>
      </c>
      <c s="497" t="s">
        <v>120</v>
      </c>
      <c s="497" t="s">
        <v>136</v>
      </c>
      <c s="497" t="s">
        <v>1129</v>
      </c>
      <c s="497" t="s">
        <v>138</v>
      </c>
      <c s="679" t="s">
        <v>138</v>
      </c>
      <c s="497" t="s">
        <v>120</v>
      </c>
      <c s="504">
        <v>669329.64000000013</v>
      </c>
      <c s="504">
        <v>0</v>
      </c>
      <c s="504">
        <v>0</v>
      </c>
      <c s="504">
        <v>0</v>
      </c>
      <c s="504">
        <v>0</v>
      </c>
      <c s="504">
        <v>0</v>
      </c>
      <c s="504">
        <v>0</v>
      </c>
      <c s="504">
        <v>669329.64000000013</v>
      </c>
      <c s="509">
        <v>33176</v>
      </c>
      <c s="509">
        <v>47780</v>
      </c>
      <c s="508">
        <v>1506134.3400000001</v>
      </c>
      <c s="508">
        <v>1506134.3400000001</v>
      </c>
      <c s="508">
        <v>5.9013698630136986</v>
      </c>
      <c s="508">
        <v>40.010958904109586</v>
      </c>
      <c s="692">
        <v>0.02</v>
      </c>
      <c s="676" t="s">
        <v>1206</v>
      </c>
      <c s="676"/>
      <c s="508">
        <v>5.9013698630136986</v>
      </c>
      <c s="508">
        <v>40.010958904109586</v>
      </c>
      <c s="676">
        <v>0.02</v>
      </c>
      <c s="510" t="s">
        <v>120</v>
      </c>
      <c s="497" t="s">
        <v>120</v>
      </c>
    </row>
    <row r="101" spans="1:38" s="497" customFormat="1" ht="13.8">
      <c r="A101" s="787">
        <v>20070000</v>
      </c>
      <c s="507">
        <v>1</v>
      </c>
      <c s="507">
        <v>1</v>
      </c>
      <c s="507">
        <v>1</v>
      </c>
      <c s="507" t="s">
        <v>926</v>
      </c>
      <c s="497" t="s">
        <v>952</v>
      </c>
      <c s="497" t="s">
        <v>951</v>
      </c>
      <c s="497" t="s">
        <v>946</v>
      </c>
      <c s="497" t="s">
        <v>4</v>
      </c>
      <c s="497" t="s">
        <v>968</v>
      </c>
      <c s="497" t="s">
        <v>120</v>
      </c>
      <c s="497" t="s">
        <v>8</v>
      </c>
      <c s="497" t="s">
        <v>1129</v>
      </c>
      <c s="497" t="s">
        <v>139</v>
      </c>
      <c s="679" t="s">
        <v>139</v>
      </c>
      <c s="497" t="s">
        <v>120</v>
      </c>
      <c s="504">
        <v>13499544.341999998</v>
      </c>
      <c s="504">
        <v>0</v>
      </c>
      <c s="504">
        <v>0</v>
      </c>
      <c s="504">
        <v>0</v>
      </c>
      <c s="504">
        <v>0</v>
      </c>
      <c s="504">
        <v>0</v>
      </c>
      <c s="504">
        <v>0</v>
      </c>
      <c s="504">
        <v>13499544.341999998</v>
      </c>
      <c s="509">
        <v>35868</v>
      </c>
      <c s="509">
        <v>50478</v>
      </c>
      <c s="508">
        <v>30000000</v>
      </c>
      <c s="508">
        <v>29998987.620000001</v>
      </c>
      <c s="508">
        <v>13.293150684931506</v>
      </c>
      <c s="508">
        <v>40.027397260273972</v>
      </c>
      <c s="692">
        <v>0.02</v>
      </c>
      <c s="676" t="s">
        <v>1206</v>
      </c>
      <c s="676"/>
      <c s="508">
        <v>13.293150684931506</v>
      </c>
      <c s="508">
        <v>40.027397260273979</v>
      </c>
      <c s="676">
        <v>0.02</v>
      </c>
      <c s="510" t="s">
        <v>120</v>
      </c>
      <c s="497" t="s">
        <v>120</v>
      </c>
    </row>
    <row r="102" spans="1:38" s="497" customFormat="1" ht="13.8">
      <c r="A102" s="787">
        <v>20249000</v>
      </c>
      <c s="507">
        <v>1</v>
      </c>
      <c s="507">
        <v>1</v>
      </c>
      <c s="507">
        <v>1</v>
      </c>
      <c s="507" t="s">
        <v>364</v>
      </c>
      <c s="497" t="s">
        <v>952</v>
      </c>
      <c s="497" t="s">
        <v>951</v>
      </c>
      <c s="497" t="s">
        <v>946</v>
      </c>
      <c s="497" t="s">
        <v>4</v>
      </c>
      <c s="497" t="s">
        <v>968</v>
      </c>
      <c s="497" t="s">
        <v>120</v>
      </c>
      <c s="497" t="s">
        <v>8</v>
      </c>
      <c s="497" t="s">
        <v>1129</v>
      </c>
      <c s="497" t="s">
        <v>140</v>
      </c>
      <c s="679" t="s">
        <v>140</v>
      </c>
      <c s="497" t="s">
        <v>120</v>
      </c>
      <c s="504">
        <v>1.0011717677116401E-08</v>
      </c>
      <c s="504">
        <v>0</v>
      </c>
      <c s="504">
        <v>0</v>
      </c>
      <c s="504">
        <v>0</v>
      </c>
      <c s="504">
        <v>0</v>
      </c>
      <c s="504">
        <v>4.65661287307739E-10</v>
      </c>
      <c s="504">
        <v>0</v>
      </c>
      <c s="504">
        <v>1.04773789644241E-08</v>
      </c>
      <c s="509">
        <v>36187</v>
      </c>
      <c s="509">
        <v>45318</v>
      </c>
      <c s="508">
        <v>48000000</v>
      </c>
      <c s="508">
        <v>44941768.420000002</v>
      </c>
      <c s="508">
        <v>0</v>
      </c>
      <c s="508">
        <v>0</v>
      </c>
      <c s="692">
        <v>0</v>
      </c>
      <c s="676" t="s">
        <v>1206</v>
      </c>
      <c s="676"/>
      <c s="508">
        <v>0</v>
      </c>
      <c s="508">
        <v>0</v>
      </c>
      <c s="676">
        <v>0</v>
      </c>
      <c s="510" t="s">
        <v>120</v>
      </c>
      <c s="497" t="s">
        <v>120</v>
      </c>
    </row>
    <row r="103" spans="1:38" s="497" customFormat="1" ht="13.8">
      <c r="A103" s="787">
        <v>20252000</v>
      </c>
      <c s="507">
        <v>1</v>
      </c>
      <c s="507">
        <v>1</v>
      </c>
      <c s="507">
        <v>1</v>
      </c>
      <c s="507" t="s">
        <v>364</v>
      </c>
      <c s="497" t="s">
        <v>952</v>
      </c>
      <c s="497" t="s">
        <v>951</v>
      </c>
      <c s="497" t="s">
        <v>946</v>
      </c>
      <c s="497" t="s">
        <v>4</v>
      </c>
      <c s="497" t="s">
        <v>968</v>
      </c>
      <c s="497" t="s">
        <v>120</v>
      </c>
      <c s="497" t="s">
        <v>8</v>
      </c>
      <c s="497" t="s">
        <v>1129</v>
      </c>
      <c s="497" t="s">
        <v>141</v>
      </c>
      <c s="497" t="s">
        <v>141</v>
      </c>
      <c s="497" t="s">
        <v>120</v>
      </c>
      <c s="504">
        <v>369940.61999999743</v>
      </c>
      <c s="504">
        <v>0</v>
      </c>
      <c s="504">
        <v>0</v>
      </c>
      <c s="504">
        <v>0</v>
      </c>
      <c s="504">
        <v>0</v>
      </c>
      <c s="504">
        <v>-1.16415321826935E-10</v>
      </c>
      <c s="504">
        <v>0</v>
      </c>
      <c s="504">
        <v>369940.61999999732</v>
      </c>
      <c s="509">
        <v>36970</v>
      </c>
      <c s="509">
        <v>46101</v>
      </c>
      <c s="508">
        <v>4500000</v>
      </c>
      <c s="508">
        <v>4161833.75</v>
      </c>
      <c s="508">
        <v>1.3013698630136987</v>
      </c>
      <c s="508">
        <v>25.016438356164382</v>
      </c>
      <c s="692">
        <v>0.053900000000000003</v>
      </c>
      <c s="676" t="s">
        <v>1206</v>
      </c>
      <c s="676"/>
      <c s="508">
        <v>1.3013698630136987</v>
      </c>
      <c s="508">
        <v>25.016438356164382</v>
      </c>
      <c s="676">
        <v>0.053900000000000003</v>
      </c>
      <c s="510" t="s">
        <v>120</v>
      </c>
      <c s="497" t="s">
        <v>120</v>
      </c>
    </row>
    <row r="104" spans="1:38" s="497" customFormat="1" ht="13.8">
      <c r="A104" s="787">
        <v>20254000</v>
      </c>
      <c s="507">
        <v>1</v>
      </c>
      <c s="507">
        <v>1</v>
      </c>
      <c s="507">
        <v>1</v>
      </c>
      <c s="507" t="s">
        <v>364</v>
      </c>
      <c s="497" t="s">
        <v>952</v>
      </c>
      <c s="497" t="s">
        <v>951</v>
      </c>
      <c s="497" t="s">
        <v>946</v>
      </c>
      <c s="497" t="s">
        <v>4</v>
      </c>
      <c s="497" t="s">
        <v>968</v>
      </c>
      <c s="497" t="s">
        <v>120</v>
      </c>
      <c s="497" t="s">
        <v>8</v>
      </c>
      <c s="497" t="s">
        <v>1129</v>
      </c>
      <c s="497" t="s">
        <v>142</v>
      </c>
      <c s="497" t="s">
        <v>142</v>
      </c>
      <c s="497" t="s">
        <v>120</v>
      </c>
      <c s="504">
        <v>980386.53999999503</v>
      </c>
      <c s="504">
        <v>0</v>
      </c>
      <c s="504">
        <v>0</v>
      </c>
      <c s="504">
        <v>0</v>
      </c>
      <c s="504">
        <v>0</v>
      </c>
      <c s="504">
        <v>-2.3283064365386999E-10</v>
      </c>
      <c s="504">
        <v>0</v>
      </c>
      <c s="504">
        <v>980386.5399999948</v>
      </c>
      <c s="509">
        <v>37011</v>
      </c>
      <c s="509">
        <v>46142</v>
      </c>
      <c s="508">
        <v>10400000</v>
      </c>
      <c s="508">
        <v>10263952.710000001</v>
      </c>
      <c s="508">
        <v>1.4136986301369863</v>
      </c>
      <c s="508">
        <v>25.016438356164382</v>
      </c>
      <c s="692">
        <v>0.053900000000000003</v>
      </c>
      <c s="676" t="s">
        <v>1206</v>
      </c>
      <c s="676"/>
      <c s="508">
        <v>1.4136986301369863</v>
      </c>
      <c s="508">
        <v>25.016438356164382</v>
      </c>
      <c s="676">
        <v>0.053900000000000003</v>
      </c>
      <c s="510" t="s">
        <v>120</v>
      </c>
      <c s="497" t="s">
        <v>120</v>
      </c>
    </row>
    <row r="105" spans="1:38" s="497" customFormat="1" ht="13.8">
      <c r="A105" s="787">
        <v>20255000</v>
      </c>
      <c s="507">
        <v>1</v>
      </c>
      <c s="507">
        <v>1</v>
      </c>
      <c s="507">
        <v>1</v>
      </c>
      <c s="507" t="s">
        <v>364</v>
      </c>
      <c s="497" t="s">
        <v>952</v>
      </c>
      <c s="497" t="s">
        <v>951</v>
      </c>
      <c s="497" t="s">
        <v>946</v>
      </c>
      <c s="497" t="s">
        <v>4</v>
      </c>
      <c s="497" t="s">
        <v>968</v>
      </c>
      <c s="497" t="s">
        <v>120</v>
      </c>
      <c s="497" t="s">
        <v>8</v>
      </c>
      <c s="497" t="s">
        <v>1129</v>
      </c>
      <c s="497" t="s">
        <v>143</v>
      </c>
      <c s="497" t="s">
        <v>143</v>
      </c>
      <c s="497" t="s">
        <v>120</v>
      </c>
      <c s="504">
        <v>985573.14000001003</v>
      </c>
      <c s="504">
        <v>0</v>
      </c>
      <c s="504">
        <v>0</v>
      </c>
      <c s="504">
        <v>0</v>
      </c>
      <c s="504">
        <v>0</v>
      </c>
      <c s="504">
        <v>4.65661287307739E-10</v>
      </c>
      <c s="504">
        <v>0</v>
      </c>
      <c s="504">
        <v>985573.14000001049</v>
      </c>
      <c s="509">
        <v>37099</v>
      </c>
      <c s="509">
        <v>46230</v>
      </c>
      <c s="508">
        <v>9000000</v>
      </c>
      <c s="508">
        <v>8859976.0999999996</v>
      </c>
      <c s="508">
        <v>1.6547945205479453</v>
      </c>
      <c s="508">
        <v>25.016438356164382</v>
      </c>
      <c s="692">
        <v>0.053900000000000003</v>
      </c>
      <c s="676" t="s">
        <v>1206</v>
      </c>
      <c s="676"/>
      <c s="508">
        <v>1.6547945205479453</v>
      </c>
      <c s="508">
        <v>25.016438356164382</v>
      </c>
      <c s="676">
        <v>0.053900000000000003</v>
      </c>
      <c s="510" t="s">
        <v>120</v>
      </c>
      <c s="497" t="s">
        <v>120</v>
      </c>
    </row>
    <row r="106" spans="1:38" s="497" customFormat="1" ht="13.8">
      <c r="A106" s="787">
        <v>20261000</v>
      </c>
      <c s="507">
        <v>1</v>
      </c>
      <c s="507">
        <v>1</v>
      </c>
      <c s="507">
        <v>1</v>
      </c>
      <c s="507" t="s">
        <v>364</v>
      </c>
      <c s="497" t="s">
        <v>952</v>
      </c>
      <c s="497" t="s">
        <v>951</v>
      </c>
      <c s="497" t="s">
        <v>946</v>
      </c>
      <c s="497" t="s">
        <v>4</v>
      </c>
      <c s="497" t="s">
        <v>968</v>
      </c>
      <c s="497" t="s">
        <v>120</v>
      </c>
      <c s="497" t="s">
        <v>8</v>
      </c>
      <c s="497" t="s">
        <v>1129</v>
      </c>
      <c s="497" t="s">
        <v>144</v>
      </c>
      <c s="497" t="s">
        <v>144</v>
      </c>
      <c s="497" t="s">
        <v>120</v>
      </c>
      <c s="504">
        <v>659139.73399999959</v>
      </c>
      <c s="504">
        <v>0</v>
      </c>
      <c s="504">
        <v>0</v>
      </c>
      <c s="504">
        <v>0</v>
      </c>
      <c s="504">
        <v>0</v>
      </c>
      <c s="504">
        <v>0.0019999999785795808</v>
      </c>
      <c s="504">
        <v>0</v>
      </c>
      <c s="504">
        <v>659139.73599999957</v>
      </c>
      <c s="509">
        <v>37832</v>
      </c>
      <c s="509">
        <v>46964</v>
      </c>
      <c s="508">
        <v>4800000</v>
      </c>
      <c s="508">
        <v>3460484</v>
      </c>
      <c s="508">
        <v>3.6657534246575341</v>
      </c>
      <c s="508">
        <v>25.019178082191782</v>
      </c>
      <c s="692">
        <v>0.053900000000000003</v>
      </c>
      <c s="676" t="s">
        <v>1206</v>
      </c>
      <c s="676"/>
      <c s="508">
        <v>3.6657534246575341</v>
      </c>
      <c s="508">
        <v>25.019178082191782</v>
      </c>
      <c s="676">
        <v>0.053900000000000003</v>
      </c>
      <c s="510" t="s">
        <v>120</v>
      </c>
      <c s="497" t="s">
        <v>120</v>
      </c>
    </row>
    <row r="107" spans="1:38" s="497" customFormat="1" ht="13.8">
      <c r="A107" s="787">
        <v>20257000</v>
      </c>
      <c s="507">
        <v>1</v>
      </c>
      <c s="507">
        <v>1</v>
      </c>
      <c s="507">
        <v>1</v>
      </c>
      <c s="507" t="s">
        <v>364</v>
      </c>
      <c s="497" t="s">
        <v>952</v>
      </c>
      <c s="497" t="s">
        <v>951</v>
      </c>
      <c s="497" t="s">
        <v>946</v>
      </c>
      <c s="497" t="s">
        <v>4</v>
      </c>
      <c s="497" t="s">
        <v>968</v>
      </c>
      <c s="497" t="s">
        <v>120</v>
      </c>
      <c s="497" t="s">
        <v>8</v>
      </c>
      <c s="497" t="s">
        <v>1129</v>
      </c>
      <c s="497" t="s">
        <v>145</v>
      </c>
      <c s="497" t="s">
        <v>145</v>
      </c>
      <c s="497" t="s">
        <v>120</v>
      </c>
      <c s="504">
        <v>5123704.3799999179</v>
      </c>
      <c s="504">
        <v>0</v>
      </c>
      <c s="504">
        <v>853950.69999999995</v>
      </c>
      <c s="504">
        <v>138712.64000000001</v>
      </c>
      <c s="504" t="s">
        <v>4153</v>
      </c>
      <c s="504">
        <v>-3.7252902984619099E-09</v>
      </c>
      <c s="504">
        <v>0</v>
      </c>
      <c s="504">
        <v>4269753.679999914</v>
      </c>
      <c s="509">
        <v>37398</v>
      </c>
      <c s="509">
        <v>46529</v>
      </c>
      <c s="508">
        <v>40000000</v>
      </c>
      <c s="508">
        <v>35187390.920000002</v>
      </c>
      <c s="508">
        <v>2.473972602739726</v>
      </c>
      <c s="508">
        <v>25.016438356164382</v>
      </c>
      <c s="692">
        <v>0.053900000000000003</v>
      </c>
      <c s="676" t="s">
        <v>1206</v>
      </c>
      <c s="676"/>
      <c s="508">
        <v>2.473972602739726</v>
      </c>
      <c s="508">
        <v>25.016438356164382</v>
      </c>
      <c s="676">
        <v>0.053900000000000003</v>
      </c>
      <c s="510" t="s">
        <v>120</v>
      </c>
      <c s="497" t="s">
        <v>120</v>
      </c>
    </row>
    <row r="108" spans="1:38" s="497" customFormat="1" ht="13.8">
      <c r="A108" s="787">
        <v>20256000</v>
      </c>
      <c s="507">
        <v>1</v>
      </c>
      <c s="507">
        <v>1</v>
      </c>
      <c s="507">
        <v>1</v>
      </c>
      <c s="507" t="s">
        <v>364</v>
      </c>
      <c s="497" t="s">
        <v>952</v>
      </c>
      <c s="497" t="s">
        <v>951</v>
      </c>
      <c s="497" t="s">
        <v>946</v>
      </c>
      <c s="497" t="s">
        <v>4</v>
      </c>
      <c s="497" t="s">
        <v>968</v>
      </c>
      <c s="497" t="s">
        <v>120</v>
      </c>
      <c s="497" t="s">
        <v>8</v>
      </c>
      <c s="497" t="s">
        <v>1129</v>
      </c>
      <c s="497" t="s">
        <v>146</v>
      </c>
      <c s="497" t="s">
        <v>146</v>
      </c>
      <c s="497" t="s">
        <v>120</v>
      </c>
      <c s="504">
        <v>2252124.9900000002</v>
      </c>
      <c s="504">
        <v>0</v>
      </c>
      <c s="504">
        <v>375354.19</v>
      </c>
      <c s="504">
        <v>60971.169999999998</v>
      </c>
      <c s="504" t="s">
        <v>4153</v>
      </c>
      <c s="504">
        <v>0</v>
      </c>
      <c s="504">
        <v>0</v>
      </c>
      <c s="504">
        <v>1876770.8000000003</v>
      </c>
      <c s="509">
        <v>37398</v>
      </c>
      <c s="509">
        <v>46529</v>
      </c>
      <c s="508">
        <v>15200000</v>
      </c>
      <c s="508">
        <v>15080000</v>
      </c>
      <c s="508">
        <v>2.473972602739726</v>
      </c>
      <c s="508">
        <v>25.016438356164382</v>
      </c>
      <c s="692">
        <v>0.053900000000000003</v>
      </c>
      <c s="676" t="s">
        <v>1206</v>
      </c>
      <c s="676"/>
      <c s="508">
        <v>2.473972602739726</v>
      </c>
      <c s="508">
        <v>25.016438356164382</v>
      </c>
      <c s="676">
        <v>0.053900000000000003</v>
      </c>
      <c s="510" t="s">
        <v>120</v>
      </c>
      <c s="497" t="s">
        <v>120</v>
      </c>
    </row>
    <row r="109" spans="1:38" s="497" customFormat="1" ht="13.8">
      <c r="A109" s="787">
        <v>20259000</v>
      </c>
      <c s="507">
        <v>1</v>
      </c>
      <c s="507">
        <v>1</v>
      </c>
      <c s="507">
        <v>1</v>
      </c>
      <c s="507" t="s">
        <v>364</v>
      </c>
      <c s="497" t="s">
        <v>952</v>
      </c>
      <c s="497" t="s">
        <v>951</v>
      </c>
      <c s="497" t="s">
        <v>946</v>
      </c>
      <c s="497" t="s">
        <v>4</v>
      </c>
      <c s="497" t="s">
        <v>968</v>
      </c>
      <c s="497" t="s">
        <v>120</v>
      </c>
      <c s="497" t="s">
        <v>8</v>
      </c>
      <c s="497" t="s">
        <v>1129</v>
      </c>
      <c s="497" t="s">
        <v>147</v>
      </c>
      <c s="497" t="s">
        <v>147</v>
      </c>
      <c s="497" t="s">
        <v>120</v>
      </c>
      <c s="504">
        <v>4001091.9200000009</v>
      </c>
      <c s="504">
        <v>0</v>
      </c>
      <c s="504">
        <v>0</v>
      </c>
      <c s="504">
        <v>0</v>
      </c>
      <c s="504">
        <v>0</v>
      </c>
      <c s="504">
        <v>0</v>
      </c>
      <c s="504">
        <v>0</v>
      </c>
      <c s="504">
        <v>4001091.9200000009</v>
      </c>
      <c s="509">
        <v>37606</v>
      </c>
      <c s="509">
        <v>46737</v>
      </c>
      <c s="508">
        <v>25000000</v>
      </c>
      <c s="508">
        <v>24515611.170000002</v>
      </c>
      <c s="508">
        <v>3.043835616438356</v>
      </c>
      <c s="508">
        <v>25.016438356164382</v>
      </c>
      <c s="692">
        <v>0.054579999999999997</v>
      </c>
      <c s="676" t="s">
        <v>1206</v>
      </c>
      <c s="676"/>
      <c s="508">
        <v>3.0438356164383555</v>
      </c>
      <c s="508">
        <v>25.016438356164382</v>
      </c>
      <c s="676">
        <v>0.054580000000000004</v>
      </c>
      <c s="510" t="s">
        <v>120</v>
      </c>
      <c s="497" t="s">
        <v>120</v>
      </c>
    </row>
    <row r="110" spans="1:38" s="497" customFormat="1" ht="13.8">
      <c r="A110" s="787">
        <v>20260000</v>
      </c>
      <c s="507">
        <v>1</v>
      </c>
      <c s="507">
        <v>1</v>
      </c>
      <c s="507">
        <v>1</v>
      </c>
      <c s="507" t="s">
        <v>364</v>
      </c>
      <c s="497" t="s">
        <v>952</v>
      </c>
      <c s="497" t="s">
        <v>951</v>
      </c>
      <c s="497" t="s">
        <v>946</v>
      </c>
      <c s="497" t="s">
        <v>4</v>
      </c>
      <c s="497" t="s">
        <v>968</v>
      </c>
      <c s="497" t="s">
        <v>120</v>
      </c>
      <c s="497" t="s">
        <v>8</v>
      </c>
      <c s="497" t="s">
        <v>1129</v>
      </c>
      <c s="497" t="s">
        <v>148</v>
      </c>
      <c s="497" t="s">
        <v>148</v>
      </c>
      <c s="497" t="s">
        <v>120</v>
      </c>
      <c s="504">
        <v>1481100.7899999996</v>
      </c>
      <c s="504">
        <v>0</v>
      </c>
      <c s="504">
        <v>0</v>
      </c>
      <c s="504">
        <v>0</v>
      </c>
      <c s="504">
        <v>0</v>
      </c>
      <c s="504">
        <v>0</v>
      </c>
      <c s="504">
        <v>0</v>
      </c>
      <c s="504">
        <v>1481100.7899999996</v>
      </c>
      <c s="509">
        <v>37664</v>
      </c>
      <c s="509">
        <v>46795</v>
      </c>
      <c s="508">
        <v>10000000</v>
      </c>
      <c s="508">
        <v>8666462.0299999993</v>
      </c>
      <c s="508">
        <v>3.2027397260273971</v>
      </c>
      <c s="508">
        <v>25.016438356164382</v>
      </c>
      <c s="692">
        <v>0.054719999999999998</v>
      </c>
      <c s="676" t="s">
        <v>1206</v>
      </c>
      <c s="676"/>
      <c s="508">
        <v>3.2027397260273971</v>
      </c>
      <c s="508">
        <v>25.016438356164382</v>
      </c>
      <c s="676">
        <v>0.054719999999999998</v>
      </c>
      <c s="510" t="s">
        <v>120</v>
      </c>
      <c s="497" t="s">
        <v>120</v>
      </c>
    </row>
    <row r="111" spans="1:38" s="497" customFormat="1" ht="13.8">
      <c r="A111" s="787">
        <v>20262000</v>
      </c>
      <c s="507">
        <v>1</v>
      </c>
      <c s="507">
        <v>1</v>
      </c>
      <c s="507">
        <v>1</v>
      </c>
      <c s="507" t="s">
        <v>364</v>
      </c>
      <c s="497" t="s">
        <v>952</v>
      </c>
      <c s="497" t="s">
        <v>951</v>
      </c>
      <c s="497" t="s">
        <v>946</v>
      </c>
      <c s="497" t="s">
        <v>4</v>
      </c>
      <c s="497" t="s">
        <v>968</v>
      </c>
      <c s="497" t="s">
        <v>120</v>
      </c>
      <c s="497" t="s">
        <v>8</v>
      </c>
      <c s="497" t="s">
        <v>1129</v>
      </c>
      <c s="497" t="s">
        <v>149</v>
      </c>
      <c s="497" t="s">
        <v>149</v>
      </c>
      <c s="497" t="s">
        <v>120</v>
      </c>
      <c s="504">
        <v>39600000</v>
      </c>
      <c s="504">
        <v>0</v>
      </c>
      <c s="504">
        <v>0</v>
      </c>
      <c s="504">
        <v>0</v>
      </c>
      <c s="504">
        <v>0</v>
      </c>
      <c s="504">
        <v>0</v>
      </c>
      <c s="504">
        <v>0</v>
      </c>
      <c s="504">
        <v>39600000</v>
      </c>
      <c s="509">
        <v>37860</v>
      </c>
      <c s="509">
        <v>46992</v>
      </c>
      <c s="508">
        <v>200000000</v>
      </c>
      <c s="508">
        <v>198000000</v>
      </c>
      <c s="508">
        <v>3.7424657534246575</v>
      </c>
      <c s="508">
        <v>25.019178082191782</v>
      </c>
      <c s="714">
        <v>0.054719999999999998</v>
      </c>
      <c s="676" t="s">
        <v>1206</v>
      </c>
      <c s="676"/>
      <c s="508">
        <v>3.7424657534246575</v>
      </c>
      <c s="508">
        <v>25.019178082191782</v>
      </c>
      <c s="676">
        <v>0.054719999999999998</v>
      </c>
      <c s="510" t="s">
        <v>120</v>
      </c>
      <c s="497" t="s">
        <v>120</v>
      </c>
    </row>
    <row r="112" spans="1:38" s="497" customFormat="1" ht="13.8">
      <c r="A112" s="787">
        <v>20263000</v>
      </c>
      <c s="507">
        <v>1</v>
      </c>
      <c s="507">
        <v>1</v>
      </c>
      <c s="507">
        <v>1</v>
      </c>
      <c s="507" t="s">
        <v>364</v>
      </c>
      <c s="497" t="s">
        <v>952</v>
      </c>
      <c s="497" t="s">
        <v>951</v>
      </c>
      <c s="497" t="s">
        <v>946</v>
      </c>
      <c s="497" t="s">
        <v>4</v>
      </c>
      <c s="497" t="s">
        <v>968</v>
      </c>
      <c s="497" t="s">
        <v>120</v>
      </c>
      <c s="497" t="s">
        <v>8</v>
      </c>
      <c s="497" t="s">
        <v>1129</v>
      </c>
      <c s="497" t="s">
        <v>150</v>
      </c>
      <c s="497" t="s">
        <v>150</v>
      </c>
      <c s="497" t="s">
        <v>120</v>
      </c>
      <c s="504">
        <v>6.5483618527650802E-10</v>
      </c>
      <c s="504">
        <v>0</v>
      </c>
      <c s="504">
        <v>0</v>
      </c>
      <c s="504">
        <v>0</v>
      </c>
      <c s="504">
        <v>0</v>
      </c>
      <c s="504">
        <v>2.91038304567337E-11</v>
      </c>
      <c s="504">
        <v>0</v>
      </c>
      <c s="504">
        <v>6.8394001573324203E-10</v>
      </c>
      <c s="509">
        <v>38237</v>
      </c>
      <c s="509">
        <v>45542</v>
      </c>
      <c s="508">
        <v>2900000</v>
      </c>
      <c s="508">
        <v>761541.09999999998</v>
      </c>
      <c s="508">
        <v>0</v>
      </c>
      <c s="508">
        <v>0</v>
      </c>
      <c s="692">
        <v>0</v>
      </c>
      <c s="676" t="s">
        <v>1206</v>
      </c>
      <c s="676"/>
      <c s="508">
        <v>0</v>
      </c>
      <c s="508">
        <v>0</v>
      </c>
      <c s="676">
        <v>0</v>
      </c>
      <c s="510" t="s">
        <v>120</v>
      </c>
      <c s="497" t="s">
        <v>120</v>
      </c>
    </row>
    <row r="113" spans="1:38" s="497" customFormat="1" ht="13.8">
      <c r="A113" s="787">
        <v>20264000</v>
      </c>
      <c s="507">
        <v>1</v>
      </c>
      <c s="507">
        <v>1</v>
      </c>
      <c s="507">
        <v>1</v>
      </c>
      <c s="507" t="s">
        <v>364</v>
      </c>
      <c s="497" t="s">
        <v>952</v>
      </c>
      <c s="497" t="s">
        <v>951</v>
      </c>
      <c s="497" t="s">
        <v>946</v>
      </c>
      <c s="497" t="s">
        <v>4</v>
      </c>
      <c s="497" t="s">
        <v>968</v>
      </c>
      <c s="497" t="s">
        <v>120</v>
      </c>
      <c s="497" t="s">
        <v>8</v>
      </c>
      <c s="497" t="s">
        <v>1129</v>
      </c>
      <c s="497" t="s">
        <v>151</v>
      </c>
      <c s="497" t="s">
        <v>151</v>
      </c>
      <c s="497" t="s">
        <v>120</v>
      </c>
      <c s="504">
        <v>3039909.7599999998</v>
      </c>
      <c s="504">
        <v>0</v>
      </c>
      <c s="504">
        <v>0</v>
      </c>
      <c s="504">
        <v>0</v>
      </c>
      <c s="504">
        <v>0</v>
      </c>
      <c s="504">
        <v>0</v>
      </c>
      <c s="504">
        <v>0</v>
      </c>
      <c s="504">
        <v>3039909.7599999998</v>
      </c>
      <c s="509">
        <v>38286</v>
      </c>
      <c s="509">
        <v>47417</v>
      </c>
      <c s="508">
        <v>12400000</v>
      </c>
      <c s="508">
        <v>11944835.029999999</v>
      </c>
      <c s="508">
        <v>4.9068493150684933</v>
      </c>
      <c s="508">
        <v>25.016438356164382</v>
      </c>
      <c s="692">
        <v>0.055</v>
      </c>
      <c s="676" t="s">
        <v>1206</v>
      </c>
      <c s="676"/>
      <c s="508">
        <v>4.9068493150684933</v>
      </c>
      <c s="508">
        <v>25.016438356164382</v>
      </c>
      <c s="676">
        <v>0.055000000000000007</v>
      </c>
      <c s="510" t="s">
        <v>120</v>
      </c>
      <c s="497" t="s">
        <v>120</v>
      </c>
    </row>
    <row r="114" spans="1:38" s="497" customFormat="1" ht="13.8">
      <c r="A114" s="787">
        <v>20266000</v>
      </c>
      <c s="507">
        <v>1</v>
      </c>
      <c s="507">
        <v>1</v>
      </c>
      <c s="507">
        <v>1</v>
      </c>
      <c s="507" t="s">
        <v>364</v>
      </c>
      <c s="497" t="s">
        <v>952</v>
      </c>
      <c s="497" t="s">
        <v>951</v>
      </c>
      <c s="497" t="s">
        <v>946</v>
      </c>
      <c s="497" t="s">
        <v>4</v>
      </c>
      <c s="497" t="s">
        <v>968</v>
      </c>
      <c s="497" t="s">
        <v>120</v>
      </c>
      <c s="497" t="s">
        <v>8</v>
      </c>
      <c s="497" t="s">
        <v>1129</v>
      </c>
      <c s="497" t="s">
        <v>152</v>
      </c>
      <c s="497" t="s">
        <v>152</v>
      </c>
      <c s="497" t="s">
        <v>120</v>
      </c>
      <c s="504">
        <v>528256.26000001002</v>
      </c>
      <c s="504">
        <v>0</v>
      </c>
      <c s="504">
        <v>132064.06</v>
      </c>
      <c s="504">
        <v>11477.91</v>
      </c>
      <c s="504" t="s">
        <v>4153</v>
      </c>
      <c s="504">
        <v>4.65661287307739E-10</v>
      </c>
      <c s="504">
        <v>0</v>
      </c>
      <c s="504">
        <v>396192.20000001049</v>
      </c>
      <c s="509">
        <v>38862</v>
      </c>
      <c s="509">
        <v>46167</v>
      </c>
      <c s="508">
        <v>5000000</v>
      </c>
      <c s="508">
        <v>4343173.0700000003</v>
      </c>
      <c s="508">
        <v>1.4821917808219178</v>
      </c>
      <c s="508">
        <v>20.013698630136986</v>
      </c>
      <c s="692">
        <v>0.042626999999999998</v>
      </c>
      <c s="676" t="s">
        <v>1206</v>
      </c>
      <c s="676"/>
      <c s="508">
        <v>1.4821917808219178</v>
      </c>
      <c s="508">
        <v>20.013698630136986</v>
      </c>
      <c s="676">
        <v>0.042626999999999998</v>
      </c>
      <c s="510" t="s">
        <v>120</v>
      </c>
      <c s="497" t="s">
        <v>120</v>
      </c>
    </row>
    <row r="115" spans="1:38" s="497" customFormat="1" ht="13.8">
      <c r="A115" s="787">
        <v>20272000</v>
      </c>
      <c s="507">
        <v>1</v>
      </c>
      <c s="507">
        <v>1</v>
      </c>
      <c s="507">
        <v>1</v>
      </c>
      <c s="507" t="s">
        <v>364</v>
      </c>
      <c s="497" t="s">
        <v>952</v>
      </c>
      <c s="497" t="s">
        <v>951</v>
      </c>
      <c s="497" t="s">
        <v>946</v>
      </c>
      <c s="497" t="s">
        <v>4</v>
      </c>
      <c s="497" t="s">
        <v>968</v>
      </c>
      <c s="497" t="s">
        <v>120</v>
      </c>
      <c s="497" t="s">
        <v>8</v>
      </c>
      <c s="497" t="s">
        <v>1129</v>
      </c>
      <c s="497" t="s">
        <v>153</v>
      </c>
      <c s="497" t="s">
        <v>153</v>
      </c>
      <c s="497" t="s">
        <v>120</v>
      </c>
      <c s="504">
        <v>36428571.495999977</v>
      </c>
      <c s="504">
        <v>0</v>
      </c>
      <c s="504">
        <v>0</v>
      </c>
      <c s="504">
        <v>0</v>
      </c>
      <c s="504">
        <v>0</v>
      </c>
      <c s="504">
        <v>0.0029999986290931702</v>
      </c>
      <c s="504">
        <v>0</v>
      </c>
      <c s="504">
        <v>36428571.498999976</v>
      </c>
      <c s="509">
        <v>39428</v>
      </c>
      <c s="509">
        <v>48560</v>
      </c>
      <c s="508">
        <v>90000000</v>
      </c>
      <c s="508">
        <v>90000000</v>
      </c>
      <c s="508">
        <v>8.0383561643835613</v>
      </c>
      <c s="508">
        <v>25.019178082191782</v>
      </c>
      <c s="692">
        <v>0.053900000000000003</v>
      </c>
      <c s="676" t="s">
        <v>1206</v>
      </c>
      <c s="676"/>
      <c s="508">
        <v>8.0383561643835613</v>
      </c>
      <c s="508">
        <v>25.019178082191782</v>
      </c>
      <c s="676">
        <v>0.053900000000000003</v>
      </c>
      <c s="510" t="s">
        <v>120</v>
      </c>
      <c s="497" t="s">
        <v>120</v>
      </c>
    </row>
    <row r="116" spans="1:38" s="497" customFormat="1" ht="13.8">
      <c r="A116" s="787">
        <v>20270000</v>
      </c>
      <c s="507">
        <v>1</v>
      </c>
      <c s="507">
        <v>1</v>
      </c>
      <c s="507">
        <v>1</v>
      </c>
      <c s="507" t="s">
        <v>364</v>
      </c>
      <c s="497" t="s">
        <v>952</v>
      </c>
      <c s="497" t="s">
        <v>951</v>
      </c>
      <c s="497" t="s">
        <v>946</v>
      </c>
      <c s="497" t="s">
        <v>4</v>
      </c>
      <c s="497" t="s">
        <v>968</v>
      </c>
      <c s="497" t="s">
        <v>120</v>
      </c>
      <c s="497" t="s">
        <v>8</v>
      </c>
      <c s="497" t="s">
        <v>1129</v>
      </c>
      <c s="497" t="s">
        <v>154</v>
      </c>
      <c s="497" t="s">
        <v>154</v>
      </c>
      <c s="497" t="s">
        <v>120</v>
      </c>
      <c s="504">
        <v>8620689.6799999196</v>
      </c>
      <c s="504">
        <v>0</v>
      </c>
      <c s="504">
        <v>0</v>
      </c>
      <c s="504">
        <v>0</v>
      </c>
      <c s="504">
        <v>0</v>
      </c>
      <c s="504">
        <v>-3.7252902984619099E-09</v>
      </c>
      <c s="504">
        <v>0</v>
      </c>
      <c s="504">
        <v>8620689.6799999159</v>
      </c>
      <c s="509">
        <v>39262</v>
      </c>
      <c s="509">
        <v>46371</v>
      </c>
      <c s="508">
        <v>50000000</v>
      </c>
      <c s="508">
        <v>50000000</v>
      </c>
      <c s="508">
        <v>2.0410958904109591</v>
      </c>
      <c s="508">
        <v>19.476712328767125</v>
      </c>
      <c s="692">
        <v>0.053900000000000003</v>
      </c>
      <c s="676" t="s">
        <v>1206</v>
      </c>
      <c s="676"/>
      <c s="508">
        <v>2.0410958904109591</v>
      </c>
      <c s="508">
        <v>19.476712328767125</v>
      </c>
      <c s="676">
        <v>0.053900000000000003</v>
      </c>
      <c s="510" t="s">
        <v>120</v>
      </c>
      <c s="497" t="s">
        <v>120</v>
      </c>
    </row>
    <row r="117" spans="1:38" s="497" customFormat="1" ht="13.8">
      <c r="A117" s="787">
        <v>20273000</v>
      </c>
      <c s="507">
        <v>1</v>
      </c>
      <c s="507">
        <v>1</v>
      </c>
      <c s="507">
        <v>1</v>
      </c>
      <c s="507" t="s">
        <v>364</v>
      </c>
      <c s="497" t="s">
        <v>952</v>
      </c>
      <c s="497" t="s">
        <v>951</v>
      </c>
      <c s="497" t="s">
        <v>946</v>
      </c>
      <c s="497" t="s">
        <v>4</v>
      </c>
      <c s="497" t="s">
        <v>968</v>
      </c>
      <c s="497" t="s">
        <v>120</v>
      </c>
      <c s="497" t="s">
        <v>8</v>
      </c>
      <c s="497" t="s">
        <v>1129</v>
      </c>
      <c s="497" t="s">
        <v>155</v>
      </c>
      <c s="497" t="s">
        <v>155</v>
      </c>
      <c s="497" t="s">
        <v>120</v>
      </c>
      <c s="504">
        <v>20993877.560000002</v>
      </c>
      <c s="504">
        <v>0</v>
      </c>
      <c s="504">
        <v>0</v>
      </c>
      <c s="504">
        <v>0</v>
      </c>
      <c s="504">
        <v>0</v>
      </c>
      <c s="504">
        <v>0</v>
      </c>
      <c s="504">
        <v>0</v>
      </c>
      <c s="504">
        <v>20993877.560000002</v>
      </c>
      <c s="509">
        <v>39428</v>
      </c>
      <c s="509">
        <v>50386</v>
      </c>
      <c s="508">
        <v>38100000</v>
      </c>
      <c s="508">
        <v>38100000</v>
      </c>
      <c s="508">
        <v>13.04109589041096</v>
      </c>
      <c s="508">
        <v>30.021917808219179</v>
      </c>
      <c s="692">
        <v>0.053900000000000003</v>
      </c>
      <c s="676" t="s">
        <v>1206</v>
      </c>
      <c s="676"/>
      <c s="508">
        <v>13.041095890410958</v>
      </c>
      <c s="508">
        <v>30.021917808219179</v>
      </c>
      <c s="676">
        <v>0.053900000000000003</v>
      </c>
      <c s="510" t="s">
        <v>120</v>
      </c>
      <c s="497" t="s">
        <v>120</v>
      </c>
    </row>
    <row r="118" spans="1:38" s="497" customFormat="1" ht="13.8">
      <c r="A118" s="787">
        <v>20275000</v>
      </c>
      <c s="507">
        <v>1</v>
      </c>
      <c s="507">
        <v>1</v>
      </c>
      <c s="507">
        <v>1</v>
      </c>
      <c s="507" t="s">
        <v>364</v>
      </c>
      <c s="497" t="s">
        <v>952</v>
      </c>
      <c s="497" t="s">
        <v>951</v>
      </c>
      <c s="497" t="s">
        <v>946</v>
      </c>
      <c s="497" t="s">
        <v>4</v>
      </c>
      <c s="497" t="s">
        <v>968</v>
      </c>
      <c s="497" t="s">
        <v>120</v>
      </c>
      <c s="497" t="s">
        <v>8</v>
      </c>
      <c s="497" t="s">
        <v>1129</v>
      </c>
      <c s="497" t="s">
        <v>156</v>
      </c>
      <c s="497" t="s">
        <v>156</v>
      </c>
      <c s="497" t="s">
        <v>120</v>
      </c>
      <c s="504">
        <v>9500000</v>
      </c>
      <c s="504">
        <v>0</v>
      </c>
      <c s="504">
        <v>0</v>
      </c>
      <c s="504">
        <v>0</v>
      </c>
      <c s="504">
        <v>0</v>
      </c>
      <c s="504">
        <v>0</v>
      </c>
      <c s="504">
        <v>0</v>
      </c>
      <c s="504">
        <v>9500000</v>
      </c>
      <c s="509">
        <v>39428</v>
      </c>
      <c s="509">
        <v>54038</v>
      </c>
      <c s="508">
        <v>9500000</v>
      </c>
      <c s="508">
        <v>9500000</v>
      </c>
      <c s="508">
        <v>23.046575342465754</v>
      </c>
      <c s="508">
        <v>40.027397260273972</v>
      </c>
      <c s="692">
        <v>0.0025000000000000001</v>
      </c>
      <c s="676" t="s">
        <v>1206</v>
      </c>
      <c s="676"/>
      <c s="508">
        <v>23.046575342465754</v>
      </c>
      <c s="508">
        <v>40.027397260273972</v>
      </c>
      <c s="676">
        <v>0.0025000000000000001</v>
      </c>
      <c s="510" t="s">
        <v>120</v>
      </c>
      <c s="497" t="s">
        <v>120</v>
      </c>
    </row>
    <row r="119" spans="1:38" s="497" customFormat="1" ht="13.8">
      <c r="A119" s="787">
        <v>20276000</v>
      </c>
      <c s="507">
        <v>1</v>
      </c>
      <c s="507">
        <v>1</v>
      </c>
      <c s="507">
        <v>1</v>
      </c>
      <c s="507" t="s">
        <v>364</v>
      </c>
      <c s="497" t="s">
        <v>952</v>
      </c>
      <c s="497" t="s">
        <v>951</v>
      </c>
      <c s="497" t="s">
        <v>946</v>
      </c>
      <c s="497" t="s">
        <v>4</v>
      </c>
      <c s="497" t="s">
        <v>968</v>
      </c>
      <c s="497" t="s">
        <v>120</v>
      </c>
      <c s="497" t="s">
        <v>8</v>
      </c>
      <c s="497" t="s">
        <v>1129</v>
      </c>
      <c s="497" t="s">
        <v>157</v>
      </c>
      <c s="497" t="s">
        <v>157</v>
      </c>
      <c s="497" t="s">
        <v>120</v>
      </c>
      <c s="504">
        <v>97528851.997999966</v>
      </c>
      <c s="504">
        <v>0</v>
      </c>
      <c s="504">
        <v>0</v>
      </c>
      <c s="504">
        <v>0</v>
      </c>
      <c s="504">
        <v>0</v>
      </c>
      <c s="504">
        <v>-0.00100000202655792</v>
      </c>
      <c s="504">
        <v>0</v>
      </c>
      <c s="504">
        <v>97528851.996999964</v>
      </c>
      <c s="509">
        <v>39428</v>
      </c>
      <c s="509">
        <v>48560</v>
      </c>
      <c s="508">
        <v>246400000</v>
      </c>
      <c s="508">
        <v>246400000</v>
      </c>
      <c s="508">
        <v>8.0383561643835613</v>
      </c>
      <c s="508">
        <v>25.019178082191782</v>
      </c>
      <c s="692">
        <v>0.053900000000000003</v>
      </c>
      <c s="676" t="s">
        <v>1206</v>
      </c>
      <c s="676"/>
      <c s="508">
        <v>8.0383561643835613</v>
      </c>
      <c s="508">
        <v>25.019178082191786</v>
      </c>
      <c s="676">
        <v>0.053900000000000003</v>
      </c>
      <c s="510" t="s">
        <v>120</v>
      </c>
      <c s="497" t="s">
        <v>120</v>
      </c>
    </row>
    <row r="120" spans="1:38" s="497" customFormat="1" ht="13.8">
      <c r="A120" s="787">
        <v>20278000</v>
      </c>
      <c s="507">
        <v>1</v>
      </c>
      <c s="507">
        <v>1</v>
      </c>
      <c s="507">
        <v>1</v>
      </c>
      <c s="507" t="s">
        <v>364</v>
      </c>
      <c s="497" t="s">
        <v>952</v>
      </c>
      <c s="497" t="s">
        <v>951</v>
      </c>
      <c s="497" t="s">
        <v>946</v>
      </c>
      <c s="497" t="s">
        <v>4</v>
      </c>
      <c s="497" t="s">
        <v>968</v>
      </c>
      <c s="497" t="s">
        <v>120</v>
      </c>
      <c s="497" t="s">
        <v>8</v>
      </c>
      <c s="497" t="s">
        <v>1129</v>
      </c>
      <c s="497" t="s">
        <v>158</v>
      </c>
      <c s="497" t="s">
        <v>158</v>
      </c>
      <c s="497" t="s">
        <v>120</v>
      </c>
      <c s="504">
        <v>675000</v>
      </c>
      <c s="504">
        <v>0</v>
      </c>
      <c s="504">
        <v>0</v>
      </c>
      <c s="504">
        <v>0</v>
      </c>
      <c s="504">
        <v>0</v>
      </c>
      <c s="504">
        <v>0</v>
      </c>
      <c s="504">
        <v>0</v>
      </c>
      <c s="504">
        <v>675000</v>
      </c>
      <c s="509">
        <v>39903</v>
      </c>
      <c s="509">
        <v>47208</v>
      </c>
      <c s="508">
        <v>2400000</v>
      </c>
      <c s="508">
        <v>2400000</v>
      </c>
      <c s="508">
        <v>4.3342465753424655</v>
      </c>
      <c s="508">
        <v>20.013698630136986</v>
      </c>
      <c s="692">
        <v>0.016079</v>
      </c>
      <c s="676" t="s">
        <v>1206</v>
      </c>
      <c s="676"/>
      <c s="508">
        <v>4.3342465753424655</v>
      </c>
      <c s="508">
        <v>20.013698630136986</v>
      </c>
      <c s="676">
        <v>0.016079</v>
      </c>
      <c s="510" t="s">
        <v>120</v>
      </c>
      <c s="497" t="s">
        <v>120</v>
      </c>
    </row>
    <row r="121" spans="1:38" s="497" customFormat="1" ht="13.8">
      <c r="A121" s="787">
        <v>20277000</v>
      </c>
      <c s="507">
        <v>1</v>
      </c>
      <c s="507">
        <v>1</v>
      </c>
      <c s="507">
        <v>1</v>
      </c>
      <c s="507" t="s">
        <v>364</v>
      </c>
      <c s="497" t="s">
        <v>952</v>
      </c>
      <c s="497" t="s">
        <v>951</v>
      </c>
      <c s="497" t="s">
        <v>946</v>
      </c>
      <c s="497" t="s">
        <v>4</v>
      </c>
      <c s="497" t="s">
        <v>968</v>
      </c>
      <c s="497" t="s">
        <v>120</v>
      </c>
      <c s="497" t="s">
        <v>8</v>
      </c>
      <c s="497" t="s">
        <v>1129</v>
      </c>
      <c s="497" t="s">
        <v>159</v>
      </c>
      <c s="497" t="s">
        <v>159</v>
      </c>
      <c s="497" t="s">
        <v>120</v>
      </c>
      <c s="504">
        <v>4792863.5699999994</v>
      </c>
      <c s="504">
        <v>0</v>
      </c>
      <c s="504">
        <v>0</v>
      </c>
      <c s="504">
        <v>0</v>
      </c>
      <c s="504">
        <v>0</v>
      </c>
      <c s="504">
        <v>0</v>
      </c>
      <c s="504">
        <v>0</v>
      </c>
      <c s="504">
        <v>4792863.5699999994</v>
      </c>
      <c s="509">
        <v>39903</v>
      </c>
      <c s="509">
        <v>50860</v>
      </c>
      <c s="508">
        <v>38080000</v>
      </c>
      <c s="508">
        <v>8098286.7699999996</v>
      </c>
      <c s="508">
        <v>14.33972602739726</v>
      </c>
      <c s="508">
        <v>30.019178082191782</v>
      </c>
      <c s="692">
        <v>0.036799999999999999</v>
      </c>
      <c s="676" t="s">
        <v>1206</v>
      </c>
      <c s="676"/>
      <c s="508">
        <v>14.33972602739726</v>
      </c>
      <c s="508">
        <v>30.019178082191782</v>
      </c>
      <c s="676">
        <v>0.036799999999999999</v>
      </c>
      <c s="510" t="s">
        <v>120</v>
      </c>
      <c s="497" t="s">
        <v>120</v>
      </c>
    </row>
    <row r="122" spans="1:38" s="497" customFormat="1" ht="13.8">
      <c r="A122" s="787">
        <v>20279000</v>
      </c>
      <c s="507">
        <v>1</v>
      </c>
      <c s="507">
        <v>1</v>
      </c>
      <c s="507">
        <v>1</v>
      </c>
      <c s="507" t="s">
        <v>364</v>
      </c>
      <c s="497" t="s">
        <v>952</v>
      </c>
      <c s="497" t="s">
        <v>951</v>
      </c>
      <c s="497" t="s">
        <v>946</v>
      </c>
      <c s="497" t="s">
        <v>4</v>
      </c>
      <c s="497" t="s">
        <v>968</v>
      </c>
      <c s="497" t="s">
        <v>120</v>
      </c>
      <c s="497" t="s">
        <v>8</v>
      </c>
      <c s="497" t="s">
        <v>1129</v>
      </c>
      <c s="497" t="s">
        <v>160</v>
      </c>
      <c s="497" t="s">
        <v>160</v>
      </c>
      <c s="497" t="s">
        <v>120</v>
      </c>
      <c s="504">
        <v>2024571.6899999999</v>
      </c>
      <c s="504">
        <v>0</v>
      </c>
      <c s="504">
        <v>0</v>
      </c>
      <c s="504">
        <v>0</v>
      </c>
      <c s="504">
        <v>0</v>
      </c>
      <c s="504">
        <v>0</v>
      </c>
      <c s="504">
        <v>0</v>
      </c>
      <c s="504">
        <v>2024571.6899999999</v>
      </c>
      <c s="509">
        <v>39903</v>
      </c>
      <c s="509">
        <v>54513</v>
      </c>
      <c s="508">
        <v>9520000</v>
      </c>
      <c s="508">
        <v>2024571.6899999999</v>
      </c>
      <c s="508">
        <v>24.347945205479451</v>
      </c>
      <c s="508">
        <v>40.027397260273972</v>
      </c>
      <c s="692">
        <v>0.0025000000000000001</v>
      </c>
      <c s="676" t="s">
        <v>1206</v>
      </c>
      <c s="676"/>
      <c s="508">
        <v>24.347945205479451</v>
      </c>
      <c s="508">
        <v>40.027397260273972</v>
      </c>
      <c s="676">
        <v>0.0025000000000000001</v>
      </c>
      <c s="510" t="s">
        <v>120</v>
      </c>
      <c s="497" t="s">
        <v>120</v>
      </c>
    </row>
    <row r="123" spans="1:38" s="497" customFormat="1" ht="13.8">
      <c r="A123" s="787">
        <v>20280000</v>
      </c>
      <c s="507">
        <v>1</v>
      </c>
      <c s="507">
        <v>1</v>
      </c>
      <c s="507">
        <v>1</v>
      </c>
      <c s="507" t="s">
        <v>364</v>
      </c>
      <c s="497" t="s">
        <v>952</v>
      </c>
      <c s="497" t="s">
        <v>951</v>
      </c>
      <c s="497" t="s">
        <v>946</v>
      </c>
      <c s="497" t="s">
        <v>4</v>
      </c>
      <c s="497" t="s">
        <v>968</v>
      </c>
      <c s="497" t="s">
        <v>120</v>
      </c>
      <c s="497" t="s">
        <v>8</v>
      </c>
      <c s="497" t="s">
        <v>1129</v>
      </c>
      <c s="497" t="s">
        <v>161</v>
      </c>
      <c s="497" t="s">
        <v>161</v>
      </c>
      <c s="497" t="s">
        <v>120</v>
      </c>
      <c s="504">
        <v>186451376.6140011</v>
      </c>
      <c s="504">
        <v>0</v>
      </c>
      <c s="504">
        <v>0</v>
      </c>
      <c s="504">
        <v>0</v>
      </c>
      <c s="504">
        <v>0</v>
      </c>
      <c s="504">
        <v>-0.0039999485015869097</v>
      </c>
      <c s="504">
        <v>0</v>
      </c>
      <c s="504">
        <v>186451376.61000115</v>
      </c>
      <c s="509">
        <v>40228</v>
      </c>
      <c s="509">
        <v>49359</v>
      </c>
      <c s="508">
        <v>350000000</v>
      </c>
      <c s="508">
        <v>336662873.99000001</v>
      </c>
      <c s="508">
        <v>10.227397260273973</v>
      </c>
      <c s="508">
        <v>25.016438356164382</v>
      </c>
      <c s="692">
        <v>0.018360000000000001</v>
      </c>
      <c s="676" t="s">
        <v>1206</v>
      </c>
      <c s="676"/>
      <c s="508">
        <v>10.227397260273973</v>
      </c>
      <c s="508">
        <v>25.016438356164386</v>
      </c>
      <c s="676">
        <v>0.018360000000000001</v>
      </c>
      <c s="510" t="s">
        <v>120</v>
      </c>
      <c s="497" t="s">
        <v>120</v>
      </c>
    </row>
    <row r="124" spans="1:38" s="497" customFormat="1" ht="13.8">
      <c r="A124" s="787">
        <v>20281000</v>
      </c>
      <c s="507">
        <v>1</v>
      </c>
      <c s="507">
        <v>1</v>
      </c>
      <c s="507">
        <v>1</v>
      </c>
      <c s="507" t="s">
        <v>364</v>
      </c>
      <c s="497" t="s">
        <v>952</v>
      </c>
      <c s="497" t="s">
        <v>951</v>
      </c>
      <c s="497" t="s">
        <v>946</v>
      </c>
      <c s="497" t="s">
        <v>4</v>
      </c>
      <c s="497" t="s">
        <v>968</v>
      </c>
      <c s="497" t="s">
        <v>120</v>
      </c>
      <c s="497" t="s">
        <v>8</v>
      </c>
      <c s="497" t="s">
        <v>1129</v>
      </c>
      <c s="497" t="s">
        <v>162</v>
      </c>
      <c s="497" t="s">
        <v>162</v>
      </c>
      <c s="497" t="s">
        <v>120</v>
      </c>
      <c s="504">
        <v>49940059.927000031</v>
      </c>
      <c s="504">
        <v>0</v>
      </c>
      <c s="504">
        <v>0</v>
      </c>
      <c s="504">
        <v>0</v>
      </c>
      <c s="504">
        <v>0</v>
      </c>
      <c s="504">
        <v>-0.0029999986290931702</v>
      </c>
      <c s="504">
        <v>0</v>
      </c>
      <c s="504">
        <v>49940059.924000032</v>
      </c>
      <c s="509">
        <v>40259</v>
      </c>
      <c s="509">
        <v>49390</v>
      </c>
      <c s="508">
        <v>100000000</v>
      </c>
      <c s="508">
        <v>99880120</v>
      </c>
      <c s="508">
        <v>10.312328767123288</v>
      </c>
      <c s="508">
        <v>25.016438356164382</v>
      </c>
      <c s="692">
        <v>0.018329999999999999</v>
      </c>
      <c s="676" t="s">
        <v>1206</v>
      </c>
      <c s="676"/>
      <c s="508">
        <v>10.312328767123288</v>
      </c>
      <c s="508">
        <v>25.016438356164379</v>
      </c>
      <c s="676">
        <v>0.018329999999999999</v>
      </c>
      <c s="510" t="s">
        <v>120</v>
      </c>
      <c s="497" t="s">
        <v>120</v>
      </c>
    </row>
    <row r="125" spans="1:38" s="497" customFormat="1" ht="13.8">
      <c r="A125" s="787">
        <v>20282000</v>
      </c>
      <c s="507">
        <v>1</v>
      </c>
      <c s="507">
        <v>1</v>
      </c>
      <c s="507">
        <v>1</v>
      </c>
      <c s="507" t="s">
        <v>364</v>
      </c>
      <c s="497" t="s">
        <v>952</v>
      </c>
      <c s="497" t="s">
        <v>951</v>
      </c>
      <c s="497" t="s">
        <v>946</v>
      </c>
      <c s="497" t="s">
        <v>4</v>
      </c>
      <c s="497" t="s">
        <v>968</v>
      </c>
      <c s="497" t="s">
        <v>120</v>
      </c>
      <c s="497" t="s">
        <v>8</v>
      </c>
      <c s="497" t="s">
        <v>1129</v>
      </c>
      <c s="497" t="s">
        <v>163</v>
      </c>
      <c s="497" t="s">
        <v>163</v>
      </c>
      <c s="497" t="s">
        <v>120</v>
      </c>
      <c s="504">
        <v>41528651.150000326</v>
      </c>
      <c s="504">
        <v>0</v>
      </c>
      <c s="504">
        <v>0</v>
      </c>
      <c s="504">
        <v>0</v>
      </c>
      <c s="504">
        <v>0</v>
      </c>
      <c s="504">
        <v>1.4901161193847699E-08</v>
      </c>
      <c s="504">
        <v>0</v>
      </c>
      <c s="504">
        <v>41528651.150000341</v>
      </c>
      <c s="509">
        <v>40525</v>
      </c>
      <c s="509">
        <v>49656</v>
      </c>
      <c s="508">
        <v>75000000</v>
      </c>
      <c s="508">
        <v>75000000</v>
      </c>
      <c s="508">
        <v>11.04109589041096</v>
      </c>
      <c s="508">
        <v>25.016438356164382</v>
      </c>
      <c s="692">
        <v>0.017909999999999999</v>
      </c>
      <c s="676" t="s">
        <v>1206</v>
      </c>
      <c s="676"/>
      <c s="508">
        <v>11.04109589041096</v>
      </c>
      <c s="508">
        <v>25.016438356164382</v>
      </c>
      <c s="676">
        <v>0.017909999999999999</v>
      </c>
      <c s="510" t="s">
        <v>120</v>
      </c>
      <c s="497" t="s">
        <v>120</v>
      </c>
    </row>
    <row r="126" spans="1:38" s="497" customFormat="1" ht="13.8">
      <c r="A126" s="787">
        <v>20283000</v>
      </c>
      <c s="507">
        <v>1</v>
      </c>
      <c s="507">
        <v>1</v>
      </c>
      <c s="507">
        <v>1</v>
      </c>
      <c s="507" t="s">
        <v>364</v>
      </c>
      <c s="497" t="s">
        <v>952</v>
      </c>
      <c s="497" t="s">
        <v>951</v>
      </c>
      <c s="497" t="s">
        <v>946</v>
      </c>
      <c s="497" t="s">
        <v>4</v>
      </c>
      <c s="497" t="s">
        <v>968</v>
      </c>
      <c s="497" t="s">
        <v>120</v>
      </c>
      <c s="497" t="s">
        <v>8</v>
      </c>
      <c s="497" t="s">
        <v>1129</v>
      </c>
      <c s="497" t="s">
        <v>164</v>
      </c>
      <c s="497" t="s">
        <v>164</v>
      </c>
      <c s="497" t="s">
        <v>120</v>
      </c>
      <c s="504">
        <v>15602330.649999838</v>
      </c>
      <c s="504">
        <v>0</v>
      </c>
      <c s="504">
        <v>0</v>
      </c>
      <c s="504">
        <v>0</v>
      </c>
      <c s="504">
        <v>0</v>
      </c>
      <c s="504">
        <v>-7.4505805969238298E-09</v>
      </c>
      <c s="504">
        <v>0</v>
      </c>
      <c s="504">
        <v>15602330.649999831</v>
      </c>
      <c s="509">
        <v>40553</v>
      </c>
      <c s="509">
        <v>49684</v>
      </c>
      <c s="508">
        <v>30000000</v>
      </c>
      <c s="508">
        <v>27053570.93</v>
      </c>
      <c s="508">
        <v>11.117808219178082</v>
      </c>
      <c s="508">
        <v>25.016438356164382</v>
      </c>
      <c s="692">
        <v>0.017781000000000002</v>
      </c>
      <c s="676" t="s">
        <v>1206</v>
      </c>
      <c s="676"/>
      <c s="508">
        <v>11.117808219178082</v>
      </c>
      <c s="508">
        <v>25.016438356164382</v>
      </c>
      <c s="676">
        <v>0.017781000000000002</v>
      </c>
      <c s="510" t="s">
        <v>120</v>
      </c>
      <c s="497" t="s">
        <v>120</v>
      </c>
    </row>
    <row r="127" spans="1:38" s="497" customFormat="1" ht="13.8">
      <c r="A127" s="787">
        <v>20288000</v>
      </c>
      <c s="507">
        <v>1</v>
      </c>
      <c s="507">
        <v>1</v>
      </c>
      <c s="507">
        <v>1</v>
      </c>
      <c s="507" t="s">
        <v>364</v>
      </c>
      <c s="497" t="s">
        <v>952</v>
      </c>
      <c s="497" t="s">
        <v>951</v>
      </c>
      <c s="497" t="s">
        <v>946</v>
      </c>
      <c s="497" t="s">
        <v>4</v>
      </c>
      <c s="497" t="s">
        <v>968</v>
      </c>
      <c s="497" t="s">
        <v>120</v>
      </c>
      <c s="497" t="s">
        <v>8</v>
      </c>
      <c s="497" t="s">
        <v>1129</v>
      </c>
      <c s="497" t="s">
        <v>165</v>
      </c>
      <c s="497" t="s">
        <v>165</v>
      </c>
      <c s="497" t="s">
        <v>120</v>
      </c>
      <c s="504">
        <v>42169844.649999999</v>
      </c>
      <c s="504">
        <v>0</v>
      </c>
      <c s="504">
        <v>0</v>
      </c>
      <c s="504">
        <v>0</v>
      </c>
      <c s="504">
        <v>0</v>
      </c>
      <c s="504">
        <v>0</v>
      </c>
      <c s="504">
        <v>0</v>
      </c>
      <c s="504">
        <v>42169844.649999999</v>
      </c>
      <c s="509">
        <v>40629</v>
      </c>
      <c s="509">
        <v>49761</v>
      </c>
      <c s="508">
        <v>100000000</v>
      </c>
      <c s="508">
        <v>75711466.640000001</v>
      </c>
      <c s="508">
        <v>11.328767123287671</v>
      </c>
      <c s="508">
        <v>25.019178082191782</v>
      </c>
      <c s="692">
        <v>0.018020000000000001</v>
      </c>
      <c s="676" t="s">
        <v>1206</v>
      </c>
      <c s="676"/>
      <c s="508">
        <v>11.328767123287671</v>
      </c>
      <c s="508">
        <v>25.019178082191782</v>
      </c>
      <c s="676">
        <v>0.018020000000000001</v>
      </c>
      <c s="510" t="s">
        <v>120</v>
      </c>
      <c s="497" t="s">
        <v>120</v>
      </c>
    </row>
    <row r="128" spans="1:38" s="497" customFormat="1" ht="13.8">
      <c r="A128" s="787">
        <v>20284000</v>
      </c>
      <c s="507">
        <v>1</v>
      </c>
      <c s="507">
        <v>1</v>
      </c>
      <c s="507">
        <v>1</v>
      </c>
      <c s="507" t="s">
        <v>364</v>
      </c>
      <c s="497" t="s">
        <v>952</v>
      </c>
      <c s="497" t="s">
        <v>951</v>
      </c>
      <c s="497" t="s">
        <v>946</v>
      </c>
      <c s="497" t="s">
        <v>4</v>
      </c>
      <c s="497" t="s">
        <v>968</v>
      </c>
      <c s="497" t="s">
        <v>120</v>
      </c>
      <c s="497" t="s">
        <v>8</v>
      </c>
      <c s="497" t="s">
        <v>1129</v>
      </c>
      <c s="497" t="s">
        <v>166</v>
      </c>
      <c s="497" t="s">
        <v>166</v>
      </c>
      <c s="497" t="s">
        <v>120</v>
      </c>
      <c s="504">
        <v>35430952.38999968</v>
      </c>
      <c s="504">
        <v>0</v>
      </c>
      <c s="504">
        <v>0</v>
      </c>
      <c s="504">
        <v>0</v>
      </c>
      <c s="504">
        <v>0</v>
      </c>
      <c s="504">
        <v>-1.4901161193847699E-08</v>
      </c>
      <c s="504">
        <v>0</v>
      </c>
      <c s="504">
        <v>35430952.389999665</v>
      </c>
      <c s="509">
        <v>40575</v>
      </c>
      <c s="509">
        <v>49706</v>
      </c>
      <c s="508">
        <v>64700000</v>
      </c>
      <c s="508">
        <v>64700000</v>
      </c>
      <c s="508">
        <v>11.178082191780822</v>
      </c>
      <c s="508">
        <v>25.016438356164382</v>
      </c>
      <c s="692">
        <v>0.017995000000000001</v>
      </c>
      <c s="676" t="s">
        <v>1206</v>
      </c>
      <c s="676"/>
      <c s="508">
        <v>11.178082191780822</v>
      </c>
      <c s="508">
        <v>25.016438356164382</v>
      </c>
      <c s="676">
        <v>0.017995000000000001</v>
      </c>
      <c s="510" t="s">
        <v>120</v>
      </c>
      <c s="497" t="s">
        <v>120</v>
      </c>
    </row>
    <row r="129" spans="1:38" s="497" customFormat="1" ht="13.8">
      <c r="A129" s="787">
        <v>20285000</v>
      </c>
      <c s="507">
        <v>1</v>
      </c>
      <c s="507">
        <v>1</v>
      </c>
      <c s="507">
        <v>1</v>
      </c>
      <c s="507" t="s">
        <v>364</v>
      </c>
      <c s="497" t="s">
        <v>952</v>
      </c>
      <c s="497" t="s">
        <v>951</v>
      </c>
      <c s="497" t="s">
        <v>946</v>
      </c>
      <c s="497" t="s">
        <v>4</v>
      </c>
      <c s="497" t="s">
        <v>968</v>
      </c>
      <c s="497" t="s">
        <v>120</v>
      </c>
      <c s="497" t="s">
        <v>8</v>
      </c>
      <c s="497" t="s">
        <v>1129</v>
      </c>
      <c s="497" t="s">
        <v>167</v>
      </c>
      <c s="497" t="s">
        <v>167</v>
      </c>
      <c s="497" t="s">
        <v>120</v>
      </c>
      <c s="504">
        <v>49239722.11000032</v>
      </c>
      <c s="504">
        <v>0</v>
      </c>
      <c s="504">
        <v>0</v>
      </c>
      <c s="504">
        <v>0</v>
      </c>
      <c s="504">
        <v>0</v>
      </c>
      <c s="504">
        <v>1.4901161193847699E-08</v>
      </c>
      <c s="504">
        <v>0</v>
      </c>
      <c s="504">
        <v>49239722.110000335</v>
      </c>
      <c s="509">
        <v>40575</v>
      </c>
      <c s="509">
        <v>49706</v>
      </c>
      <c s="508">
        <v>90000000</v>
      </c>
      <c s="508">
        <v>89391856.319999993</v>
      </c>
      <c s="508">
        <v>11.178082191780822</v>
      </c>
      <c s="508">
        <v>25.016438356164382</v>
      </c>
      <c s="692">
        <v>0.017995000000000001</v>
      </c>
      <c s="676" t="s">
        <v>1206</v>
      </c>
      <c s="676"/>
      <c s="508">
        <v>11.178082191780822</v>
      </c>
      <c s="508">
        <v>25.016438356164382</v>
      </c>
      <c s="676">
        <v>0.017995000000000001</v>
      </c>
      <c s="510" t="s">
        <v>120</v>
      </c>
      <c s="497" t="s">
        <v>120</v>
      </c>
    </row>
    <row r="130" spans="1:38" s="497" customFormat="1" ht="13.8">
      <c r="A130" s="787">
        <v>20286000</v>
      </c>
      <c s="507">
        <v>1</v>
      </c>
      <c s="507">
        <v>1</v>
      </c>
      <c s="507">
        <v>1</v>
      </c>
      <c s="507" t="s">
        <v>364</v>
      </c>
      <c s="497" t="s">
        <v>952</v>
      </c>
      <c s="497" t="s">
        <v>951</v>
      </c>
      <c s="497" t="s">
        <v>946</v>
      </c>
      <c s="497" t="s">
        <v>4</v>
      </c>
      <c s="497" t="s">
        <v>968</v>
      </c>
      <c s="497" t="s">
        <v>120</v>
      </c>
      <c s="497" t="s">
        <v>8</v>
      </c>
      <c s="497" t="s">
        <v>1129</v>
      </c>
      <c s="497" t="s">
        <v>168</v>
      </c>
      <c s="497" t="s">
        <v>168</v>
      </c>
      <c s="497" t="s">
        <v>120</v>
      </c>
      <c s="504">
        <v>27941814.960000165</v>
      </c>
      <c s="504">
        <v>0</v>
      </c>
      <c s="504">
        <v>0</v>
      </c>
      <c s="504">
        <v>0</v>
      </c>
      <c s="504">
        <v>0</v>
      </c>
      <c s="504">
        <v>7.4505805969238298E-09</v>
      </c>
      <c s="504">
        <v>0</v>
      </c>
      <c s="504">
        <v>27941814.960000172</v>
      </c>
      <c s="509">
        <v>40575</v>
      </c>
      <c s="509">
        <v>49888</v>
      </c>
      <c s="508">
        <v>58000000</v>
      </c>
      <c s="508">
        <v>53844460.799999997</v>
      </c>
      <c s="508">
        <v>11.676712328767124</v>
      </c>
      <c s="508">
        <v>25.515068493150686</v>
      </c>
      <c s="692">
        <v>0.017995000000000001</v>
      </c>
      <c s="676" t="s">
        <v>1206</v>
      </c>
      <c s="676"/>
      <c s="508">
        <v>11.676712328767124</v>
      </c>
      <c s="508">
        <v>25.515068493150686</v>
      </c>
      <c s="676">
        <v>0.017995000000000001</v>
      </c>
      <c s="510" t="s">
        <v>120</v>
      </c>
      <c s="497" t="s">
        <v>120</v>
      </c>
    </row>
    <row r="131" spans="1:38" s="497" customFormat="1" ht="13.8">
      <c r="A131" s="787">
        <v>20287000</v>
      </c>
      <c s="507">
        <v>1</v>
      </c>
      <c s="507">
        <v>1</v>
      </c>
      <c s="507">
        <v>1</v>
      </c>
      <c s="507" t="s">
        <v>364</v>
      </c>
      <c s="497" t="s">
        <v>952</v>
      </c>
      <c s="497" t="s">
        <v>951</v>
      </c>
      <c s="497" t="s">
        <v>946</v>
      </c>
      <c s="497" t="s">
        <v>4</v>
      </c>
      <c s="497" t="s">
        <v>968</v>
      </c>
      <c s="497" t="s">
        <v>120</v>
      </c>
      <c s="497" t="s">
        <v>8</v>
      </c>
      <c s="497" t="s">
        <v>1129</v>
      </c>
      <c s="497" t="s">
        <v>169</v>
      </c>
      <c s="497" t="s">
        <v>169</v>
      </c>
      <c s="497" t="s">
        <v>120</v>
      </c>
      <c s="504">
        <v>38723979.400000326</v>
      </c>
      <c s="504">
        <v>0</v>
      </c>
      <c s="504">
        <v>0</v>
      </c>
      <c s="504">
        <v>0</v>
      </c>
      <c s="504">
        <v>0</v>
      </c>
      <c s="504">
        <v>1.4901161193847699E-08</v>
      </c>
      <c s="504">
        <v>0</v>
      </c>
      <c s="504">
        <v>38723979.400000341</v>
      </c>
      <c s="509">
        <v>40605</v>
      </c>
      <c s="509">
        <v>49737</v>
      </c>
      <c s="508">
        <v>78000000</v>
      </c>
      <c s="508">
        <v>73816306.129999995</v>
      </c>
      <c s="508">
        <v>11.263013698630138</v>
      </c>
      <c s="508">
        <v>25.019178082191782</v>
      </c>
      <c s="692">
        <v>0.01805</v>
      </c>
      <c s="676" t="s">
        <v>1206</v>
      </c>
      <c s="676"/>
      <c s="508">
        <v>11.263013698630138</v>
      </c>
      <c s="508">
        <v>25.019178082191782</v>
      </c>
      <c s="676">
        <v>0.01805</v>
      </c>
      <c s="510" t="s">
        <v>120</v>
      </c>
      <c s="497" t="s">
        <v>120</v>
      </c>
    </row>
    <row r="132" spans="1:38" s="497" customFormat="1" ht="13.8">
      <c r="A132" s="787">
        <v>20292000</v>
      </c>
      <c s="507">
        <v>1</v>
      </c>
      <c s="507">
        <v>1</v>
      </c>
      <c s="507">
        <v>1</v>
      </c>
      <c s="507" t="s">
        <v>364</v>
      </c>
      <c s="497" t="s">
        <v>952</v>
      </c>
      <c s="497" t="s">
        <v>951</v>
      </c>
      <c s="497" t="s">
        <v>946</v>
      </c>
      <c s="497" t="s">
        <v>4</v>
      </c>
      <c s="497" t="s">
        <v>968</v>
      </c>
      <c s="497" t="s">
        <v>120</v>
      </c>
      <c s="497" t="s">
        <v>8</v>
      </c>
      <c s="497" t="s">
        <v>1129</v>
      </c>
      <c s="497" t="s">
        <v>170</v>
      </c>
      <c s="497" t="s">
        <v>170</v>
      </c>
      <c s="497" t="s">
        <v>120</v>
      </c>
      <c s="504">
        <v>1262427.2700000098</v>
      </c>
      <c s="504">
        <v>0</v>
      </c>
      <c s="504">
        <v>0</v>
      </c>
      <c s="504">
        <v>0</v>
      </c>
      <c s="504">
        <v>0</v>
      </c>
      <c s="504">
        <v>4.65661287307739E-10</v>
      </c>
      <c s="504">
        <v>0</v>
      </c>
      <c s="504">
        <v>1262427.2700000103</v>
      </c>
      <c s="509">
        <v>41031</v>
      </c>
      <c s="509">
        <v>50162</v>
      </c>
      <c s="508">
        <v>2270161.4900000002</v>
      </c>
      <c s="508">
        <v>2270161.79</v>
      </c>
      <c s="508">
        <v>12.427397260273972</v>
      </c>
      <c s="508">
        <v>25.016438356164382</v>
      </c>
      <c s="692">
        <v>0.018159999999999999</v>
      </c>
      <c s="676" t="s">
        <v>1206</v>
      </c>
      <c s="676"/>
      <c s="508">
        <v>12.427397260273972</v>
      </c>
      <c s="508">
        <v>25.016438356164382</v>
      </c>
      <c s="676">
        <v>0.018159999999999999</v>
      </c>
      <c s="510" t="s">
        <v>120</v>
      </c>
      <c s="497" t="s">
        <v>120</v>
      </c>
    </row>
    <row r="133" spans="1:38" s="497" customFormat="1" ht="13.8">
      <c r="A133" s="787">
        <v>20289000</v>
      </c>
      <c s="507">
        <v>1</v>
      </c>
      <c s="507">
        <v>1</v>
      </c>
      <c s="507">
        <v>1</v>
      </c>
      <c s="507" t="s">
        <v>364</v>
      </c>
      <c s="497" t="s">
        <v>952</v>
      </c>
      <c s="497" t="s">
        <v>951</v>
      </c>
      <c s="497" t="s">
        <v>946</v>
      </c>
      <c s="497" t="s">
        <v>4</v>
      </c>
      <c s="497" t="s">
        <v>968</v>
      </c>
      <c s="497" t="s">
        <v>120</v>
      </c>
      <c s="497" t="s">
        <v>8</v>
      </c>
      <c s="497" t="s">
        <v>1129</v>
      </c>
      <c s="497" t="s">
        <v>171</v>
      </c>
      <c s="497" t="s">
        <v>171</v>
      </c>
      <c s="497" t="s">
        <v>120</v>
      </c>
      <c s="504">
        <v>21338621.76000008</v>
      </c>
      <c s="504">
        <v>0</v>
      </c>
      <c s="504">
        <v>853544.87</v>
      </c>
      <c s="504">
        <v>193936.59</v>
      </c>
      <c s="504" t="s">
        <v>4153</v>
      </c>
      <c s="504">
        <v>3.7252902984619099E-09</v>
      </c>
      <c s="504">
        <v>0</v>
      </c>
      <c s="504">
        <v>20485076.890000083</v>
      </c>
      <c s="509">
        <v>40879</v>
      </c>
      <c s="509">
        <v>50011</v>
      </c>
      <c s="508">
        <v>40000000</v>
      </c>
      <c s="508">
        <v>34159388.969999999</v>
      </c>
      <c s="508">
        <v>12.013698630136986</v>
      </c>
      <c s="508">
        <v>25.019178082191782</v>
      </c>
      <c s="692">
        <v>0.018185</v>
      </c>
      <c s="676" t="s">
        <v>1206</v>
      </c>
      <c s="676"/>
      <c s="508">
        <v>12.013698630136986</v>
      </c>
      <c s="508">
        <v>25.019178082191782</v>
      </c>
      <c s="676">
        <v>0.018185</v>
      </c>
      <c s="510" t="s">
        <v>120</v>
      </c>
      <c s="497" t="s">
        <v>120</v>
      </c>
    </row>
    <row r="134" spans="1:38" s="497" customFormat="1" ht="13.8">
      <c r="A134" s="787">
        <v>20291000</v>
      </c>
      <c s="507">
        <v>1</v>
      </c>
      <c s="507">
        <v>1</v>
      </c>
      <c s="507">
        <v>1</v>
      </c>
      <c s="507" t="s">
        <v>364</v>
      </c>
      <c s="497" t="s">
        <v>952</v>
      </c>
      <c s="497" t="s">
        <v>951</v>
      </c>
      <c s="497" t="s">
        <v>946</v>
      </c>
      <c s="497" t="s">
        <v>4</v>
      </c>
      <c s="497" t="s">
        <v>968</v>
      </c>
      <c s="497" t="s">
        <v>120</v>
      </c>
      <c s="497" t="s">
        <v>8</v>
      </c>
      <c s="497" t="s">
        <v>1129</v>
      </c>
      <c s="497" t="s">
        <v>172</v>
      </c>
      <c s="497" t="s">
        <v>172</v>
      </c>
      <c s="497" t="s">
        <v>120</v>
      </c>
      <c s="504">
        <v>21739130.470999856</v>
      </c>
      <c s="504">
        <v>0</v>
      </c>
      <c s="504">
        <v>0</v>
      </c>
      <c s="504">
        <v>0</v>
      </c>
      <c s="504">
        <v>0</v>
      </c>
      <c s="504">
        <v>0.0039999932050704999</v>
      </c>
      <c s="504">
        <v>0</v>
      </c>
      <c s="504">
        <v>21739130.474999849</v>
      </c>
      <c s="509">
        <v>41031</v>
      </c>
      <c s="509">
        <v>50162</v>
      </c>
      <c s="508">
        <v>40000000</v>
      </c>
      <c s="508">
        <v>40000000</v>
      </c>
      <c s="508">
        <v>12.427397260273972</v>
      </c>
      <c s="508">
        <v>25.016438356164382</v>
      </c>
      <c s="692">
        <v>0.018159999999999999</v>
      </c>
      <c s="676" t="s">
        <v>1206</v>
      </c>
      <c s="676"/>
      <c s="508">
        <v>12.427397260273972</v>
      </c>
      <c s="508">
        <v>25.016438356164382</v>
      </c>
      <c s="676">
        <v>0.018159999999999999</v>
      </c>
      <c s="510" t="s">
        <v>120</v>
      </c>
      <c s="497" t="s">
        <v>120</v>
      </c>
    </row>
    <row r="135" spans="1:38" s="497" customFormat="1" ht="13.8">
      <c r="A135" s="787">
        <v>20297000</v>
      </c>
      <c s="507">
        <v>1</v>
      </c>
      <c s="507">
        <v>1</v>
      </c>
      <c s="507">
        <v>1</v>
      </c>
      <c s="507" t="s">
        <v>364</v>
      </c>
      <c s="497" t="s">
        <v>952</v>
      </c>
      <c s="497" t="s">
        <v>951</v>
      </c>
      <c s="497" t="s">
        <v>946</v>
      </c>
      <c s="497" t="s">
        <v>4</v>
      </c>
      <c s="497" t="s">
        <v>968</v>
      </c>
      <c s="497" t="s">
        <v>120</v>
      </c>
      <c s="497" t="s">
        <v>8</v>
      </c>
      <c s="497" t="s">
        <v>1129</v>
      </c>
      <c s="497" t="s">
        <v>173</v>
      </c>
      <c s="497" t="s">
        <v>173</v>
      </c>
      <c s="497" t="s">
        <v>120</v>
      </c>
      <c s="504">
        <v>32142857.149999671</v>
      </c>
      <c s="504">
        <v>0</v>
      </c>
      <c s="504">
        <v>1190476.1899999999</v>
      </c>
      <c s="504">
        <v>296834.14000000001</v>
      </c>
      <c s="504" t="s">
        <v>4153</v>
      </c>
      <c s="504">
        <v>-1.4901161193847699E-08</v>
      </c>
      <c s="504">
        <v>0</v>
      </c>
      <c s="504">
        <v>30952380.959999654</v>
      </c>
      <c s="509">
        <v>41243</v>
      </c>
      <c s="509">
        <v>50374</v>
      </c>
      <c s="508">
        <v>50000000</v>
      </c>
      <c s="508">
        <v>50000000</v>
      </c>
      <c s="508">
        <v>13.008219178082191</v>
      </c>
      <c s="508">
        <v>25.016438356164382</v>
      </c>
      <c s="692">
        <v>0.018373</v>
      </c>
      <c s="676" t="s">
        <v>1206</v>
      </c>
      <c s="676"/>
      <c s="508">
        <v>13.008219178082191</v>
      </c>
      <c s="508">
        <v>25.016438356164382</v>
      </c>
      <c s="676">
        <v>0.018373</v>
      </c>
      <c s="510" t="s">
        <v>120</v>
      </c>
      <c s="497" t="s">
        <v>120</v>
      </c>
    </row>
    <row r="136" spans="1:38" s="497" customFormat="1" ht="13.8">
      <c r="A136" s="787">
        <v>20290000</v>
      </c>
      <c s="507">
        <v>1</v>
      </c>
      <c s="507">
        <v>1</v>
      </c>
      <c s="507">
        <v>1</v>
      </c>
      <c s="507" t="s">
        <v>364</v>
      </c>
      <c s="497" t="s">
        <v>952</v>
      </c>
      <c s="497" t="s">
        <v>951</v>
      </c>
      <c s="497" t="s">
        <v>946</v>
      </c>
      <c s="497" t="s">
        <v>4</v>
      </c>
      <c s="497" t="s">
        <v>968</v>
      </c>
      <c s="497" t="s">
        <v>120</v>
      </c>
      <c s="497" t="s">
        <v>8</v>
      </c>
      <c s="497" t="s">
        <v>1129</v>
      </c>
      <c s="497" t="s">
        <v>174</v>
      </c>
      <c s="497" t="s">
        <v>174</v>
      </c>
      <c s="497" t="s">
        <v>120</v>
      </c>
      <c s="504">
        <v>155579224.55600119</v>
      </c>
      <c s="504">
        <v>0</v>
      </c>
      <c s="504">
        <v>0</v>
      </c>
      <c s="504">
        <v>0</v>
      </c>
      <c s="504">
        <v>0</v>
      </c>
      <c s="504">
        <v>-0.0019999444484710702</v>
      </c>
      <c s="504">
        <v>0</v>
      </c>
      <c s="504">
        <v>155579224.55400124</v>
      </c>
      <c s="509">
        <v>40892</v>
      </c>
      <c s="509">
        <v>50024</v>
      </c>
      <c s="508">
        <v>250000000</v>
      </c>
      <c s="508">
        <v>248933378.06999999</v>
      </c>
      <c s="508">
        <v>12.049315068493151</v>
      </c>
      <c s="508">
        <v>25.019178082191782</v>
      </c>
      <c s="692">
        <v>0.018185</v>
      </c>
      <c s="676" t="s">
        <v>1206</v>
      </c>
      <c s="676"/>
      <c s="508">
        <v>12.049315068493151</v>
      </c>
      <c s="508">
        <v>25.019178082191782</v>
      </c>
      <c s="676">
        <v>0.018185</v>
      </c>
      <c s="510" t="s">
        <v>120</v>
      </c>
      <c s="497" t="s">
        <v>120</v>
      </c>
    </row>
    <row r="137" spans="1:38" s="497" customFormat="1" ht="13.8">
      <c r="A137" s="787">
        <v>20293000</v>
      </c>
      <c s="507">
        <v>1</v>
      </c>
      <c s="507">
        <v>1</v>
      </c>
      <c s="507">
        <v>1</v>
      </c>
      <c s="507" t="s">
        <v>364</v>
      </c>
      <c s="497" t="s">
        <v>952</v>
      </c>
      <c s="497" t="s">
        <v>951</v>
      </c>
      <c s="497" t="s">
        <v>946</v>
      </c>
      <c s="497" t="s">
        <v>4</v>
      </c>
      <c s="497" t="s">
        <v>968</v>
      </c>
      <c s="497" t="s">
        <v>120</v>
      </c>
      <c s="497" t="s">
        <v>8</v>
      </c>
      <c s="497" t="s">
        <v>1129</v>
      </c>
      <c s="497" t="s">
        <v>175</v>
      </c>
      <c s="497" t="s">
        <v>175</v>
      </c>
      <c s="497" t="s">
        <v>120</v>
      </c>
      <c s="504">
        <v>8839952.5600000024</v>
      </c>
      <c s="504">
        <v>0</v>
      </c>
      <c s="504">
        <v>0</v>
      </c>
      <c s="504">
        <v>0</v>
      </c>
      <c s="504">
        <v>0</v>
      </c>
      <c s="504">
        <v>0</v>
      </c>
      <c s="504">
        <v>0</v>
      </c>
      <c s="504">
        <v>8839952.5600000024</v>
      </c>
      <c s="509">
        <v>40984</v>
      </c>
      <c s="509">
        <v>50115</v>
      </c>
      <c s="508">
        <v>14559417.130000001</v>
      </c>
      <c s="508">
        <v>14334092.779999999</v>
      </c>
      <c s="508">
        <v>12.298630136986301</v>
      </c>
      <c s="508">
        <v>25.016438356164382</v>
      </c>
      <c s="692">
        <v>0.018134000000000001</v>
      </c>
      <c s="676" t="s">
        <v>1206</v>
      </c>
      <c s="676"/>
      <c s="508">
        <v>12.298630136986301</v>
      </c>
      <c s="508">
        <v>25.016438356164382</v>
      </c>
      <c s="676">
        <v>0.018134000000000001</v>
      </c>
      <c s="510" t="s">
        <v>120</v>
      </c>
      <c s="497" t="s">
        <v>120</v>
      </c>
    </row>
    <row r="138" spans="1:38" s="497" customFormat="1" ht="13.8">
      <c r="A138" s="787">
        <v>20295000</v>
      </c>
      <c s="507">
        <v>1</v>
      </c>
      <c s="507">
        <v>1</v>
      </c>
      <c s="507">
        <v>1</v>
      </c>
      <c s="507" t="s">
        <v>364</v>
      </c>
      <c s="497" t="s">
        <v>952</v>
      </c>
      <c s="497" t="s">
        <v>951</v>
      </c>
      <c s="497" t="s">
        <v>946</v>
      </c>
      <c s="497" t="s">
        <v>4</v>
      </c>
      <c s="497" t="s">
        <v>968</v>
      </c>
      <c s="497" t="s">
        <v>120</v>
      </c>
      <c s="497" t="s">
        <v>8</v>
      </c>
      <c s="497" t="s">
        <v>1129</v>
      </c>
      <c s="497" t="s">
        <v>176</v>
      </c>
      <c s="497" t="s">
        <v>176</v>
      </c>
      <c s="497" t="s">
        <v>120</v>
      </c>
      <c s="504">
        <v>2447205.3199999998</v>
      </c>
      <c s="504">
        <v>0</v>
      </c>
      <c s="504">
        <v>0</v>
      </c>
      <c s="504">
        <v>0</v>
      </c>
      <c s="504">
        <v>0</v>
      </c>
      <c s="504">
        <v>0</v>
      </c>
      <c s="504">
        <v>0</v>
      </c>
      <c s="504">
        <v>2447205.3199999998</v>
      </c>
      <c s="509">
        <v>41136</v>
      </c>
      <c s="509">
        <v>50267</v>
      </c>
      <c s="508">
        <v>10000000</v>
      </c>
      <c s="508">
        <v>2447205.3199999998</v>
      </c>
      <c s="508">
        <v>12.715068493150685</v>
      </c>
      <c s="508">
        <v>25.016438356164382</v>
      </c>
      <c s="692">
        <v>0.018214999999999999</v>
      </c>
      <c s="676" t="s">
        <v>1206</v>
      </c>
      <c s="676"/>
      <c s="508">
        <v>12.715068493150685</v>
      </c>
      <c s="508">
        <v>25.016438356164382</v>
      </c>
      <c s="676">
        <v>0.018214999999999999</v>
      </c>
      <c s="510" t="s">
        <v>120</v>
      </c>
      <c s="497" t="s">
        <v>120</v>
      </c>
    </row>
    <row r="139" spans="1:38" s="497" customFormat="1" ht="13.8">
      <c r="A139" s="787">
        <v>20299000</v>
      </c>
      <c s="507">
        <v>1</v>
      </c>
      <c s="507">
        <v>1</v>
      </c>
      <c s="507">
        <v>1</v>
      </c>
      <c s="507" t="s">
        <v>364</v>
      </c>
      <c s="497" t="s">
        <v>952</v>
      </c>
      <c s="497" t="s">
        <v>951</v>
      </c>
      <c s="497" t="s">
        <v>946</v>
      </c>
      <c s="497" t="s">
        <v>4</v>
      </c>
      <c s="497" t="s">
        <v>968</v>
      </c>
      <c s="497" t="s">
        <v>120</v>
      </c>
      <c s="497" t="s">
        <v>8</v>
      </c>
      <c s="497" t="s">
        <v>1129</v>
      </c>
      <c s="497" t="s">
        <v>177</v>
      </c>
      <c s="497" t="s">
        <v>177</v>
      </c>
      <c s="497" t="s">
        <v>120</v>
      </c>
      <c s="504">
        <v>2139185.0099999998</v>
      </c>
      <c s="504">
        <v>0</v>
      </c>
      <c s="504">
        <v>0</v>
      </c>
      <c s="504">
        <v>19212.689999999999</v>
      </c>
      <c s="504">
        <v>0</v>
      </c>
      <c s="504">
        <v>0</v>
      </c>
      <c s="504">
        <v>0</v>
      </c>
      <c s="504">
        <v>2139185.0099999998</v>
      </c>
      <c s="509">
        <v>41348</v>
      </c>
      <c s="509">
        <v>50359</v>
      </c>
      <c s="508">
        <v>2168540.1800000002</v>
      </c>
      <c s="508">
        <v>2139185.0099999998</v>
      </c>
      <c s="508">
        <v>12.967123287671233</v>
      </c>
      <c s="508">
        <v>24.687671232876713</v>
      </c>
      <c s="692">
        <v>0.017864999999999999</v>
      </c>
      <c s="676" t="s">
        <v>1206</v>
      </c>
      <c s="676"/>
      <c s="508">
        <v>12.967123287671233</v>
      </c>
      <c s="508">
        <v>24.687671232876713</v>
      </c>
      <c s="676">
        <v>0.017864999999999999</v>
      </c>
      <c s="510" t="s">
        <v>120</v>
      </c>
      <c s="497" t="s">
        <v>120</v>
      </c>
    </row>
    <row r="140" spans="1:38" s="497" customFormat="1" ht="13.8">
      <c r="A140" s="787">
        <v>20298000</v>
      </c>
      <c s="507">
        <v>1</v>
      </c>
      <c s="507">
        <v>1</v>
      </c>
      <c s="507">
        <v>1</v>
      </c>
      <c s="507" t="s">
        <v>364</v>
      </c>
      <c s="497" t="s">
        <v>952</v>
      </c>
      <c s="497" t="s">
        <v>951</v>
      </c>
      <c s="497" t="s">
        <v>946</v>
      </c>
      <c s="497" t="s">
        <v>4</v>
      </c>
      <c s="497" t="s">
        <v>968</v>
      </c>
      <c s="497" t="s">
        <v>120</v>
      </c>
      <c s="497" t="s">
        <v>8</v>
      </c>
      <c s="497" t="s">
        <v>1129</v>
      </c>
      <c s="497" t="s">
        <v>178</v>
      </c>
      <c s="497" t="s">
        <v>178</v>
      </c>
      <c s="497" t="s">
        <v>120</v>
      </c>
      <c s="504">
        <v>94990000</v>
      </c>
      <c s="504">
        <v>0</v>
      </c>
      <c s="504">
        <v>0</v>
      </c>
      <c s="504">
        <v>815886.23999999999</v>
      </c>
      <c s="504">
        <v>0</v>
      </c>
      <c s="504">
        <v>0</v>
      </c>
      <c s="504">
        <v>0</v>
      </c>
      <c s="504">
        <v>94990000</v>
      </c>
      <c s="509">
        <v>41348</v>
      </c>
      <c s="509">
        <v>50359</v>
      </c>
      <c s="508">
        <v>100000000</v>
      </c>
      <c s="508">
        <v>94990000</v>
      </c>
      <c s="508">
        <v>12.967123287671233</v>
      </c>
      <c s="508">
        <v>24.687671232876713</v>
      </c>
      <c s="692">
        <v>0.017084999999999999</v>
      </c>
      <c s="676" t="s">
        <v>1206</v>
      </c>
      <c s="676"/>
      <c s="508">
        <v>12.967123287671233</v>
      </c>
      <c s="508">
        <v>24.68767123287671</v>
      </c>
      <c s="676">
        <v>0.017084999999999999</v>
      </c>
      <c s="510" t="s">
        <v>120</v>
      </c>
      <c s="497" t="s">
        <v>120</v>
      </c>
    </row>
    <row r="141" spans="1:38" s="497" customFormat="1" ht="13.8">
      <c r="A141" s="787">
        <v>20300000</v>
      </c>
      <c s="507">
        <v>1</v>
      </c>
      <c s="507">
        <v>1</v>
      </c>
      <c s="507">
        <v>1</v>
      </c>
      <c s="507" t="s">
        <v>364</v>
      </c>
      <c s="497" t="s">
        <v>952</v>
      </c>
      <c s="497" t="s">
        <v>951</v>
      </c>
      <c s="497" t="s">
        <v>946</v>
      </c>
      <c s="497" t="s">
        <v>4</v>
      </c>
      <c s="497" t="s">
        <v>968</v>
      </c>
      <c s="497" t="s">
        <v>120</v>
      </c>
      <c s="497" t="s">
        <v>8</v>
      </c>
      <c s="497" t="s">
        <v>1129</v>
      </c>
      <c s="497" t="s">
        <v>179</v>
      </c>
      <c s="497" t="s">
        <v>179</v>
      </c>
      <c s="497" t="s">
        <v>120</v>
      </c>
      <c s="504">
        <v>94118010.799999997</v>
      </c>
      <c s="504">
        <v>0</v>
      </c>
      <c s="504">
        <v>0</v>
      </c>
      <c s="504">
        <v>0</v>
      </c>
      <c s="504">
        <v>0</v>
      </c>
      <c s="504">
        <v>0</v>
      </c>
      <c s="504">
        <v>0</v>
      </c>
      <c s="504">
        <v>94118010.799999997</v>
      </c>
      <c s="509">
        <v>41487</v>
      </c>
      <c s="509">
        <v>50389</v>
      </c>
      <c s="508">
        <v>100000000</v>
      </c>
      <c s="508">
        <v>94118010.799999997</v>
      </c>
      <c s="508">
        <v>13.049315068493151</v>
      </c>
      <c s="508">
        <v>24.389041095890413</v>
      </c>
      <c s="692">
        <v>0.017084999999999999</v>
      </c>
      <c s="676" t="s">
        <v>1206</v>
      </c>
      <c s="676"/>
      <c s="508">
        <v>13.049315068493151</v>
      </c>
      <c s="508">
        <v>24.389041095890413</v>
      </c>
      <c s="676">
        <v>0.017084999999999999</v>
      </c>
      <c s="510" t="s">
        <v>120</v>
      </c>
      <c s="497" t="s">
        <v>120</v>
      </c>
    </row>
    <row r="142" spans="1:38" s="497" customFormat="1" ht="13.8">
      <c r="A142" s="787">
        <v>20315000</v>
      </c>
      <c s="507">
        <v>1</v>
      </c>
      <c s="507">
        <v>1</v>
      </c>
      <c s="507">
        <v>1</v>
      </c>
      <c s="507" t="s">
        <v>364</v>
      </c>
      <c s="497" t="s">
        <v>952</v>
      </c>
      <c s="497" t="s">
        <v>951</v>
      </c>
      <c s="497" t="s">
        <v>946</v>
      </c>
      <c s="497" t="s">
        <v>4</v>
      </c>
      <c s="497" t="s">
        <v>968</v>
      </c>
      <c s="497" t="s">
        <v>120</v>
      </c>
      <c s="497" t="s">
        <v>8</v>
      </c>
      <c s="497" t="s">
        <v>1129</v>
      </c>
      <c s="497" t="s">
        <v>180</v>
      </c>
      <c s="497" t="s">
        <v>180</v>
      </c>
      <c s="497" t="s">
        <v>120</v>
      </c>
      <c s="504">
        <v>140000000</v>
      </c>
      <c s="504">
        <v>0</v>
      </c>
      <c s="504">
        <v>0</v>
      </c>
      <c s="504">
        <v>2176229.1600000001</v>
      </c>
      <c s="504" t="s">
        <v>4153</v>
      </c>
      <c s="504">
        <v>0</v>
      </c>
      <c s="504">
        <v>0</v>
      </c>
      <c s="504">
        <v>140000000</v>
      </c>
      <c s="509">
        <v>42171</v>
      </c>
      <c s="509">
        <v>51271</v>
      </c>
      <c s="508">
        <v>200000000</v>
      </c>
      <c s="508">
        <v>200000000</v>
      </c>
      <c s="508">
        <v>15.465753424657533</v>
      </c>
      <c s="508">
        <v>24.931506849315067</v>
      </c>
      <c s="692">
        <v>0.03109</v>
      </c>
      <c s="676" t="s">
        <v>1206</v>
      </c>
      <c s="676"/>
      <c s="508">
        <v>15.465753424657532</v>
      </c>
      <c s="508">
        <v>24.931506849315067</v>
      </c>
      <c s="676">
        <v>0.03109</v>
      </c>
      <c s="510" t="s">
        <v>120</v>
      </c>
      <c s="497" t="s">
        <v>120</v>
      </c>
    </row>
    <row r="143" spans="1:38" s="497" customFormat="1" ht="13.8">
      <c r="A143" s="787">
        <v>20327000</v>
      </c>
      <c s="507">
        <v>1</v>
      </c>
      <c s="507">
        <v>1</v>
      </c>
      <c s="507">
        <v>1</v>
      </c>
      <c s="507" t="s">
        <v>364</v>
      </c>
      <c s="497" t="s">
        <v>952</v>
      </c>
      <c s="497" t="s">
        <v>951</v>
      </c>
      <c s="497" t="s">
        <v>946</v>
      </c>
      <c s="497" t="s">
        <v>4</v>
      </c>
      <c s="497" t="s">
        <v>968</v>
      </c>
      <c s="497" t="s">
        <v>120</v>
      </c>
      <c s="497" t="s">
        <v>8</v>
      </c>
      <c s="497" t="s">
        <v>1129</v>
      </c>
      <c s="497" t="s">
        <v>181</v>
      </c>
      <c s="497" t="s">
        <v>181</v>
      </c>
      <c s="497" t="s">
        <v>120</v>
      </c>
      <c s="504">
        <v>249800000</v>
      </c>
      <c s="504">
        <v>0</v>
      </c>
      <c s="504">
        <v>0</v>
      </c>
      <c s="504">
        <v>5802854</v>
      </c>
      <c s="504" t="s">
        <v>4153</v>
      </c>
      <c s="504">
        <v>0</v>
      </c>
      <c s="504">
        <v>0</v>
      </c>
      <c s="504">
        <v>249800000</v>
      </c>
      <c s="509">
        <v>43350</v>
      </c>
      <c s="509">
        <v>52366</v>
      </c>
      <c s="508">
        <v>250000000</v>
      </c>
      <c s="508">
        <v>249800000</v>
      </c>
      <c s="508">
        <v>18.465753424657535</v>
      </c>
      <c s="508">
        <v>24.701369863013699</v>
      </c>
      <c s="692">
        <v>0.045449999999999997</v>
      </c>
      <c s="676" t="s">
        <v>1206</v>
      </c>
      <c s="676"/>
      <c s="508">
        <v>18.465753424657535</v>
      </c>
      <c s="508">
        <v>24.701369863013699</v>
      </c>
      <c s="676">
        <v>0.045449999999999997</v>
      </c>
      <c s="510" t="s">
        <v>120</v>
      </c>
      <c s="497" t="s">
        <v>120</v>
      </c>
    </row>
    <row r="144" spans="1:38" s="497" customFormat="1" ht="13.8">
      <c r="A144" s="787">
        <v>20302000</v>
      </c>
      <c s="507">
        <v>1</v>
      </c>
      <c s="507">
        <v>1</v>
      </c>
      <c s="507">
        <v>1</v>
      </c>
      <c s="507" t="s">
        <v>364</v>
      </c>
      <c s="497" t="s">
        <v>952</v>
      </c>
      <c s="497" t="s">
        <v>951</v>
      </c>
      <c s="497" t="s">
        <v>946</v>
      </c>
      <c s="497" t="s">
        <v>4</v>
      </c>
      <c s="497" t="s">
        <v>968</v>
      </c>
      <c s="497" t="s">
        <v>120</v>
      </c>
      <c s="497" t="s">
        <v>8</v>
      </c>
      <c s="497" t="s">
        <v>1129</v>
      </c>
      <c s="497" t="s">
        <v>182</v>
      </c>
      <c s="497" t="s">
        <v>182</v>
      </c>
      <c s="497" t="s">
        <v>120</v>
      </c>
      <c s="504">
        <v>267002186.13</v>
      </c>
      <c s="504">
        <v>0</v>
      </c>
      <c s="504">
        <v>0</v>
      </c>
      <c s="504">
        <v>3946489.9100000001</v>
      </c>
      <c s="504">
        <v>0</v>
      </c>
      <c s="504">
        <v>0</v>
      </c>
      <c s="504">
        <v>0</v>
      </c>
      <c s="504">
        <v>267002186.13</v>
      </c>
      <c s="509">
        <v>41611</v>
      </c>
      <c s="509">
        <v>50724</v>
      </c>
      <c s="508">
        <v>270000000</v>
      </c>
      <c s="508">
        <v>267002186.13</v>
      </c>
      <c s="508">
        <v>13.967123287671233</v>
      </c>
      <c s="508">
        <v>24.967123287671232</v>
      </c>
      <c s="692">
        <v>0.029499999999999998</v>
      </c>
      <c s="676" t="s">
        <v>1206</v>
      </c>
      <c s="676"/>
      <c s="508">
        <v>13.967123287671233</v>
      </c>
      <c s="508">
        <v>24.967123287671232</v>
      </c>
      <c s="676">
        <v>0.029499999999999998</v>
      </c>
      <c s="510" t="s">
        <v>120</v>
      </c>
      <c s="497" t="s">
        <v>120</v>
      </c>
    </row>
    <row r="145" spans="1:38" s="497" customFormat="1" ht="13.8">
      <c r="A145" s="787">
        <v>20303000</v>
      </c>
      <c s="507">
        <v>1</v>
      </c>
      <c s="507">
        <v>1</v>
      </c>
      <c s="507">
        <v>1</v>
      </c>
      <c s="507" t="s">
        <v>364</v>
      </c>
      <c s="497" t="s">
        <v>952</v>
      </c>
      <c s="497" t="s">
        <v>951</v>
      </c>
      <c s="497" t="s">
        <v>946</v>
      </c>
      <c s="497" t="s">
        <v>4</v>
      </c>
      <c s="497" t="s">
        <v>968</v>
      </c>
      <c s="497" t="s">
        <v>120</v>
      </c>
      <c s="497" t="s">
        <v>8</v>
      </c>
      <c s="497" t="s">
        <v>1129</v>
      </c>
      <c s="497" t="s">
        <v>183</v>
      </c>
      <c s="497" t="s">
        <v>183</v>
      </c>
      <c s="497" t="s">
        <v>120</v>
      </c>
      <c s="504">
        <v>29950000</v>
      </c>
      <c s="504">
        <v>0</v>
      </c>
      <c s="504">
        <v>6324861.9649999999</v>
      </c>
      <c s="504">
        <v>262545.96000000002</v>
      </c>
      <c s="504" t="s">
        <v>4153</v>
      </c>
      <c s="504">
        <v>0</v>
      </c>
      <c s="504">
        <v>0</v>
      </c>
      <c s="504">
        <v>23625138.035</v>
      </c>
      <c s="509">
        <v>41726</v>
      </c>
      <c s="509">
        <v>48898</v>
      </c>
      <c s="508">
        <v>30000000</v>
      </c>
      <c s="508">
        <v>29950000</v>
      </c>
      <c s="508">
        <v>8.9643835616438352</v>
      </c>
      <c s="508">
        <v>19.649315068493152</v>
      </c>
      <c s="692">
        <v>0.017437000000000001</v>
      </c>
      <c s="676" t="s">
        <v>1206</v>
      </c>
      <c s="676"/>
      <c s="508">
        <v>8.9643835616438352</v>
      </c>
      <c s="508">
        <v>19.649315068493152</v>
      </c>
      <c s="676">
        <v>0.017437000000000001</v>
      </c>
      <c s="510" t="s">
        <v>120</v>
      </c>
      <c s="497" t="s">
        <v>120</v>
      </c>
    </row>
    <row r="146" spans="1:38" s="497" customFormat="1" ht="13.8">
      <c r="A146" s="787">
        <v>20305000</v>
      </c>
      <c s="507">
        <v>1</v>
      </c>
      <c s="507">
        <v>1</v>
      </c>
      <c s="507">
        <v>1</v>
      </c>
      <c s="507" t="s">
        <v>364</v>
      </c>
      <c s="497" t="s">
        <v>952</v>
      </c>
      <c s="497" t="s">
        <v>951</v>
      </c>
      <c s="497" t="s">
        <v>946</v>
      </c>
      <c s="497" t="s">
        <v>4</v>
      </c>
      <c s="497" t="s">
        <v>968</v>
      </c>
      <c s="497" t="s">
        <v>120</v>
      </c>
      <c s="497" t="s">
        <v>8</v>
      </c>
      <c s="497" t="s">
        <v>1129</v>
      </c>
      <c s="497" t="s">
        <v>184</v>
      </c>
      <c s="497" t="s">
        <v>184</v>
      </c>
      <c s="497" t="s">
        <v>120</v>
      </c>
      <c s="504">
        <v>10329042.83</v>
      </c>
      <c s="504">
        <v>0</v>
      </c>
      <c s="504">
        <v>0</v>
      </c>
      <c s="504">
        <v>0</v>
      </c>
      <c s="504">
        <v>0</v>
      </c>
      <c s="504">
        <v>0</v>
      </c>
      <c s="504">
        <v>0</v>
      </c>
      <c s="504">
        <v>10329042.83</v>
      </c>
      <c s="509">
        <v>41753</v>
      </c>
      <c s="509">
        <v>50785</v>
      </c>
      <c s="508">
        <v>20000000</v>
      </c>
      <c s="508">
        <v>10329042.83</v>
      </c>
      <c s="508">
        <v>14.134246575342466</v>
      </c>
      <c s="508">
        <v>24.745205479452054</v>
      </c>
      <c s="692">
        <v>0.018440000000000002</v>
      </c>
      <c s="676" t="s">
        <v>1206</v>
      </c>
      <c s="676"/>
      <c s="508">
        <v>14.134246575342466</v>
      </c>
      <c s="508">
        <v>24.745205479452054</v>
      </c>
      <c s="676">
        <v>0.018440000000000002</v>
      </c>
      <c s="510" t="s">
        <v>120</v>
      </c>
      <c s="497" t="s">
        <v>120</v>
      </c>
    </row>
    <row r="147" spans="1:38" s="497" customFormat="1" ht="13.8">
      <c r="A147" s="787">
        <v>20304000</v>
      </c>
      <c s="507">
        <v>1</v>
      </c>
      <c s="507">
        <v>1</v>
      </c>
      <c s="507">
        <v>1</v>
      </c>
      <c s="507" t="s">
        <v>364</v>
      </c>
      <c s="497" t="s">
        <v>952</v>
      </c>
      <c s="497" t="s">
        <v>951</v>
      </c>
      <c s="497" t="s">
        <v>946</v>
      </c>
      <c s="497" t="s">
        <v>4</v>
      </c>
      <c s="497" t="s">
        <v>968</v>
      </c>
      <c s="497" t="s">
        <v>120</v>
      </c>
      <c s="497" t="s">
        <v>8</v>
      </c>
      <c s="497" t="s">
        <v>1129</v>
      </c>
      <c s="497" t="s">
        <v>185</v>
      </c>
      <c s="497" t="s">
        <v>185</v>
      </c>
      <c s="497" t="s">
        <v>120</v>
      </c>
      <c s="504">
        <v>59363606.200000003</v>
      </c>
      <c s="504">
        <v>0</v>
      </c>
      <c s="504">
        <v>0</v>
      </c>
      <c s="504">
        <v>0</v>
      </c>
      <c s="504">
        <v>0</v>
      </c>
      <c s="504">
        <v>0</v>
      </c>
      <c s="504">
        <v>0</v>
      </c>
      <c s="504">
        <v>59363606.200000003</v>
      </c>
      <c s="509">
        <v>41726</v>
      </c>
      <c s="509">
        <v>50785</v>
      </c>
      <c s="508">
        <v>60000000</v>
      </c>
      <c s="508">
        <v>59363606.200000003</v>
      </c>
      <c s="508">
        <v>14.134246575342466</v>
      </c>
      <c s="508">
        <v>24.81917808219178</v>
      </c>
      <c s="692">
        <v>0.043853000000000003</v>
      </c>
      <c s="676" t="s">
        <v>1206</v>
      </c>
      <c s="676"/>
      <c s="508">
        <v>14.134246575342466</v>
      </c>
      <c s="508">
        <v>24.81917808219178</v>
      </c>
      <c s="676">
        <v>0.043853000000000003</v>
      </c>
      <c s="510" t="s">
        <v>120</v>
      </c>
      <c s="497" t="s">
        <v>120</v>
      </c>
    </row>
    <row r="148" spans="1:38" s="497" customFormat="1" ht="13.8">
      <c r="A148" s="787">
        <v>20308000</v>
      </c>
      <c s="507">
        <v>1</v>
      </c>
      <c s="507">
        <v>1</v>
      </c>
      <c s="507">
        <v>1</v>
      </c>
      <c s="507" t="s">
        <v>364</v>
      </c>
      <c s="497" t="s">
        <v>952</v>
      </c>
      <c s="497" t="s">
        <v>951</v>
      </c>
      <c s="497" t="s">
        <v>946</v>
      </c>
      <c s="497" t="s">
        <v>4</v>
      </c>
      <c s="497" t="s">
        <v>968</v>
      </c>
      <c s="497" t="s">
        <v>120</v>
      </c>
      <c s="497" t="s">
        <v>8</v>
      </c>
      <c s="497" t="s">
        <v>1129</v>
      </c>
      <c s="497" t="s">
        <v>186</v>
      </c>
      <c s="497" t="s">
        <v>186</v>
      </c>
      <c s="497" t="s">
        <v>120</v>
      </c>
      <c s="504">
        <v>150000000</v>
      </c>
      <c s="504">
        <v>0</v>
      </c>
      <c s="504">
        <v>0</v>
      </c>
      <c s="504">
        <v>2320085.0499999998</v>
      </c>
      <c s="504" t="s">
        <v>4153</v>
      </c>
      <c s="504">
        <v>0</v>
      </c>
      <c s="504">
        <v>0</v>
      </c>
      <c s="504">
        <v>150000000</v>
      </c>
      <c s="509">
        <v>41813</v>
      </c>
      <c s="509">
        <v>50905</v>
      </c>
      <c s="508">
        <v>150000000</v>
      </c>
      <c s="508">
        <v>150000000</v>
      </c>
      <c s="508">
        <v>14.463013698630137</v>
      </c>
      <c s="508">
        <v>24.909589041095892</v>
      </c>
      <c s="692">
        <v>0.043860000000000003</v>
      </c>
      <c s="676" t="s">
        <v>1206</v>
      </c>
      <c s="676"/>
      <c s="508">
        <v>14.463013698630135</v>
      </c>
      <c s="508">
        <v>24.909589041095892</v>
      </c>
      <c s="676">
        <v>0.043860000000000003</v>
      </c>
      <c s="510" t="s">
        <v>120</v>
      </c>
      <c s="497" t="s">
        <v>120</v>
      </c>
    </row>
    <row r="149" spans="1:38" s="497" customFormat="1" ht="13.8">
      <c r="A149" s="787">
        <v>20306000</v>
      </c>
      <c s="507">
        <v>1</v>
      </c>
      <c s="507">
        <v>1</v>
      </c>
      <c s="507">
        <v>1</v>
      </c>
      <c s="507" t="s">
        <v>364</v>
      </c>
      <c s="497" t="s">
        <v>952</v>
      </c>
      <c s="497" t="s">
        <v>951</v>
      </c>
      <c s="497" t="s">
        <v>946</v>
      </c>
      <c s="497" t="s">
        <v>4</v>
      </c>
      <c s="497" t="s">
        <v>968</v>
      </c>
      <c s="497" t="s">
        <v>120</v>
      </c>
      <c s="497" t="s">
        <v>8</v>
      </c>
      <c s="497" t="s">
        <v>1129</v>
      </c>
      <c s="497" t="s">
        <v>187</v>
      </c>
      <c s="497" t="s">
        <v>187</v>
      </c>
      <c s="497" t="s">
        <v>120</v>
      </c>
      <c s="504">
        <v>170000000</v>
      </c>
      <c s="504">
        <v>0</v>
      </c>
      <c s="504">
        <v>0</v>
      </c>
      <c s="504">
        <v>0</v>
      </c>
      <c s="504">
        <v>0</v>
      </c>
      <c s="504">
        <v>0</v>
      </c>
      <c s="504">
        <v>0</v>
      </c>
      <c s="504">
        <v>170000000</v>
      </c>
      <c s="509">
        <v>41851</v>
      </c>
      <c s="509">
        <v>50936</v>
      </c>
      <c s="508">
        <v>170000000</v>
      </c>
      <c s="508">
        <v>170000000</v>
      </c>
      <c s="508">
        <v>14.547945205479452</v>
      </c>
      <c s="508">
        <v>24.890410958904109</v>
      </c>
      <c s="692">
        <v>0.029919999999999999</v>
      </c>
      <c s="676" t="s">
        <v>1206</v>
      </c>
      <c s="676"/>
      <c s="508">
        <v>14.547945205479454</v>
      </c>
      <c s="508">
        <v>24.890410958904109</v>
      </c>
      <c s="676">
        <v>0.029919999999999999</v>
      </c>
      <c s="510" t="s">
        <v>120</v>
      </c>
      <c s="497" t="s">
        <v>120</v>
      </c>
    </row>
    <row r="150" spans="1:38" s="497" customFormat="1" ht="13.8">
      <c r="A150" s="787">
        <v>20307000</v>
      </c>
      <c s="507">
        <v>1</v>
      </c>
      <c s="507">
        <v>1</v>
      </c>
      <c s="507">
        <v>1</v>
      </c>
      <c s="507" t="s">
        <v>364</v>
      </c>
      <c s="497" t="s">
        <v>952</v>
      </c>
      <c s="497" t="s">
        <v>951</v>
      </c>
      <c s="497" t="s">
        <v>946</v>
      </c>
      <c s="497" t="s">
        <v>4</v>
      </c>
      <c s="497" t="s">
        <v>968</v>
      </c>
      <c s="497" t="s">
        <v>120</v>
      </c>
      <c s="497" t="s">
        <v>8</v>
      </c>
      <c s="497" t="s">
        <v>1129</v>
      </c>
      <c s="497" t="s">
        <v>188</v>
      </c>
      <c s="497" t="s">
        <v>188</v>
      </c>
      <c s="497" t="s">
        <v>120</v>
      </c>
      <c s="504">
        <v>50000000</v>
      </c>
      <c s="504">
        <v>0</v>
      </c>
      <c s="504">
        <v>0</v>
      </c>
      <c s="504">
        <v>0</v>
      </c>
      <c s="504">
        <v>0</v>
      </c>
      <c s="504">
        <v>0</v>
      </c>
      <c s="504">
        <v>0</v>
      </c>
      <c s="504">
        <v>50000000</v>
      </c>
      <c s="509">
        <v>41851</v>
      </c>
      <c s="509">
        <v>50936</v>
      </c>
      <c s="508">
        <v>50000000</v>
      </c>
      <c s="508">
        <v>50000000</v>
      </c>
      <c s="508">
        <v>14.547945205479452</v>
      </c>
      <c s="508">
        <v>24.890410958904109</v>
      </c>
      <c s="692">
        <v>0.066000500000000004</v>
      </c>
      <c s="676" t="s">
        <v>1906</v>
      </c>
      <c s="676">
        <v>0.012</v>
      </c>
      <c s="508">
        <v>14.547945205479452</v>
      </c>
      <c s="508">
        <v>24.890410958904109</v>
      </c>
      <c s="676">
        <v>0.066000500000000004</v>
      </c>
      <c s="510" t="s">
        <v>120</v>
      </c>
      <c s="497" t="s">
        <v>120</v>
      </c>
    </row>
    <row r="151" spans="1:38" s="497" customFormat="1" ht="13.8">
      <c r="A151" s="787">
        <v>20309000</v>
      </c>
      <c s="507">
        <v>1</v>
      </c>
      <c s="507">
        <v>1</v>
      </c>
      <c s="507">
        <v>1</v>
      </c>
      <c s="507" t="s">
        <v>364</v>
      </c>
      <c s="497" t="s">
        <v>952</v>
      </c>
      <c s="497" t="s">
        <v>951</v>
      </c>
      <c s="497" t="s">
        <v>946</v>
      </c>
      <c s="497" t="s">
        <v>4</v>
      </c>
      <c s="497" t="s">
        <v>968</v>
      </c>
      <c s="497" t="s">
        <v>120</v>
      </c>
      <c s="497" t="s">
        <v>8</v>
      </c>
      <c s="497" t="s">
        <v>1129</v>
      </c>
      <c s="497" t="s">
        <v>189</v>
      </c>
      <c s="497" t="s">
        <v>189</v>
      </c>
      <c s="497" t="s">
        <v>120</v>
      </c>
      <c s="504">
        <v>116669044.58</v>
      </c>
      <c s="504">
        <v>0</v>
      </c>
      <c s="504">
        <v>0</v>
      </c>
      <c s="504">
        <v>0</v>
      </c>
      <c s="504">
        <v>0</v>
      </c>
      <c s="504">
        <v>0</v>
      </c>
      <c s="504">
        <v>0</v>
      </c>
      <c s="504">
        <v>116669044.58</v>
      </c>
      <c s="509">
        <v>41957</v>
      </c>
      <c s="509">
        <v>50997</v>
      </c>
      <c s="508">
        <v>120000000</v>
      </c>
      <c s="508">
        <v>118012000</v>
      </c>
      <c s="508">
        <v>14.715068493150685</v>
      </c>
      <c s="508">
        <v>24.767123287671232</v>
      </c>
      <c s="692">
        <v>0.029960000000000001</v>
      </c>
      <c s="676" t="s">
        <v>1206</v>
      </c>
      <c s="676"/>
      <c s="508">
        <v>14.715068493150685</v>
      </c>
      <c s="508">
        <v>24.767123287671229</v>
      </c>
      <c s="676">
        <v>0.029960000000000004</v>
      </c>
      <c s="510" t="s">
        <v>120</v>
      </c>
      <c s="497" t="s">
        <v>120</v>
      </c>
    </row>
    <row r="152" spans="1:38" s="497" customFormat="1" ht="13.8">
      <c r="A152" s="787">
        <v>20310000</v>
      </c>
      <c s="507">
        <v>1</v>
      </c>
      <c s="507">
        <v>1</v>
      </c>
      <c s="507">
        <v>1</v>
      </c>
      <c s="507" t="s">
        <v>364</v>
      </c>
      <c s="497" t="s">
        <v>952</v>
      </c>
      <c s="497" t="s">
        <v>951</v>
      </c>
      <c s="497" t="s">
        <v>946</v>
      </c>
      <c s="497" t="s">
        <v>4</v>
      </c>
      <c s="497" t="s">
        <v>968</v>
      </c>
      <c s="497" t="s">
        <v>120</v>
      </c>
      <c s="497" t="s">
        <v>8</v>
      </c>
      <c s="497" t="s">
        <v>1129</v>
      </c>
      <c s="497" t="s">
        <v>190</v>
      </c>
      <c s="497" t="s">
        <v>190</v>
      </c>
      <c s="497" t="s">
        <v>120</v>
      </c>
      <c s="504">
        <v>28257846.84</v>
      </c>
      <c s="504">
        <v>0</v>
      </c>
      <c s="504">
        <v>0</v>
      </c>
      <c s="504">
        <v>0</v>
      </c>
      <c s="504">
        <v>0</v>
      </c>
      <c s="504">
        <v>0</v>
      </c>
      <c s="504">
        <v>0</v>
      </c>
      <c s="504">
        <v>28257846.84</v>
      </c>
      <c s="509">
        <v>41957</v>
      </c>
      <c s="509">
        <v>50997</v>
      </c>
      <c s="508">
        <v>30000000</v>
      </c>
      <c s="508">
        <v>30000000</v>
      </c>
      <c s="508">
        <v>14.715068493150685</v>
      </c>
      <c s="508">
        <v>24.767123287671232</v>
      </c>
      <c s="714">
        <v>0.065910499999999997</v>
      </c>
      <c s="676" t="s">
        <v>1906</v>
      </c>
      <c s="676">
        <v>0.012</v>
      </c>
      <c s="508">
        <v>14.715068493150685</v>
      </c>
      <c s="508">
        <v>24.767123287671229</v>
      </c>
      <c s="676">
        <v>0.065910499999999997</v>
      </c>
      <c s="510" t="s">
        <v>120</v>
      </c>
      <c s="497" t="s">
        <v>120</v>
      </c>
    </row>
    <row r="153" spans="1:38" s="497" customFormat="1" ht="13.8">
      <c r="A153" s="787">
        <v>20314000</v>
      </c>
      <c s="507">
        <v>1</v>
      </c>
      <c s="507">
        <v>1</v>
      </c>
      <c s="507">
        <v>1</v>
      </c>
      <c s="507" t="s">
        <v>364</v>
      </c>
      <c s="497" t="s">
        <v>952</v>
      </c>
      <c s="497" t="s">
        <v>951</v>
      </c>
      <c s="497" t="s">
        <v>946</v>
      </c>
      <c s="497" t="s">
        <v>4</v>
      </c>
      <c s="497" t="s">
        <v>968</v>
      </c>
      <c s="497" t="s">
        <v>120</v>
      </c>
      <c s="497" t="s">
        <v>8</v>
      </c>
      <c s="497" t="s">
        <v>1129</v>
      </c>
      <c s="497" t="s">
        <v>191</v>
      </c>
      <c s="497" t="s">
        <v>191</v>
      </c>
      <c s="497" t="s">
        <v>120</v>
      </c>
      <c s="504">
        <v>14004240.310000001</v>
      </c>
      <c s="504">
        <v>0</v>
      </c>
      <c s="504">
        <v>0</v>
      </c>
      <c s="504">
        <v>0</v>
      </c>
      <c s="504">
        <v>0</v>
      </c>
      <c s="504">
        <v>0</v>
      </c>
      <c s="504">
        <v>0</v>
      </c>
      <c s="504">
        <v>14004240.310000001</v>
      </c>
      <c s="509">
        <v>42040</v>
      </c>
      <c s="509">
        <v>51119</v>
      </c>
      <c s="508">
        <v>30000000</v>
      </c>
      <c s="508">
        <v>14400000</v>
      </c>
      <c s="508">
        <v>15.049315068493151</v>
      </c>
      <c s="508">
        <v>24.873972602739727</v>
      </c>
      <c s="692">
        <v>0.018204999999999999</v>
      </c>
      <c s="676" t="s">
        <v>1206</v>
      </c>
      <c s="676"/>
      <c s="508">
        <v>15.049315068493151</v>
      </c>
      <c s="508">
        <v>24.873972602739727</v>
      </c>
      <c s="676">
        <v>0.018204999999999999</v>
      </c>
      <c s="510" t="s">
        <v>120</v>
      </c>
      <c s="497" t="s">
        <v>120</v>
      </c>
    </row>
    <row r="154" spans="1:38" s="497" customFormat="1" ht="13.8">
      <c r="A154" s="787">
        <v>20313000</v>
      </c>
      <c s="507">
        <v>1</v>
      </c>
      <c s="507">
        <v>1</v>
      </c>
      <c s="507">
        <v>1</v>
      </c>
      <c s="507" t="s">
        <v>364</v>
      </c>
      <c s="497" t="s">
        <v>952</v>
      </c>
      <c s="497" t="s">
        <v>951</v>
      </c>
      <c s="497" t="s">
        <v>946</v>
      </c>
      <c s="497" t="s">
        <v>4</v>
      </c>
      <c s="497" t="s">
        <v>968</v>
      </c>
      <c s="497" t="s">
        <v>120</v>
      </c>
      <c s="497" t="s">
        <v>8</v>
      </c>
      <c s="497" t="s">
        <v>1129</v>
      </c>
      <c s="497" t="s">
        <v>192</v>
      </c>
      <c s="497" t="s">
        <v>192</v>
      </c>
      <c s="497" t="s">
        <v>120</v>
      </c>
      <c s="504">
        <v>68695814.290000007</v>
      </c>
      <c s="504">
        <v>0</v>
      </c>
      <c s="504">
        <v>0</v>
      </c>
      <c s="504">
        <v>0</v>
      </c>
      <c s="504">
        <v>0</v>
      </c>
      <c s="504">
        <v>0</v>
      </c>
      <c s="504">
        <v>0</v>
      </c>
      <c s="504">
        <v>68695814.290000007</v>
      </c>
      <c s="509">
        <v>42040</v>
      </c>
      <c s="509">
        <v>51119</v>
      </c>
      <c s="508">
        <v>80000000</v>
      </c>
      <c s="508">
        <v>73162121.799999997</v>
      </c>
      <c s="508">
        <v>15.049315068493151</v>
      </c>
      <c s="508">
        <v>24.873972602739727</v>
      </c>
      <c s="692">
        <v>0.01831</v>
      </c>
      <c s="676" t="s">
        <v>1206</v>
      </c>
      <c s="676"/>
      <c s="508">
        <v>15.049315068493151</v>
      </c>
      <c s="508">
        <v>24.873972602739727</v>
      </c>
      <c s="676">
        <v>0.01831</v>
      </c>
      <c s="510" t="s">
        <v>120</v>
      </c>
      <c s="497" t="s">
        <v>120</v>
      </c>
    </row>
    <row r="155" spans="1:38" s="497" customFormat="1" ht="13.8">
      <c r="A155" s="787">
        <v>20311000</v>
      </c>
      <c s="507">
        <v>1</v>
      </c>
      <c s="507">
        <v>1</v>
      </c>
      <c s="507">
        <v>1</v>
      </c>
      <c s="507" t="s">
        <v>364</v>
      </c>
      <c s="497" t="s">
        <v>952</v>
      </c>
      <c s="497" t="s">
        <v>951</v>
      </c>
      <c s="497" t="s">
        <v>946</v>
      </c>
      <c s="497" t="s">
        <v>4</v>
      </c>
      <c s="497" t="s">
        <v>968</v>
      </c>
      <c s="497" t="s">
        <v>120</v>
      </c>
      <c s="497" t="s">
        <v>8</v>
      </c>
      <c s="497" t="s">
        <v>1129</v>
      </c>
      <c s="497" t="s">
        <v>193</v>
      </c>
      <c s="497" t="s">
        <v>193</v>
      </c>
      <c s="497" t="s">
        <v>120</v>
      </c>
      <c s="504">
        <v>500000000</v>
      </c>
      <c s="504">
        <v>0</v>
      </c>
      <c s="504">
        <v>0</v>
      </c>
      <c s="504">
        <v>0</v>
      </c>
      <c s="504">
        <v>0</v>
      </c>
      <c s="504">
        <v>0</v>
      </c>
      <c s="504">
        <v>0</v>
      </c>
      <c s="504">
        <v>500000000</v>
      </c>
      <c s="509">
        <v>42040</v>
      </c>
      <c s="509">
        <v>49324</v>
      </c>
      <c s="508">
        <v>500000000</v>
      </c>
      <c s="508">
        <v>500000000</v>
      </c>
      <c s="508">
        <v>10.131506849315068</v>
      </c>
      <c s="508">
        <v>19.956164383561642</v>
      </c>
      <c s="714">
        <v>0.02878</v>
      </c>
      <c s="676" t="s">
        <v>1206</v>
      </c>
      <c s="676"/>
      <c s="508">
        <v>10.131506849315068</v>
      </c>
      <c s="508">
        <v>19.956164383561642</v>
      </c>
      <c s="676">
        <v>0.02878</v>
      </c>
      <c s="510" t="s">
        <v>120</v>
      </c>
      <c s="497" t="s">
        <v>120</v>
      </c>
    </row>
    <row r="156" spans="1:38" s="497" customFormat="1" ht="13.8">
      <c r="A156" s="787">
        <v>20318000</v>
      </c>
      <c s="507">
        <v>1</v>
      </c>
      <c s="507">
        <v>1</v>
      </c>
      <c s="507">
        <v>1</v>
      </c>
      <c s="507" t="s">
        <v>364</v>
      </c>
      <c s="497" t="s">
        <v>952</v>
      </c>
      <c s="497" t="s">
        <v>951</v>
      </c>
      <c s="497" t="s">
        <v>946</v>
      </c>
      <c s="497" t="s">
        <v>4</v>
      </c>
      <c s="497" t="s">
        <v>968</v>
      </c>
      <c s="497" t="s">
        <v>120</v>
      </c>
      <c s="497" t="s">
        <v>8</v>
      </c>
      <c s="497" t="s">
        <v>1129</v>
      </c>
      <c s="497" t="s">
        <v>194</v>
      </c>
      <c s="497" t="s">
        <v>194</v>
      </c>
      <c s="497" t="s">
        <v>120</v>
      </c>
      <c s="504">
        <v>21000000</v>
      </c>
      <c s="504">
        <v>0</v>
      </c>
      <c s="504">
        <v>0</v>
      </c>
      <c s="504">
        <v>694950.42000000004</v>
      </c>
      <c s="504" t="s">
        <v>4153</v>
      </c>
      <c s="504">
        <v>0</v>
      </c>
      <c s="504">
        <v>0</v>
      </c>
      <c s="504">
        <v>21000000</v>
      </c>
      <c s="509">
        <v>42277</v>
      </c>
      <c s="509">
        <v>51271</v>
      </c>
      <c s="508">
        <v>30000000</v>
      </c>
      <c s="508">
        <v>30000000</v>
      </c>
      <c s="508">
        <v>15.465753424657533</v>
      </c>
      <c s="508">
        <v>24.641095890410959</v>
      </c>
      <c s="715">
        <v>0.064782699999999999</v>
      </c>
      <c s="676" t="s">
        <v>1906</v>
      </c>
      <c s="676">
        <v>0.012</v>
      </c>
      <c s="508">
        <v>15.465753424657532</v>
      </c>
      <c s="508">
        <v>24.641095890410959</v>
      </c>
      <c s="676">
        <v>0.064782699999999999</v>
      </c>
      <c s="510" t="s">
        <v>120</v>
      </c>
      <c s="497" t="s">
        <v>120</v>
      </c>
    </row>
    <row r="157" spans="1:38" s="497" customFormat="1" ht="13.8">
      <c r="A157" s="787">
        <v>20317000</v>
      </c>
      <c s="507">
        <v>1</v>
      </c>
      <c s="507">
        <v>1</v>
      </c>
      <c s="507">
        <v>1</v>
      </c>
      <c s="507" t="s">
        <v>364</v>
      </c>
      <c s="497" t="s">
        <v>952</v>
      </c>
      <c s="497" t="s">
        <v>951</v>
      </c>
      <c s="497" t="s">
        <v>946</v>
      </c>
      <c s="497" t="s">
        <v>4</v>
      </c>
      <c s="497" t="s">
        <v>968</v>
      </c>
      <c s="497" t="s">
        <v>120</v>
      </c>
      <c s="497" t="s">
        <v>8</v>
      </c>
      <c s="497" t="s">
        <v>1129</v>
      </c>
      <c s="497" t="s">
        <v>195</v>
      </c>
      <c s="497" t="s">
        <v>195</v>
      </c>
      <c s="497" t="s">
        <v>120</v>
      </c>
      <c s="504">
        <v>34758060.700000003</v>
      </c>
      <c s="504">
        <v>0</v>
      </c>
      <c s="504">
        <v>0</v>
      </c>
      <c s="504">
        <v>409482.01000000001</v>
      </c>
      <c s="504" t="s">
        <v>4153</v>
      </c>
      <c s="504">
        <v>0</v>
      </c>
      <c s="504">
        <v>0</v>
      </c>
      <c s="504">
        <v>34758060.700000003</v>
      </c>
      <c s="509">
        <v>42277</v>
      </c>
      <c s="509">
        <v>51271</v>
      </c>
      <c s="508">
        <v>50000000</v>
      </c>
      <c s="508">
        <v>50000000</v>
      </c>
      <c s="508">
        <v>15.465753424657533</v>
      </c>
      <c s="508">
        <v>24.641095890410959</v>
      </c>
      <c s="692">
        <v>0.01831</v>
      </c>
      <c s="676" t="s">
        <v>1206</v>
      </c>
      <c s="676"/>
      <c s="508">
        <v>15.465753424657535</v>
      </c>
      <c s="508">
        <v>24.641095890410959</v>
      </c>
      <c s="676">
        <v>0.01831</v>
      </c>
      <c s="510" t="s">
        <v>120</v>
      </c>
      <c s="497" t="s">
        <v>120</v>
      </c>
    </row>
    <row r="158" spans="1:38" s="497" customFormat="1" ht="13.8">
      <c r="A158" s="787">
        <v>20316000</v>
      </c>
      <c s="507">
        <v>1</v>
      </c>
      <c s="507">
        <v>1</v>
      </c>
      <c s="507">
        <v>1</v>
      </c>
      <c s="507" t="s">
        <v>364</v>
      </c>
      <c s="497" t="s">
        <v>952</v>
      </c>
      <c s="497" t="s">
        <v>951</v>
      </c>
      <c s="497" t="s">
        <v>946</v>
      </c>
      <c s="497" t="s">
        <v>4</v>
      </c>
      <c s="497" t="s">
        <v>968</v>
      </c>
      <c s="497" t="s">
        <v>120</v>
      </c>
      <c s="497" t="s">
        <v>8</v>
      </c>
      <c s="497" t="s">
        <v>1129</v>
      </c>
      <c s="497" t="s">
        <v>196</v>
      </c>
      <c s="497" t="s">
        <v>196</v>
      </c>
      <c s="497" t="s">
        <v>120</v>
      </c>
      <c s="504">
        <v>132000000</v>
      </c>
      <c s="504">
        <v>0</v>
      </c>
      <c s="504">
        <v>0</v>
      </c>
      <c s="504">
        <v>0</v>
      </c>
      <c s="504">
        <v>0</v>
      </c>
      <c s="504">
        <v>0</v>
      </c>
      <c s="504">
        <v>0</v>
      </c>
      <c s="504">
        <v>132000000</v>
      </c>
      <c s="509">
        <v>42171</v>
      </c>
      <c s="509">
        <v>51606</v>
      </c>
      <c s="508">
        <v>300000000</v>
      </c>
      <c s="508">
        <v>160000000</v>
      </c>
      <c s="508">
        <v>16.383561643835616</v>
      </c>
      <c s="508">
        <v>25.849315068493151</v>
      </c>
      <c s="692">
        <v>0.031460000000000002</v>
      </c>
      <c s="676" t="s">
        <v>1206</v>
      </c>
      <c s="676"/>
      <c s="508">
        <v>16.383561643835616</v>
      </c>
      <c s="508">
        <v>25.849315068493151</v>
      </c>
      <c s="676">
        <v>0.031460000000000002</v>
      </c>
      <c s="510" t="s">
        <v>120</v>
      </c>
      <c s="497" t="s">
        <v>120</v>
      </c>
    </row>
    <row r="159" spans="1:38" s="497" customFormat="1" ht="13.8">
      <c r="A159" s="787">
        <v>20320000</v>
      </c>
      <c s="507">
        <v>1</v>
      </c>
      <c s="507">
        <v>1</v>
      </c>
      <c s="507">
        <v>1</v>
      </c>
      <c s="507" t="s">
        <v>364</v>
      </c>
      <c s="497" t="s">
        <v>952</v>
      </c>
      <c s="497" t="s">
        <v>951</v>
      </c>
      <c s="497" t="s">
        <v>946</v>
      </c>
      <c s="497" t="s">
        <v>4</v>
      </c>
      <c s="497" t="s">
        <v>968</v>
      </c>
      <c s="497" t="s">
        <v>120</v>
      </c>
      <c s="497" t="s">
        <v>8</v>
      </c>
      <c s="497" t="s">
        <v>1129</v>
      </c>
      <c s="497" t="s">
        <v>197</v>
      </c>
      <c s="497" t="s">
        <v>197</v>
      </c>
      <c s="497" t="s">
        <v>120</v>
      </c>
      <c s="504">
        <v>92427664.859999999</v>
      </c>
      <c s="504">
        <v>0</v>
      </c>
      <c s="504">
        <v>0</v>
      </c>
      <c s="504">
        <v>0</v>
      </c>
      <c s="504">
        <v>0</v>
      </c>
      <c s="504">
        <v>0</v>
      </c>
      <c s="504">
        <v>0</v>
      </c>
      <c s="504">
        <v>92427664.859999999</v>
      </c>
      <c s="509">
        <v>42674</v>
      </c>
      <c s="509">
        <v>51728</v>
      </c>
      <c s="508">
        <v>118000000</v>
      </c>
      <c s="508">
        <v>118000000</v>
      </c>
      <c s="508">
        <v>16.717808219178082</v>
      </c>
      <c s="508">
        <v>24.805479452054794</v>
      </c>
      <c s="692">
        <v>0.045100000000000001</v>
      </c>
      <c s="676" t="s">
        <v>1206</v>
      </c>
      <c s="676"/>
      <c s="508">
        <v>16.717808219178082</v>
      </c>
      <c s="508">
        <v>24.805479452054794</v>
      </c>
      <c s="676">
        <v>0.045100000000000001</v>
      </c>
      <c s="510" t="s">
        <v>120</v>
      </c>
      <c s="497" t="s">
        <v>120</v>
      </c>
    </row>
    <row r="160" spans="1:38" s="497" customFormat="1" ht="13.8">
      <c r="A160" s="787">
        <v>20321000</v>
      </c>
      <c s="507">
        <v>1</v>
      </c>
      <c s="507">
        <v>1</v>
      </c>
      <c s="507">
        <v>1</v>
      </c>
      <c s="507" t="s">
        <v>364</v>
      </c>
      <c s="497" t="s">
        <v>952</v>
      </c>
      <c s="497" t="s">
        <v>951</v>
      </c>
      <c s="497" t="s">
        <v>946</v>
      </c>
      <c s="497" t="s">
        <v>4</v>
      </c>
      <c s="497" t="s">
        <v>968</v>
      </c>
      <c s="497" t="s">
        <v>120</v>
      </c>
      <c s="497" t="s">
        <v>8</v>
      </c>
      <c s="497" t="s">
        <v>1129</v>
      </c>
      <c s="497" t="s">
        <v>198</v>
      </c>
      <c s="497" t="s">
        <v>198</v>
      </c>
      <c s="497" t="s">
        <v>120</v>
      </c>
      <c s="504">
        <v>23116900</v>
      </c>
      <c s="504">
        <v>0</v>
      </c>
      <c s="504">
        <v>0</v>
      </c>
      <c s="504">
        <v>0</v>
      </c>
      <c s="504">
        <v>0</v>
      </c>
      <c s="504">
        <v>0</v>
      </c>
      <c s="504">
        <v>0</v>
      </c>
      <c s="504">
        <v>23116900</v>
      </c>
      <c s="509">
        <v>42674</v>
      </c>
      <c s="509">
        <v>51728</v>
      </c>
      <c s="508">
        <v>25000000</v>
      </c>
      <c s="508">
        <v>25000000</v>
      </c>
      <c s="508">
        <v>16.717808219178082</v>
      </c>
      <c s="508">
        <v>24.805479452054794</v>
      </c>
      <c s="692">
        <v>0.025000000000000001</v>
      </c>
      <c s="676" t="s">
        <v>1206</v>
      </c>
      <c s="676"/>
      <c s="508">
        <v>16.717808219178082</v>
      </c>
      <c s="508">
        <v>24.805479452054794</v>
      </c>
      <c s="676">
        <v>0.025000000000000001</v>
      </c>
      <c s="510" t="s">
        <v>120</v>
      </c>
      <c s="497" t="s">
        <v>120</v>
      </c>
    </row>
    <row r="161" spans="1:38" s="497" customFormat="1" ht="13.8">
      <c r="A161" s="787">
        <v>20322000</v>
      </c>
      <c s="507">
        <v>1</v>
      </c>
      <c s="507">
        <v>1</v>
      </c>
      <c s="507">
        <v>1</v>
      </c>
      <c s="507" t="s">
        <v>364</v>
      </c>
      <c s="497" t="s">
        <v>952</v>
      </c>
      <c s="497" t="s">
        <v>951</v>
      </c>
      <c s="497" t="s">
        <v>946</v>
      </c>
      <c s="497" t="s">
        <v>4</v>
      </c>
      <c s="497" t="s">
        <v>968</v>
      </c>
      <c s="497" t="s">
        <v>120</v>
      </c>
      <c s="497" t="s">
        <v>8</v>
      </c>
      <c s="497" t="s">
        <v>1129</v>
      </c>
      <c s="497" t="s">
        <v>199</v>
      </c>
      <c s="497" t="s">
        <v>199</v>
      </c>
      <c s="497" t="s">
        <v>120</v>
      </c>
      <c s="504">
        <v>124956837.61000001</v>
      </c>
      <c s="504">
        <v>0</v>
      </c>
      <c s="504">
        <v>0</v>
      </c>
      <c s="504">
        <v>0</v>
      </c>
      <c s="504">
        <v>0</v>
      </c>
      <c s="504">
        <v>0</v>
      </c>
      <c s="504">
        <v>0</v>
      </c>
      <c s="504">
        <v>124956837.61000001</v>
      </c>
      <c s="509">
        <v>42674</v>
      </c>
      <c s="509">
        <v>51728</v>
      </c>
      <c s="508">
        <v>160000000</v>
      </c>
      <c s="508">
        <v>159513936.72</v>
      </c>
      <c s="508">
        <v>16.717808219178082</v>
      </c>
      <c s="508">
        <v>24.805479452054794</v>
      </c>
      <c s="692">
        <v>0.04514</v>
      </c>
      <c s="676" t="s">
        <v>1206</v>
      </c>
      <c s="676"/>
      <c s="508">
        <v>16.717808219178082</v>
      </c>
      <c s="508">
        <v>24.805479452054794</v>
      </c>
      <c s="676">
        <v>0.04514</v>
      </c>
      <c s="510" t="s">
        <v>120</v>
      </c>
      <c s="497" t="s">
        <v>120</v>
      </c>
    </row>
    <row r="162" spans="1:38" s="497" customFormat="1" ht="13.8">
      <c r="A162" s="787">
        <v>20323000</v>
      </c>
      <c s="507">
        <v>1</v>
      </c>
      <c s="507">
        <v>1</v>
      </c>
      <c s="507">
        <v>1</v>
      </c>
      <c s="507" t="s">
        <v>364</v>
      </c>
      <c s="497" t="s">
        <v>952</v>
      </c>
      <c s="497" t="s">
        <v>951</v>
      </c>
      <c s="497" t="s">
        <v>946</v>
      </c>
      <c s="497" t="s">
        <v>4</v>
      </c>
      <c s="497" t="s">
        <v>968</v>
      </c>
      <c s="497" t="s">
        <v>120</v>
      </c>
      <c s="497" t="s">
        <v>8</v>
      </c>
      <c s="497" t="s">
        <v>1129</v>
      </c>
      <c s="497" t="s">
        <v>200</v>
      </c>
      <c s="497" t="s">
        <v>200</v>
      </c>
      <c s="497" t="s">
        <v>120</v>
      </c>
      <c s="504">
        <v>15708039.650000002</v>
      </c>
      <c s="504">
        <v>0</v>
      </c>
      <c s="504">
        <v>0</v>
      </c>
      <c s="504">
        <v>0</v>
      </c>
      <c s="504">
        <v>0</v>
      </c>
      <c s="504">
        <v>0</v>
      </c>
      <c s="504">
        <v>0</v>
      </c>
      <c s="504">
        <v>15708039.650000002</v>
      </c>
      <c s="509">
        <v>42703</v>
      </c>
      <c s="509">
        <v>51789</v>
      </c>
      <c s="508">
        <v>19720000</v>
      </c>
      <c s="508">
        <v>19019299.73</v>
      </c>
      <c s="508">
        <v>16.884931506849316</v>
      </c>
      <c s="508">
        <v>24.893150684931506</v>
      </c>
      <c s="692">
        <v>0.018394000000000001</v>
      </c>
      <c s="676" t="s">
        <v>1206</v>
      </c>
      <c s="676"/>
      <c s="508">
        <v>16.884931506849316</v>
      </c>
      <c s="508">
        <v>24.893150684931506</v>
      </c>
      <c s="676">
        <v>0.018394000000000001</v>
      </c>
      <c s="510" t="s">
        <v>120</v>
      </c>
      <c s="497" t="s">
        <v>120</v>
      </c>
    </row>
    <row r="163" spans="1:38" s="497" customFormat="1" ht="13.8">
      <c r="A163" s="787">
        <v>20324000</v>
      </c>
      <c s="507">
        <v>1</v>
      </c>
      <c s="507">
        <v>1</v>
      </c>
      <c s="507">
        <v>1</v>
      </c>
      <c s="507" t="s">
        <v>364</v>
      </c>
      <c s="497" t="s">
        <v>952</v>
      </c>
      <c s="497" t="s">
        <v>951</v>
      </c>
      <c s="497" t="s">
        <v>946</v>
      </c>
      <c s="497" t="s">
        <v>4</v>
      </c>
      <c s="497" t="s">
        <v>968</v>
      </c>
      <c s="497" t="s">
        <v>120</v>
      </c>
      <c s="497" t="s">
        <v>8</v>
      </c>
      <c s="497" t="s">
        <v>1129</v>
      </c>
      <c s="497" t="s">
        <v>201</v>
      </c>
      <c s="497" t="s">
        <v>201</v>
      </c>
      <c s="497" t="s">
        <v>120</v>
      </c>
      <c s="504">
        <v>52975416.329999998</v>
      </c>
      <c s="504">
        <v>0</v>
      </c>
      <c s="504">
        <v>0</v>
      </c>
      <c s="504">
        <v>0</v>
      </c>
      <c s="504">
        <v>0</v>
      </c>
      <c s="504">
        <v>0</v>
      </c>
      <c s="504">
        <v>0</v>
      </c>
      <c s="504">
        <v>52975416.329999998</v>
      </c>
      <c s="509">
        <v>42843</v>
      </c>
      <c s="509">
        <v>51881</v>
      </c>
      <c s="508">
        <v>60000000</v>
      </c>
      <c s="508">
        <v>60000000</v>
      </c>
      <c s="508">
        <v>17.136986301369863</v>
      </c>
      <c s="508">
        <v>24.761643835616439</v>
      </c>
      <c s="692">
        <v>0.045100000000000001</v>
      </c>
      <c s="676" t="s">
        <v>1206</v>
      </c>
      <c s="676"/>
      <c s="508">
        <v>17.136986301369863</v>
      </c>
      <c s="508">
        <v>24.761643835616439</v>
      </c>
      <c s="676">
        <v>0.045099999999999994</v>
      </c>
      <c s="510" t="s">
        <v>120</v>
      </c>
      <c s="497" t="s">
        <v>120</v>
      </c>
    </row>
    <row r="164" spans="1:38" s="497" customFormat="1" ht="13.8">
      <c r="A164" s="787">
        <v>20325000</v>
      </c>
      <c s="507">
        <v>1</v>
      </c>
      <c s="507">
        <v>1</v>
      </c>
      <c s="507">
        <v>1</v>
      </c>
      <c s="507" t="s">
        <v>364</v>
      </c>
      <c s="497" t="s">
        <v>952</v>
      </c>
      <c s="497" t="s">
        <v>951</v>
      </c>
      <c s="497" t="s">
        <v>946</v>
      </c>
      <c s="497" t="s">
        <v>4</v>
      </c>
      <c s="497" t="s">
        <v>968</v>
      </c>
      <c s="497" t="s">
        <v>120</v>
      </c>
      <c s="497" t="s">
        <v>8</v>
      </c>
      <c s="497" t="s">
        <v>1129</v>
      </c>
      <c s="497" t="s">
        <v>202</v>
      </c>
      <c s="497" t="s">
        <v>202</v>
      </c>
      <c s="497" t="s">
        <v>120</v>
      </c>
      <c s="504">
        <v>8940278.3399999999</v>
      </c>
      <c s="504">
        <v>0</v>
      </c>
      <c s="504">
        <v>0</v>
      </c>
      <c s="504">
        <v>0</v>
      </c>
      <c s="504">
        <v>0</v>
      </c>
      <c s="504">
        <v>0</v>
      </c>
      <c s="504">
        <v>0</v>
      </c>
      <c s="504">
        <v>8940278.3399999999</v>
      </c>
      <c s="509">
        <v>42881</v>
      </c>
      <c s="509">
        <v>51912</v>
      </c>
      <c s="508">
        <v>12447779</v>
      </c>
      <c s="508">
        <v>12447779</v>
      </c>
      <c s="508">
        <v>17.221917808219178</v>
      </c>
      <c s="508">
        <v>24.742465753424657</v>
      </c>
      <c s="692">
        <v>0.045100000000000001</v>
      </c>
      <c s="676" t="s">
        <v>1206</v>
      </c>
      <c s="676"/>
      <c s="508">
        <v>17.221917808219178</v>
      </c>
      <c s="508">
        <v>24.742465753424657</v>
      </c>
      <c s="676">
        <v>0.045100000000000001</v>
      </c>
      <c s="510" t="s">
        <v>120</v>
      </c>
      <c s="497" t="s">
        <v>120</v>
      </c>
    </row>
    <row r="165" spans="1:38" s="497" customFormat="1" ht="13.8">
      <c r="A165" s="787">
        <v>20333000</v>
      </c>
      <c s="507">
        <v>1</v>
      </c>
      <c s="507">
        <v>1</v>
      </c>
      <c s="507">
        <v>1</v>
      </c>
      <c s="507" t="s">
        <v>364</v>
      </c>
      <c s="497" t="s">
        <v>952</v>
      </c>
      <c s="497" t="s">
        <v>951</v>
      </c>
      <c s="497" t="s">
        <v>946</v>
      </c>
      <c s="497" t="s">
        <v>4</v>
      </c>
      <c s="497" t="s">
        <v>968</v>
      </c>
      <c s="497" t="s">
        <v>120</v>
      </c>
      <c s="497" t="s">
        <v>8</v>
      </c>
      <c s="497" t="s">
        <v>1129</v>
      </c>
      <c s="497" t="s">
        <v>203</v>
      </c>
      <c s="497" t="s">
        <v>203</v>
      </c>
      <c s="497" t="s">
        <v>120</v>
      </c>
      <c s="504">
        <v>130812509.29000066</v>
      </c>
      <c s="504">
        <v>0</v>
      </c>
      <c s="504">
        <v>0</v>
      </c>
      <c s="504">
        <v>3603378.4100000001</v>
      </c>
      <c s="504">
        <v>48230.849999999999</v>
      </c>
      <c s="504">
        <v>2.9802322387695299E-08</v>
      </c>
      <c s="504">
        <v>0</v>
      </c>
      <c s="504">
        <v>130812509.29000069</v>
      </c>
      <c s="509">
        <v>43649</v>
      </c>
      <c s="509">
        <v>52185</v>
      </c>
      <c s="508">
        <v>150000000</v>
      </c>
      <c s="508">
        <v>150000000</v>
      </c>
      <c s="508">
        <v>17.969863013698632</v>
      </c>
      <c s="508">
        <v>23.386301369863013</v>
      </c>
      <c s="692">
        <v>0.045249999999999999</v>
      </c>
      <c s="676" t="s">
        <v>1206</v>
      </c>
      <c s="676"/>
      <c s="508">
        <v>17.969863013698632</v>
      </c>
      <c s="508">
        <v>23.386301369863013</v>
      </c>
      <c s="676">
        <v>0.045249999999999999</v>
      </c>
      <c s="510" t="s">
        <v>120</v>
      </c>
      <c s="497" t="s">
        <v>120</v>
      </c>
    </row>
    <row r="166" spans="1:38" s="497" customFormat="1" ht="13.8">
      <c r="A166" s="787">
        <v>20326000</v>
      </c>
      <c s="507">
        <v>1</v>
      </c>
      <c s="507">
        <v>1</v>
      </c>
      <c s="507">
        <v>1</v>
      </c>
      <c s="507" t="s">
        <v>364</v>
      </c>
      <c s="497" t="s">
        <v>952</v>
      </c>
      <c s="497" t="s">
        <v>951</v>
      </c>
      <c s="497" t="s">
        <v>946</v>
      </c>
      <c s="497" t="s">
        <v>4</v>
      </c>
      <c s="497" t="s">
        <v>968</v>
      </c>
      <c s="497" t="s">
        <v>120</v>
      </c>
      <c s="497" t="s">
        <v>8</v>
      </c>
      <c s="497" t="s">
        <v>1129</v>
      </c>
      <c s="497" t="s">
        <v>204</v>
      </c>
      <c s="497" t="s">
        <v>204</v>
      </c>
      <c s="497" t="s">
        <v>120</v>
      </c>
      <c s="504">
        <v>226454067.62</v>
      </c>
      <c s="504">
        <v>0</v>
      </c>
      <c s="504">
        <v>0</v>
      </c>
      <c s="504">
        <v>0</v>
      </c>
      <c s="504">
        <v>0</v>
      </c>
      <c s="504">
        <v>0</v>
      </c>
      <c s="504">
        <v>0</v>
      </c>
      <c s="504">
        <v>226454067.62</v>
      </c>
      <c s="509">
        <v>43350</v>
      </c>
      <c s="509">
        <v>52215</v>
      </c>
      <c s="508">
        <v>237600000</v>
      </c>
      <c s="508">
        <v>237600000</v>
      </c>
      <c s="508">
        <v>18.052054794520547</v>
      </c>
      <c s="508">
        <v>24.287671232876711</v>
      </c>
      <c s="692">
        <v>0.045242999999999998</v>
      </c>
      <c s="676" t="s">
        <v>1206</v>
      </c>
      <c s="676"/>
      <c s="508">
        <v>18.052054794520547</v>
      </c>
      <c s="508">
        <v>24.287671232876711</v>
      </c>
      <c s="676">
        <v>0.045242999999999998</v>
      </c>
      <c s="510" t="s">
        <v>120</v>
      </c>
      <c s="497" t="s">
        <v>120</v>
      </c>
    </row>
    <row r="167" spans="1:38" s="497" customFormat="1" ht="13.8">
      <c r="A167" s="787">
        <v>20337000</v>
      </c>
      <c s="507">
        <v>1</v>
      </c>
      <c s="507">
        <v>1</v>
      </c>
      <c s="507">
        <v>1</v>
      </c>
      <c s="507" t="s">
        <v>364</v>
      </c>
      <c s="497" t="s">
        <v>952</v>
      </c>
      <c s="497" t="s">
        <v>951</v>
      </c>
      <c s="497" t="s">
        <v>946</v>
      </c>
      <c s="497" t="s">
        <v>4</v>
      </c>
      <c s="497" t="s">
        <v>968</v>
      </c>
      <c s="497" t="s">
        <v>120</v>
      </c>
      <c s="497" t="s">
        <v>8</v>
      </c>
      <c s="497" t="s">
        <v>1129</v>
      </c>
      <c s="497" t="s">
        <v>205</v>
      </c>
      <c s="497" t="s">
        <v>205</v>
      </c>
      <c s="497" t="s">
        <v>120</v>
      </c>
      <c s="504">
        <v>88596870</v>
      </c>
      <c s="504">
        <v>0</v>
      </c>
      <c s="504">
        <v>0</v>
      </c>
      <c s="504">
        <v>0</v>
      </c>
      <c s="504">
        <v>0</v>
      </c>
      <c s="504">
        <v>0</v>
      </c>
      <c s="504">
        <v>0</v>
      </c>
      <c s="504">
        <v>88596870</v>
      </c>
      <c s="509">
        <v>43712</v>
      </c>
      <c s="509">
        <v>52519</v>
      </c>
      <c s="508">
        <v>100000000</v>
      </c>
      <c s="508">
        <v>100000000</v>
      </c>
      <c s="508">
        <v>18.884931506849316</v>
      </c>
      <c s="508">
        <v>24.12876712328767</v>
      </c>
      <c s="692">
        <v>0.045440000000000001</v>
      </c>
      <c s="676" t="s">
        <v>1206</v>
      </c>
      <c s="676"/>
      <c s="508">
        <v>18.884931506849316</v>
      </c>
      <c s="508">
        <v>24.12876712328767</v>
      </c>
      <c s="676">
        <v>0.045440000000000001</v>
      </c>
      <c s="510" t="s">
        <v>120</v>
      </c>
      <c s="497" t="s">
        <v>120</v>
      </c>
    </row>
    <row r="168" spans="1:38" s="497" customFormat="1" ht="13.8">
      <c r="A168" s="787">
        <v>20329000</v>
      </c>
      <c s="507">
        <v>1</v>
      </c>
      <c s="507">
        <v>1</v>
      </c>
      <c s="507">
        <v>1</v>
      </c>
      <c s="507" t="s">
        <v>364</v>
      </c>
      <c s="497" t="s">
        <v>952</v>
      </c>
      <c s="497" t="s">
        <v>951</v>
      </c>
      <c s="497" t="s">
        <v>946</v>
      </c>
      <c s="497" t="s">
        <v>4</v>
      </c>
      <c s="497" t="s">
        <v>968</v>
      </c>
      <c s="497" t="s">
        <v>120</v>
      </c>
      <c s="497" t="s">
        <v>8</v>
      </c>
      <c s="497" t="s">
        <v>1129</v>
      </c>
      <c s="497" t="s">
        <v>206</v>
      </c>
      <c s="497" t="s">
        <v>206</v>
      </c>
      <c s="497" t="s">
        <v>120</v>
      </c>
      <c s="504">
        <v>12195590.02</v>
      </c>
      <c s="504">
        <v>0</v>
      </c>
      <c s="504">
        <v>0</v>
      </c>
      <c s="504">
        <v>316461.73999999999</v>
      </c>
      <c s="504">
        <v>67440.360000000001</v>
      </c>
      <c s="504">
        <v>0</v>
      </c>
      <c s="504">
        <v>0</v>
      </c>
      <c s="504">
        <v>12195590.02</v>
      </c>
      <c s="509">
        <v>43536</v>
      </c>
      <c s="509">
        <v>52550</v>
      </c>
      <c s="508">
        <v>50000000</v>
      </c>
      <c s="508">
        <v>41841940</v>
      </c>
      <c s="508">
        <v>18.969863013698632</v>
      </c>
      <c s="508">
        <v>24.695890410958903</v>
      </c>
      <c s="692">
        <v>0.045429999999999998</v>
      </c>
      <c s="676" t="s">
        <v>1206</v>
      </c>
      <c s="676"/>
      <c s="508">
        <v>18.969863013698632</v>
      </c>
      <c s="508">
        <v>24.695890410958903</v>
      </c>
      <c s="676">
        <v>0.045429999999999998</v>
      </c>
      <c s="510" t="s">
        <v>120</v>
      </c>
      <c s="497" t="s">
        <v>120</v>
      </c>
    </row>
    <row r="169" spans="1:38" s="497" customFormat="1" ht="13.8">
      <c r="A169" s="787">
        <v>20328000</v>
      </c>
      <c s="507">
        <v>1</v>
      </c>
      <c s="507">
        <v>1</v>
      </c>
      <c s="507">
        <v>1</v>
      </c>
      <c s="507" t="s">
        <v>364</v>
      </c>
      <c s="497" t="s">
        <v>952</v>
      </c>
      <c s="497" t="s">
        <v>951</v>
      </c>
      <c s="497" t="s">
        <v>946</v>
      </c>
      <c s="497" t="s">
        <v>4</v>
      </c>
      <c s="497" t="s">
        <v>968</v>
      </c>
      <c s="497" t="s">
        <v>120</v>
      </c>
      <c s="497" t="s">
        <v>8</v>
      </c>
      <c s="497" t="s">
        <v>1129</v>
      </c>
      <c s="497" t="s">
        <v>207</v>
      </c>
      <c s="497" t="s">
        <v>207</v>
      </c>
      <c s="497" t="s">
        <v>120</v>
      </c>
      <c s="504">
        <v>100000000</v>
      </c>
      <c s="504">
        <v>0</v>
      </c>
      <c s="504">
        <v>0</v>
      </c>
      <c s="504">
        <v>0</v>
      </c>
      <c s="504">
        <v>0</v>
      </c>
      <c s="504">
        <v>0</v>
      </c>
      <c s="504">
        <v>0</v>
      </c>
      <c s="504">
        <v>100000000</v>
      </c>
      <c s="509">
        <v>43445</v>
      </c>
      <c s="509">
        <v>50693</v>
      </c>
      <c s="508">
        <v>100000000</v>
      </c>
      <c s="508">
        <v>100000000</v>
      </c>
      <c s="508">
        <v>13.882191780821918</v>
      </c>
      <c s="508">
        <v>19.857534246575341</v>
      </c>
      <c s="692">
        <v>0.0184</v>
      </c>
      <c s="676" t="s">
        <v>1206</v>
      </c>
      <c s="676"/>
      <c s="508">
        <v>13.882191780821916</v>
      </c>
      <c s="508">
        <v>19.857534246575341</v>
      </c>
      <c s="676">
        <v>0.0184</v>
      </c>
      <c s="510" t="s">
        <v>120</v>
      </c>
      <c s="497" t="s">
        <v>120</v>
      </c>
    </row>
    <row r="170" spans="1:38" s="497" customFormat="1" ht="13.8">
      <c r="A170" s="787">
        <v>20338000</v>
      </c>
      <c s="507">
        <v>1</v>
      </c>
      <c s="507">
        <v>1</v>
      </c>
      <c s="507">
        <v>1</v>
      </c>
      <c s="507" t="s">
        <v>364</v>
      </c>
      <c s="497" t="s">
        <v>952</v>
      </c>
      <c s="497" t="s">
        <v>951</v>
      </c>
      <c s="497" t="s">
        <v>946</v>
      </c>
      <c s="497" t="s">
        <v>4</v>
      </c>
      <c s="497" t="s">
        <v>968</v>
      </c>
      <c s="497" t="s">
        <v>120</v>
      </c>
      <c s="497" t="s">
        <v>8</v>
      </c>
      <c s="497" t="s">
        <v>1129</v>
      </c>
      <c s="497" t="s">
        <v>208</v>
      </c>
      <c s="497" t="s">
        <v>208</v>
      </c>
      <c s="497" t="s">
        <v>120</v>
      </c>
      <c s="504">
        <v>5675058.6200000001</v>
      </c>
      <c s="504">
        <v>15000.280000000001</v>
      </c>
      <c s="504">
        <v>0</v>
      </c>
      <c s="504">
        <v>0</v>
      </c>
      <c s="504">
        <v>0</v>
      </c>
      <c s="504">
        <v>0</v>
      </c>
      <c s="504">
        <v>0</v>
      </c>
      <c s="504">
        <v>5690058.9000000004</v>
      </c>
      <c s="509">
        <v>43717</v>
      </c>
      <c s="509">
        <v>52580</v>
      </c>
      <c s="508">
        <v>40081242</v>
      </c>
      <c s="508">
        <v>40081242</v>
      </c>
      <c s="508">
        <v>19.052054794520547</v>
      </c>
      <c s="508">
        <v>24.282191780821918</v>
      </c>
      <c s="692">
        <v>0.065565100000000001</v>
      </c>
      <c s="676" t="s">
        <v>1906</v>
      </c>
      <c s="676">
        <v>0.012</v>
      </c>
      <c s="508">
        <v>19.052054794520547</v>
      </c>
      <c s="508">
        <v>24.282191780821918</v>
      </c>
      <c s="676">
        <v>0.065565100000000001</v>
      </c>
      <c s="510" t="s">
        <v>120</v>
      </c>
      <c s="497" t="s">
        <v>120</v>
      </c>
    </row>
    <row r="171" spans="1:38" s="497" customFormat="1" ht="13.8">
      <c r="A171" s="787">
        <v>20330000</v>
      </c>
      <c s="507">
        <v>1</v>
      </c>
      <c s="507">
        <v>1</v>
      </c>
      <c s="507">
        <v>1</v>
      </c>
      <c s="507" t="s">
        <v>364</v>
      </c>
      <c s="497" t="s">
        <v>952</v>
      </c>
      <c s="497" t="s">
        <v>951</v>
      </c>
      <c s="497" t="s">
        <v>946</v>
      </c>
      <c s="497" t="s">
        <v>4</v>
      </c>
      <c s="497" t="s">
        <v>968</v>
      </c>
      <c s="497" t="s">
        <v>120</v>
      </c>
      <c s="497" t="s">
        <v>8</v>
      </c>
      <c s="497" t="s">
        <v>1129</v>
      </c>
      <c s="497" t="s">
        <v>209</v>
      </c>
      <c s="497" t="s">
        <v>209</v>
      </c>
      <c s="497" t="s">
        <v>120</v>
      </c>
      <c s="504">
        <v>4638410.1900000004</v>
      </c>
      <c s="504">
        <v>0</v>
      </c>
      <c s="504">
        <v>0</v>
      </c>
      <c s="504">
        <v>153498.34</v>
      </c>
      <c s="504">
        <v>98321.759999999995</v>
      </c>
      <c s="504">
        <v>0</v>
      </c>
      <c s="504">
        <v>0</v>
      </c>
      <c s="504">
        <v>4638410.1900000004</v>
      </c>
      <c s="509">
        <v>43565</v>
      </c>
      <c s="509">
        <v>52550</v>
      </c>
      <c s="508">
        <v>50000000</v>
      </c>
      <c s="508">
        <v>50000000</v>
      </c>
      <c s="508">
        <v>18.969863013698632</v>
      </c>
      <c s="508">
        <v>24.616438356164384</v>
      </c>
      <c s="692">
        <v>0.066070599999999993</v>
      </c>
      <c s="676" t="s">
        <v>1906</v>
      </c>
      <c s="676">
        <v>0.012</v>
      </c>
      <c s="508">
        <v>18.969863013698632</v>
      </c>
      <c s="508">
        <v>24.616438356164384</v>
      </c>
      <c s="676">
        <v>0.066070599999999993</v>
      </c>
      <c s="510" t="s">
        <v>120</v>
      </c>
      <c s="497" t="s">
        <v>120</v>
      </c>
    </row>
    <row r="172" spans="1:38" s="497" customFormat="1" ht="13.8">
      <c r="A172" s="787">
        <v>20336000</v>
      </c>
      <c s="507">
        <v>1</v>
      </c>
      <c s="507">
        <v>1</v>
      </c>
      <c s="507">
        <v>1</v>
      </c>
      <c s="507" t="s">
        <v>364</v>
      </c>
      <c s="497" t="s">
        <v>952</v>
      </c>
      <c s="497" t="s">
        <v>951</v>
      </c>
      <c s="497" t="s">
        <v>946</v>
      </c>
      <c s="497" t="s">
        <v>4</v>
      </c>
      <c s="497" t="s">
        <v>968</v>
      </c>
      <c s="497" t="s">
        <v>120</v>
      </c>
      <c s="497" t="s">
        <v>8</v>
      </c>
      <c s="497" t="s">
        <v>1129</v>
      </c>
      <c s="497" t="s">
        <v>210</v>
      </c>
      <c s="497" t="s">
        <v>210</v>
      </c>
      <c s="497" t="s">
        <v>120</v>
      </c>
      <c s="504">
        <v>2695390.3999999999</v>
      </c>
      <c s="504">
        <v>0</v>
      </c>
      <c s="504">
        <v>0</v>
      </c>
      <c s="504">
        <v>90251.720000000001</v>
      </c>
      <c s="504">
        <v>23314.07</v>
      </c>
      <c s="504">
        <v>0</v>
      </c>
      <c s="504">
        <v>0</v>
      </c>
      <c s="504">
        <v>2695390.3999999999</v>
      </c>
      <c s="509">
        <v>43705</v>
      </c>
      <c s="509">
        <v>52732</v>
      </c>
      <c s="508">
        <v>12000000</v>
      </c>
      <c s="508">
        <v>12000000</v>
      </c>
      <c s="508">
        <v>19.468493150684932</v>
      </c>
      <c s="508">
        <v>24.731506849315068</v>
      </c>
      <c s="692">
        <v>0.066068799999999997</v>
      </c>
      <c s="676" t="s">
        <v>1906</v>
      </c>
      <c s="676">
        <v>0.012</v>
      </c>
      <c s="508">
        <v>19.468493150684932</v>
      </c>
      <c s="508">
        <v>24.731506849315068</v>
      </c>
      <c s="676">
        <v>0.066068799999999997</v>
      </c>
      <c s="510" t="s">
        <v>120</v>
      </c>
      <c s="497" t="s">
        <v>120</v>
      </c>
    </row>
    <row r="173" spans="1:38" s="497" customFormat="1" ht="13.8">
      <c r="A173" s="787">
        <v>20331000</v>
      </c>
      <c s="507">
        <v>1</v>
      </c>
      <c s="507">
        <v>1</v>
      </c>
      <c s="507">
        <v>1</v>
      </c>
      <c s="507" t="s">
        <v>364</v>
      </c>
      <c s="497" t="s">
        <v>952</v>
      </c>
      <c s="497" t="s">
        <v>951</v>
      </c>
      <c s="497" t="s">
        <v>946</v>
      </c>
      <c s="497" t="s">
        <v>4</v>
      </c>
      <c s="497" t="s">
        <v>968</v>
      </c>
      <c s="497" t="s">
        <v>120</v>
      </c>
      <c s="497" t="s">
        <v>8</v>
      </c>
      <c s="497" t="s">
        <v>1129</v>
      </c>
      <c s="497" t="s">
        <v>211</v>
      </c>
      <c s="497" t="s">
        <v>211</v>
      </c>
      <c s="497" t="s">
        <v>120</v>
      </c>
      <c s="504">
        <v>166666666.63999999</v>
      </c>
      <c s="504">
        <v>0</v>
      </c>
      <c s="504">
        <v>0</v>
      </c>
      <c s="504">
        <v>0</v>
      </c>
      <c s="504">
        <v>0</v>
      </c>
      <c s="504">
        <v>0</v>
      </c>
      <c s="504">
        <v>0</v>
      </c>
      <c s="504">
        <v>166666666.63999999</v>
      </c>
      <c s="509">
        <v>43609</v>
      </c>
      <c s="509">
        <v>46157</v>
      </c>
      <c s="508">
        <v>500000000</v>
      </c>
      <c s="508">
        <v>500000000</v>
      </c>
      <c s="508">
        <v>1.4547945205479451</v>
      </c>
      <c s="508">
        <v>6.9808219178082194</v>
      </c>
      <c s="692">
        <v>0.038969999999999998</v>
      </c>
      <c s="676" t="s">
        <v>1206</v>
      </c>
      <c s="676"/>
      <c s="508">
        <v>1.4547945205479451</v>
      </c>
      <c s="508">
        <v>6.9808219178082194</v>
      </c>
      <c s="676">
        <v>0.038969999999999998</v>
      </c>
      <c s="510" t="s">
        <v>120</v>
      </c>
      <c s="497" t="s">
        <v>120</v>
      </c>
    </row>
    <row r="174" spans="1:38" s="497" customFormat="1" ht="13.8">
      <c r="A174" s="787">
        <v>20332000</v>
      </c>
      <c s="507">
        <v>1</v>
      </c>
      <c s="507">
        <v>1</v>
      </c>
      <c s="507">
        <v>1</v>
      </c>
      <c s="507" t="s">
        <v>364</v>
      </c>
      <c s="497" t="s">
        <v>952</v>
      </c>
      <c s="497" t="s">
        <v>951</v>
      </c>
      <c s="497" t="s">
        <v>946</v>
      </c>
      <c s="497" t="s">
        <v>4</v>
      </c>
      <c s="497" t="s">
        <v>968</v>
      </c>
      <c s="497" t="s">
        <v>120</v>
      </c>
      <c s="497" t="s">
        <v>8</v>
      </c>
      <c s="497" t="s">
        <v>1129</v>
      </c>
      <c s="497" t="s">
        <v>212</v>
      </c>
      <c s="497" t="s">
        <v>212</v>
      </c>
      <c s="497" t="s">
        <v>120</v>
      </c>
      <c s="504">
        <v>77565029</v>
      </c>
      <c s="504">
        <v>0</v>
      </c>
      <c s="504">
        <v>0</v>
      </c>
      <c s="504">
        <v>0</v>
      </c>
      <c s="504">
        <v>0</v>
      </c>
      <c s="504">
        <v>0</v>
      </c>
      <c s="504">
        <v>0</v>
      </c>
      <c s="504">
        <v>77565029</v>
      </c>
      <c s="509">
        <v>43658</v>
      </c>
      <c s="509">
        <v>52763</v>
      </c>
      <c s="508">
        <v>93900000</v>
      </c>
      <c s="508">
        <v>93900000</v>
      </c>
      <c s="508">
        <v>19.553424657534247</v>
      </c>
      <c s="508">
        <v>24.945205479452056</v>
      </c>
      <c s="692">
        <v>0.045447000000000001</v>
      </c>
      <c s="676" t="s">
        <v>1206</v>
      </c>
      <c s="676"/>
      <c s="508">
        <v>19.553424657534247</v>
      </c>
      <c s="508">
        <v>24.945205479452056</v>
      </c>
      <c s="676">
        <v>0.045447000000000001</v>
      </c>
      <c s="510" t="s">
        <v>120</v>
      </c>
      <c s="497" t="s">
        <v>120</v>
      </c>
    </row>
    <row r="175" spans="1:38" s="497" customFormat="1" ht="13.8">
      <c r="A175" s="787">
        <v>20334000</v>
      </c>
      <c s="507">
        <v>1</v>
      </c>
      <c s="507">
        <v>1</v>
      </c>
      <c s="507">
        <v>0</v>
      </c>
      <c s="507" t="s">
        <v>364</v>
      </c>
      <c s="497" t="s">
        <v>952</v>
      </c>
      <c s="497" t="s">
        <v>948</v>
      </c>
      <c s="497" t="s">
        <v>948</v>
      </c>
      <c s="497" t="s">
        <v>948</v>
      </c>
      <c s="497" t="s">
        <v>968</v>
      </c>
      <c s="497" t="s">
        <v>120</v>
      </c>
      <c s="497" t="s">
        <v>131</v>
      </c>
      <c s="497" t="s">
        <v>1129</v>
      </c>
      <c s="497" t="s">
        <v>987</v>
      </c>
      <c s="497" t="s">
        <v>987</v>
      </c>
      <c s="497" t="s">
        <v>120</v>
      </c>
      <c s="504">
        <v>51953590.340000004</v>
      </c>
      <c s="504">
        <v>0</v>
      </c>
      <c s="504">
        <v>0</v>
      </c>
      <c s="504">
        <v>0</v>
      </c>
      <c s="504">
        <v>0</v>
      </c>
      <c s="504">
        <v>0</v>
      </c>
      <c s="504">
        <v>0</v>
      </c>
      <c s="504">
        <v>51953590.340000004</v>
      </c>
      <c s="509">
        <v>43669</v>
      </c>
      <c s="509">
        <v>52427</v>
      </c>
      <c s="508">
        <v>87100000</v>
      </c>
      <c s="508">
        <v>87100000</v>
      </c>
      <c s="508">
        <v>18.632876712328766</v>
      </c>
      <c s="508">
        <v>23.994520547945207</v>
      </c>
      <c s="692">
        <v>0.065799999999999997</v>
      </c>
      <c s="676" t="s">
        <v>1906</v>
      </c>
      <c s="676">
        <v>0.012</v>
      </c>
      <c s="508">
        <v>18.632876712328766</v>
      </c>
      <c s="508">
        <v>23.994520547945207</v>
      </c>
      <c s="676">
        <v>0.065799999999999997</v>
      </c>
      <c s="510" t="s">
        <v>120</v>
      </c>
      <c s="497" t="s">
        <v>120</v>
      </c>
    </row>
    <row r="176" spans="1:38" s="497" customFormat="1" ht="13.8">
      <c r="A176" s="787">
        <v>20339000</v>
      </c>
      <c s="507">
        <v>1</v>
      </c>
      <c s="507">
        <v>1</v>
      </c>
      <c s="507">
        <v>1</v>
      </c>
      <c s="507" t="s">
        <v>364</v>
      </c>
      <c s="497" t="s">
        <v>952</v>
      </c>
      <c s="497" t="s">
        <v>951</v>
      </c>
      <c s="497" t="s">
        <v>946</v>
      </c>
      <c s="497" t="s">
        <v>4</v>
      </c>
      <c s="497" t="s">
        <v>968</v>
      </c>
      <c s="497" t="s">
        <v>120</v>
      </c>
      <c s="497" t="s">
        <v>8</v>
      </c>
      <c s="497" t="s">
        <v>1129</v>
      </c>
      <c s="497" t="s">
        <v>213</v>
      </c>
      <c s="497" t="s">
        <v>213</v>
      </c>
      <c s="497" t="s">
        <v>120</v>
      </c>
      <c s="504">
        <v>13062479</v>
      </c>
      <c s="504">
        <v>0</v>
      </c>
      <c s="504">
        <v>0</v>
      </c>
      <c s="504">
        <v>0</v>
      </c>
      <c s="504">
        <v>0</v>
      </c>
      <c s="504">
        <v>0</v>
      </c>
      <c s="504">
        <v>0</v>
      </c>
      <c s="504">
        <v>13062479</v>
      </c>
      <c s="509">
        <v>43742</v>
      </c>
      <c s="509">
        <v>52793</v>
      </c>
      <c s="508">
        <v>43000000</v>
      </c>
      <c s="508">
        <v>43000000</v>
      </c>
      <c s="508">
        <v>19.635616438356163</v>
      </c>
      <c s="508">
        <v>24.797260273972604</v>
      </c>
      <c s="692">
        <v>0.045444999999999999</v>
      </c>
      <c s="676" t="s">
        <v>1206</v>
      </c>
      <c s="676"/>
      <c s="508">
        <v>19.635616438356163</v>
      </c>
      <c s="508">
        <v>24.797260273972604</v>
      </c>
      <c s="676">
        <v>0.045444999999999999</v>
      </c>
      <c s="510" t="s">
        <v>120</v>
      </c>
      <c s="497" t="s">
        <v>120</v>
      </c>
    </row>
    <row r="177" spans="1:38" s="497" customFormat="1" ht="13.8">
      <c r="A177" s="787">
        <v>20335000</v>
      </c>
      <c s="507">
        <v>1</v>
      </c>
      <c s="507">
        <v>1</v>
      </c>
      <c s="507">
        <v>1</v>
      </c>
      <c s="507" t="s">
        <v>364</v>
      </c>
      <c s="497" t="s">
        <v>952</v>
      </c>
      <c s="497" t="s">
        <v>951</v>
      </c>
      <c s="497" t="s">
        <v>946</v>
      </c>
      <c s="497" t="s">
        <v>4</v>
      </c>
      <c s="497" t="s">
        <v>968</v>
      </c>
      <c s="497" t="s">
        <v>120</v>
      </c>
      <c s="497" t="s">
        <v>8</v>
      </c>
      <c s="497" t="s">
        <v>1129</v>
      </c>
      <c s="497" t="s">
        <v>214</v>
      </c>
      <c s="497" t="s">
        <v>214</v>
      </c>
      <c s="497" t="s">
        <v>120</v>
      </c>
      <c s="504">
        <v>300000000</v>
      </c>
      <c s="504">
        <v>0</v>
      </c>
      <c s="504">
        <v>0</v>
      </c>
      <c s="504">
        <v>0</v>
      </c>
      <c s="504">
        <v>0</v>
      </c>
      <c s="504">
        <v>0</v>
      </c>
      <c s="504">
        <v>0</v>
      </c>
      <c s="504">
        <v>300000000</v>
      </c>
      <c s="509">
        <v>43669</v>
      </c>
      <c s="509">
        <v>50875</v>
      </c>
      <c s="508">
        <v>300000000</v>
      </c>
      <c s="508">
        <v>300000000</v>
      </c>
      <c s="508">
        <v>14.38082191780822</v>
      </c>
      <c s="508">
        <v>19.742465753424657</v>
      </c>
      <c s="692">
        <v>0.044872000000000002</v>
      </c>
      <c s="676" t="s">
        <v>1206</v>
      </c>
      <c s="676"/>
      <c s="508">
        <v>14.380821917808221</v>
      </c>
      <c s="508">
        <v>19.742465753424657</v>
      </c>
      <c s="676">
        <v>0.044872000000000002</v>
      </c>
      <c s="510" t="s">
        <v>120</v>
      </c>
      <c s="497" t="s">
        <v>120</v>
      </c>
    </row>
    <row r="178" spans="1:38" s="497" customFormat="1" ht="13.8">
      <c r="A178" s="787">
        <v>20340000</v>
      </c>
      <c s="507">
        <v>1</v>
      </c>
      <c s="507">
        <v>1</v>
      </c>
      <c s="507">
        <v>1</v>
      </c>
      <c s="507" t="s">
        <v>364</v>
      </c>
      <c s="497" t="s">
        <v>952</v>
      </c>
      <c s="497" t="s">
        <v>951</v>
      </c>
      <c s="497" t="s">
        <v>946</v>
      </c>
      <c s="497" t="s">
        <v>4</v>
      </c>
      <c s="497" t="s">
        <v>968</v>
      </c>
      <c s="497" t="s">
        <v>120</v>
      </c>
      <c s="497" t="s">
        <v>8</v>
      </c>
      <c s="497" t="s">
        <v>1129</v>
      </c>
      <c s="497" t="s">
        <v>215</v>
      </c>
      <c s="497" t="s">
        <v>215</v>
      </c>
      <c s="497" t="s">
        <v>120</v>
      </c>
      <c s="504">
        <v>5540126.1299999999</v>
      </c>
      <c s="504">
        <v>0</v>
      </c>
      <c s="504">
        <v>0</v>
      </c>
      <c s="504">
        <v>0</v>
      </c>
      <c s="504">
        <v>0</v>
      </c>
      <c s="504">
        <v>0</v>
      </c>
      <c s="504">
        <v>0</v>
      </c>
      <c s="504">
        <v>5540126.1299999999</v>
      </c>
      <c s="509">
        <v>43787</v>
      </c>
      <c s="509">
        <v>52855</v>
      </c>
      <c s="508">
        <v>75000000</v>
      </c>
      <c s="508">
        <v>75000000</v>
      </c>
      <c s="508">
        <v>19.805479452054794</v>
      </c>
      <c s="508">
        <v>24.843835616438355</v>
      </c>
      <c s="692">
        <v>0.066100599999999995</v>
      </c>
      <c s="676" t="s">
        <v>1906</v>
      </c>
      <c s="676">
        <v>0.012</v>
      </c>
      <c s="508">
        <v>19.805479452054794</v>
      </c>
      <c s="508">
        <v>24.843835616438355</v>
      </c>
      <c s="676">
        <v>0.066100599999999995</v>
      </c>
      <c s="510" t="s">
        <v>120</v>
      </c>
      <c s="497" t="s">
        <v>120</v>
      </c>
    </row>
    <row r="179" spans="1:38" s="497" customFormat="1" ht="13.8">
      <c r="A179" s="787">
        <v>20343000</v>
      </c>
      <c s="507">
        <v>1</v>
      </c>
      <c s="507">
        <v>1</v>
      </c>
      <c s="507">
        <v>1</v>
      </c>
      <c s="507" t="s">
        <v>364</v>
      </c>
      <c s="497" t="s">
        <v>952</v>
      </c>
      <c s="497" t="s">
        <v>951</v>
      </c>
      <c s="497" t="s">
        <v>946</v>
      </c>
      <c s="497" t="s">
        <v>4</v>
      </c>
      <c s="497" t="s">
        <v>968</v>
      </c>
      <c s="497" t="s">
        <v>120</v>
      </c>
      <c s="497" t="s">
        <v>8</v>
      </c>
      <c s="497" t="s">
        <v>1129</v>
      </c>
      <c s="497" t="s">
        <v>216</v>
      </c>
      <c s="497" t="s">
        <v>216</v>
      </c>
      <c s="497" t="s">
        <v>120</v>
      </c>
      <c s="504">
        <v>224140869.62999997</v>
      </c>
      <c s="504">
        <v>0</v>
      </c>
      <c s="504">
        <v>0</v>
      </c>
      <c s="504">
        <v>5343602.9000000004</v>
      </c>
      <c s="504" t="s">
        <v>4153</v>
      </c>
      <c s="504">
        <v>0</v>
      </c>
      <c s="504">
        <v>0</v>
      </c>
      <c s="504">
        <v>224140869.62999997</v>
      </c>
      <c s="509">
        <v>43987</v>
      </c>
      <c s="509">
        <v>53097</v>
      </c>
      <c s="508">
        <v>250000000</v>
      </c>
      <c s="508">
        <v>250000000</v>
      </c>
      <c s="508">
        <v>20.468493150684932</v>
      </c>
      <c s="508">
        <v>24.958904109589042</v>
      </c>
      <c s="692">
        <v>0.045516000000000001</v>
      </c>
      <c s="676" t="s">
        <v>1206</v>
      </c>
      <c s="676"/>
      <c s="508">
        <v>20.468493150684932</v>
      </c>
      <c s="508">
        <v>24.958904109589042</v>
      </c>
      <c s="676">
        <v>0.045516000000000001</v>
      </c>
      <c s="510" t="s">
        <v>120</v>
      </c>
      <c s="497" t="s">
        <v>120</v>
      </c>
    </row>
    <row r="180" spans="1:38" s="497" customFormat="1" ht="13.8">
      <c r="A180" s="787">
        <v>20344000</v>
      </c>
      <c s="507">
        <v>1</v>
      </c>
      <c s="507">
        <v>1</v>
      </c>
      <c s="507">
        <v>1</v>
      </c>
      <c s="507" t="s">
        <v>364</v>
      </c>
      <c s="497" t="s">
        <v>952</v>
      </c>
      <c s="497" t="s">
        <v>951</v>
      </c>
      <c s="497" t="s">
        <v>946</v>
      </c>
      <c s="497" t="s">
        <v>4</v>
      </c>
      <c s="497" t="s">
        <v>968</v>
      </c>
      <c s="497" t="s">
        <v>120</v>
      </c>
      <c s="497" t="s">
        <v>8</v>
      </c>
      <c s="497" t="s">
        <v>1129</v>
      </c>
      <c s="497" t="s">
        <v>217</v>
      </c>
      <c s="497" t="s">
        <v>217</v>
      </c>
      <c s="497" t="s">
        <v>120</v>
      </c>
      <c s="504">
        <v>280000000</v>
      </c>
      <c s="504">
        <v>0</v>
      </c>
      <c s="504">
        <v>0</v>
      </c>
      <c s="504">
        <v>6430840.8799999999</v>
      </c>
      <c s="504" t="s">
        <v>4153</v>
      </c>
      <c s="504">
        <v>0</v>
      </c>
      <c s="504">
        <v>0</v>
      </c>
      <c s="504">
        <v>280000000</v>
      </c>
      <c s="509">
        <v>43999</v>
      </c>
      <c s="509">
        <v>51271</v>
      </c>
      <c s="508">
        <v>280000000</v>
      </c>
      <c s="508">
        <v>280000000</v>
      </c>
      <c s="508">
        <v>15.465753424657533</v>
      </c>
      <c s="508">
        <v>19.923287671232877</v>
      </c>
      <c s="692">
        <v>0.044935999999999997</v>
      </c>
      <c s="676" t="s">
        <v>1206</v>
      </c>
      <c s="676"/>
      <c s="508">
        <v>15.465753424657532</v>
      </c>
      <c s="508">
        <v>19.923287671232877</v>
      </c>
      <c s="676">
        <v>0.044935999999999997</v>
      </c>
      <c s="510" t="s">
        <v>120</v>
      </c>
      <c s="497" t="s">
        <v>120</v>
      </c>
    </row>
    <row r="181" spans="1:38" s="497" customFormat="1" ht="13.8">
      <c r="A181" s="787">
        <v>20342000</v>
      </c>
      <c s="507">
        <v>1</v>
      </c>
      <c s="507">
        <v>1</v>
      </c>
      <c s="507">
        <v>1</v>
      </c>
      <c s="507" t="s">
        <v>364</v>
      </c>
      <c s="497" t="s">
        <v>952</v>
      </c>
      <c s="497" t="s">
        <v>951</v>
      </c>
      <c s="497" t="s">
        <v>946</v>
      </c>
      <c s="497" t="s">
        <v>4</v>
      </c>
      <c s="497" t="s">
        <v>968</v>
      </c>
      <c s="497" t="s">
        <v>120</v>
      </c>
      <c s="497" t="s">
        <v>8</v>
      </c>
      <c s="497" t="s">
        <v>1129</v>
      </c>
      <c s="497" t="s">
        <v>218</v>
      </c>
      <c s="497" t="s">
        <v>218</v>
      </c>
      <c s="497" t="s">
        <v>120</v>
      </c>
      <c s="504">
        <v>90000000</v>
      </c>
      <c s="504">
        <v>0</v>
      </c>
      <c s="504">
        <v>0</v>
      </c>
      <c s="504">
        <v>0</v>
      </c>
      <c s="504">
        <v>0</v>
      </c>
      <c s="504">
        <v>0</v>
      </c>
      <c s="504">
        <v>0</v>
      </c>
      <c s="504">
        <v>90000000</v>
      </c>
      <c s="509">
        <v>43924</v>
      </c>
      <c s="509">
        <v>53250</v>
      </c>
      <c s="508">
        <v>90000000</v>
      </c>
      <c s="508">
        <v>90000000</v>
      </c>
      <c s="508">
        <v>20.887671232876713</v>
      </c>
      <c s="508">
        <v>25.550684931506851</v>
      </c>
      <c s="692">
        <v>0.045516000000000001</v>
      </c>
      <c s="676" t="s">
        <v>1206</v>
      </c>
      <c s="676"/>
      <c s="508">
        <v>20.887671232876713</v>
      </c>
      <c s="508">
        <v>25.550684931506851</v>
      </c>
      <c s="676">
        <v>0.045516000000000001</v>
      </c>
      <c s="510" t="s">
        <v>120</v>
      </c>
      <c s="497" t="s">
        <v>120</v>
      </c>
    </row>
    <row r="182" spans="1:38" s="497" customFormat="1" ht="13.8">
      <c r="A182" s="787">
        <v>20348000</v>
      </c>
      <c s="507">
        <v>1</v>
      </c>
      <c s="507">
        <v>1</v>
      </c>
      <c s="507">
        <v>1</v>
      </c>
      <c s="507" t="s">
        <v>364</v>
      </c>
      <c s="497" t="s">
        <v>952</v>
      </c>
      <c s="497" t="s">
        <v>951</v>
      </c>
      <c s="497" t="s">
        <v>946</v>
      </c>
      <c s="497" t="s">
        <v>4</v>
      </c>
      <c s="497" t="s">
        <v>968</v>
      </c>
      <c s="497" t="s">
        <v>120</v>
      </c>
      <c s="497" t="s">
        <v>8</v>
      </c>
      <c s="497" t="s">
        <v>1129</v>
      </c>
      <c s="497" t="s">
        <v>219</v>
      </c>
      <c s="497" t="s">
        <v>219</v>
      </c>
      <c s="497" t="s">
        <v>120</v>
      </c>
      <c s="504">
        <v>200000000</v>
      </c>
      <c s="504">
        <v>0</v>
      </c>
      <c s="504">
        <v>0</v>
      </c>
      <c s="504">
        <v>0</v>
      </c>
      <c s="504">
        <v>0</v>
      </c>
      <c s="504">
        <v>0</v>
      </c>
      <c s="504">
        <v>0</v>
      </c>
      <c s="504">
        <v>200000000</v>
      </c>
      <c s="509">
        <v>44277</v>
      </c>
      <c s="509">
        <v>50844</v>
      </c>
      <c s="508">
        <v>200000000</v>
      </c>
      <c s="508">
        <v>200000000</v>
      </c>
      <c s="508">
        <v>14.295890410958904</v>
      </c>
      <c s="508">
        <v>17.991780821917807</v>
      </c>
      <c s="692">
        <v>0.044896999999999999</v>
      </c>
      <c s="676" t="s">
        <v>1206</v>
      </c>
      <c s="676"/>
      <c s="508">
        <v>14.295890410958906</v>
      </c>
      <c s="508">
        <v>17.991780821917807</v>
      </c>
      <c s="676">
        <v>0.044896999999999999</v>
      </c>
      <c s="510" t="s">
        <v>120</v>
      </c>
      <c s="497" t="s">
        <v>120</v>
      </c>
    </row>
    <row r="183" spans="1:38" s="497" customFormat="1" ht="13.8">
      <c r="A183" s="787">
        <v>20047000</v>
      </c>
      <c s="507">
        <v>1</v>
      </c>
      <c s="507">
        <v>1</v>
      </c>
      <c s="507">
        <v>1</v>
      </c>
      <c s="507" t="s">
        <v>364</v>
      </c>
      <c s="497" t="s">
        <v>952</v>
      </c>
      <c s="497" t="s">
        <v>951</v>
      </c>
      <c s="497" t="s">
        <v>946</v>
      </c>
      <c s="497" t="s">
        <v>4</v>
      </c>
      <c s="497" t="s">
        <v>968</v>
      </c>
      <c s="497" t="s">
        <v>120</v>
      </c>
      <c s="497" t="s">
        <v>8</v>
      </c>
      <c s="497" t="s">
        <v>1129</v>
      </c>
      <c s="497" t="s">
        <v>220</v>
      </c>
      <c s="497" t="s">
        <v>220</v>
      </c>
      <c s="497" t="s">
        <v>120</v>
      </c>
      <c s="504">
        <v>-1.26601662486792E-09</v>
      </c>
      <c s="504">
        <v>0</v>
      </c>
      <c s="504">
        <v>0</v>
      </c>
      <c s="504">
        <v>0</v>
      </c>
      <c s="504">
        <v>0</v>
      </c>
      <c s="504">
        <v>-5.8207660913467401E-11</v>
      </c>
      <c s="504">
        <v>0</v>
      </c>
      <c s="504">
        <v>-1.32422428578138E-09</v>
      </c>
      <c s="509">
        <v>30707</v>
      </c>
      <c s="509">
        <v>45315</v>
      </c>
      <c s="508">
        <v>3100000</v>
      </c>
      <c s="508">
        <v>2254501.2999999998</v>
      </c>
      <c s="508">
        <v>0</v>
      </c>
      <c s="508">
        <v>0</v>
      </c>
      <c s="692">
        <v>0</v>
      </c>
      <c s="676" t="s">
        <v>1206</v>
      </c>
      <c s="676"/>
      <c s="508">
        <v>0</v>
      </c>
      <c s="508">
        <v>0</v>
      </c>
      <c s="676">
        <v>0</v>
      </c>
      <c s="510" t="s">
        <v>120</v>
      </c>
      <c s="497" t="s">
        <v>120</v>
      </c>
    </row>
    <row r="184" spans="1:38" s="497" customFormat="1" ht="13.8">
      <c r="A184" s="787">
        <v>20048000</v>
      </c>
      <c s="507">
        <v>1</v>
      </c>
      <c s="507">
        <v>1</v>
      </c>
      <c s="507">
        <v>1</v>
      </c>
      <c s="507" t="s">
        <v>364</v>
      </c>
      <c s="497" t="s">
        <v>952</v>
      </c>
      <c s="497" t="s">
        <v>951</v>
      </c>
      <c s="497" t="s">
        <v>946</v>
      </c>
      <c s="497" t="s">
        <v>4</v>
      </c>
      <c s="497" t="s">
        <v>968</v>
      </c>
      <c s="497" t="s">
        <v>120</v>
      </c>
      <c s="497" t="s">
        <v>8</v>
      </c>
      <c s="497" t="s">
        <v>1129</v>
      </c>
      <c s="497" t="s">
        <v>221</v>
      </c>
      <c s="497" t="s">
        <v>221</v>
      </c>
      <c s="497" t="s">
        <v>120</v>
      </c>
      <c s="504">
        <v>7.2759576141834308E-12</v>
      </c>
      <c s="504">
        <v>0</v>
      </c>
      <c s="504">
        <v>0</v>
      </c>
      <c s="504">
        <v>0</v>
      </c>
      <c s="504">
        <v>0</v>
      </c>
      <c s="504">
        <v>0</v>
      </c>
      <c s="504">
        <v>0</v>
      </c>
      <c s="504">
        <v>7.2759576141834308E-12</v>
      </c>
      <c s="509">
        <v>30743</v>
      </c>
      <c s="509">
        <v>45357</v>
      </c>
      <c s="508">
        <v>1800000</v>
      </c>
      <c s="508">
        <v>1290715.3500000001</v>
      </c>
      <c s="508">
        <v>0</v>
      </c>
      <c s="508">
        <v>0</v>
      </c>
      <c s="692">
        <v>0</v>
      </c>
      <c s="676" t="s">
        <v>1206</v>
      </c>
      <c s="676"/>
      <c s="508">
        <v>0</v>
      </c>
      <c s="508">
        <v>0</v>
      </c>
      <c s="676">
        <v>0</v>
      </c>
      <c s="510" t="s">
        <v>120</v>
      </c>
      <c s="497" t="s">
        <v>120</v>
      </c>
    </row>
    <row r="185" spans="1:38" s="497" customFormat="1" ht="13.8">
      <c r="A185" s="787">
        <v>20049000</v>
      </c>
      <c s="507">
        <v>1</v>
      </c>
      <c s="507">
        <v>1</v>
      </c>
      <c s="507">
        <v>1</v>
      </c>
      <c s="507" t="s">
        <v>364</v>
      </c>
      <c s="497" t="s">
        <v>952</v>
      </c>
      <c s="497" t="s">
        <v>951</v>
      </c>
      <c s="497" t="s">
        <v>946</v>
      </c>
      <c s="497" t="s">
        <v>4</v>
      </c>
      <c s="497" t="s">
        <v>968</v>
      </c>
      <c s="497" t="s">
        <v>120</v>
      </c>
      <c s="497" t="s">
        <v>8</v>
      </c>
      <c s="497" t="s">
        <v>1129</v>
      </c>
      <c s="497" t="s">
        <v>222</v>
      </c>
      <c s="497" t="s">
        <v>222</v>
      </c>
      <c s="497" t="s">
        <v>120</v>
      </c>
      <c s="504">
        <v>-3.2741809263825401E-10</v>
      </c>
      <c s="504">
        <v>0</v>
      </c>
      <c s="504">
        <v>0</v>
      </c>
      <c s="504">
        <v>0</v>
      </c>
      <c s="504">
        <v>0</v>
      </c>
      <c s="504">
        <v>-1.45519152283669E-11</v>
      </c>
      <c s="504">
        <v>0</v>
      </c>
      <c s="504">
        <v>-3.4197000786662102E-10</v>
      </c>
      <c s="509">
        <v>30993</v>
      </c>
      <c s="509">
        <v>45484</v>
      </c>
      <c s="508">
        <v>1000000</v>
      </c>
      <c s="508">
        <v>981007.14000000001</v>
      </c>
      <c s="508">
        <v>0</v>
      </c>
      <c s="508">
        <v>0</v>
      </c>
      <c s="692">
        <v>0</v>
      </c>
      <c s="676" t="s">
        <v>1206</v>
      </c>
      <c s="676"/>
      <c s="508">
        <v>0</v>
      </c>
      <c s="508">
        <v>0</v>
      </c>
      <c s="676">
        <v>0</v>
      </c>
      <c s="510" t="s">
        <v>120</v>
      </c>
      <c s="497" t="s">
        <v>120</v>
      </c>
    </row>
    <row r="186" spans="1:38" s="497" customFormat="1" ht="13.8">
      <c r="A186" s="787">
        <v>30051100</v>
      </c>
      <c s="507">
        <v>1</v>
      </c>
      <c s="507">
        <v>1</v>
      </c>
      <c s="507">
        <v>1</v>
      </c>
      <c s="507" t="s">
        <v>364</v>
      </c>
      <c s="497" t="s">
        <v>952</v>
      </c>
      <c s="497" t="s">
        <v>951</v>
      </c>
      <c s="497" t="s">
        <v>946</v>
      </c>
      <c s="497" t="s">
        <v>4</v>
      </c>
      <c s="497" t="s">
        <v>968</v>
      </c>
      <c s="497" t="s">
        <v>120</v>
      </c>
      <c s="497" t="s">
        <v>8</v>
      </c>
      <c s="497" t="s">
        <v>1129</v>
      </c>
      <c s="497" t="s">
        <v>223</v>
      </c>
      <c s="497" t="s">
        <v>223</v>
      </c>
      <c s="497" t="s">
        <v>120</v>
      </c>
      <c s="504">
        <v>428093.06000000029</v>
      </c>
      <c s="504">
        <v>0</v>
      </c>
      <c s="504">
        <v>0</v>
      </c>
      <c s="504">
        <v>0</v>
      </c>
      <c s="504">
        <v>0</v>
      </c>
      <c s="504">
        <v>0</v>
      </c>
      <c s="504">
        <v>0</v>
      </c>
      <c s="504">
        <v>428093.06000000029</v>
      </c>
      <c s="509">
        <v>31034</v>
      </c>
      <c s="509">
        <v>45663</v>
      </c>
      <c s="508">
        <v>6421396.8799999999</v>
      </c>
      <c s="508">
        <v>6421396.8799999999</v>
      </c>
      <c s="508">
        <v>0.10136986301369863</v>
      </c>
      <c s="508">
        <v>40.079452054794523</v>
      </c>
      <c s="692">
        <v>0.02</v>
      </c>
      <c s="676" t="s">
        <v>1206</v>
      </c>
      <c s="676"/>
      <c s="508">
        <v>0.10136986301369863</v>
      </c>
      <c s="508">
        <v>40.07945205479453</v>
      </c>
      <c s="676">
        <v>0.02</v>
      </c>
      <c s="510" t="s">
        <v>120</v>
      </c>
      <c s="497" t="s">
        <v>120</v>
      </c>
    </row>
    <row r="187" spans="1:38" s="497" customFormat="1" ht="13.8">
      <c r="A187" s="787">
        <v>20052001</v>
      </c>
      <c s="507">
        <v>1</v>
      </c>
      <c s="507">
        <v>1</v>
      </c>
      <c s="507">
        <v>1</v>
      </c>
      <c s="507" t="s">
        <v>364</v>
      </c>
      <c s="497" t="s">
        <v>952</v>
      </c>
      <c s="497" t="s">
        <v>951</v>
      </c>
      <c s="497" t="s">
        <v>946</v>
      </c>
      <c s="497" t="s">
        <v>4</v>
      </c>
      <c s="497" t="s">
        <v>968</v>
      </c>
      <c s="497" t="s">
        <v>120</v>
      </c>
      <c s="497" t="s">
        <v>8</v>
      </c>
      <c s="497" t="s">
        <v>1129</v>
      </c>
      <c s="497" t="s">
        <v>224</v>
      </c>
      <c s="497" t="s">
        <v>224</v>
      </c>
      <c s="497" t="s">
        <v>120</v>
      </c>
      <c s="504">
        <v>545157.83999999985</v>
      </c>
      <c s="504">
        <v>0</v>
      </c>
      <c s="504">
        <v>0</v>
      </c>
      <c s="504">
        <v>0</v>
      </c>
      <c s="504">
        <v>0</v>
      </c>
      <c s="504">
        <v>0</v>
      </c>
      <c s="504">
        <v>0</v>
      </c>
      <c s="504">
        <v>545157.83999999985</v>
      </c>
      <c s="509">
        <v>31426</v>
      </c>
      <c s="509">
        <v>46036</v>
      </c>
      <c s="508">
        <v>13096844.33</v>
      </c>
      <c s="508">
        <v>10903155.66</v>
      </c>
      <c s="508">
        <v>1.1232876712328768</v>
      </c>
      <c s="508">
        <v>40.027397260273972</v>
      </c>
      <c s="692">
        <v>0.02</v>
      </c>
      <c s="676" t="s">
        <v>1206</v>
      </c>
      <c s="676"/>
      <c s="508">
        <v>1.1232876712328768</v>
      </c>
      <c s="508">
        <v>40.027397260273972</v>
      </c>
      <c s="676">
        <v>0.02</v>
      </c>
      <c s="510" t="s">
        <v>120</v>
      </c>
      <c s="497" t="s">
        <v>120</v>
      </c>
    </row>
    <row r="188" spans="1:38" s="497" customFormat="1" ht="13.8">
      <c r="A188" s="787">
        <v>20052100</v>
      </c>
      <c s="507">
        <v>1</v>
      </c>
      <c s="507">
        <v>1</v>
      </c>
      <c s="507">
        <v>1</v>
      </c>
      <c s="507" t="s">
        <v>364</v>
      </c>
      <c s="497" t="s">
        <v>952</v>
      </c>
      <c s="497" t="s">
        <v>951</v>
      </c>
      <c s="497" t="s">
        <v>946</v>
      </c>
      <c s="497" t="s">
        <v>4</v>
      </c>
      <c s="497" t="s">
        <v>968</v>
      </c>
      <c s="497" t="s">
        <v>120</v>
      </c>
      <c s="497" t="s">
        <v>8</v>
      </c>
      <c s="497" t="s">
        <v>1129</v>
      </c>
      <c s="497" t="s">
        <v>225</v>
      </c>
      <c s="497" t="s">
        <v>225</v>
      </c>
      <c s="497" t="s">
        <v>120</v>
      </c>
      <c s="504">
        <v>545157.84999999986</v>
      </c>
      <c s="504">
        <v>0</v>
      </c>
      <c s="504">
        <v>0</v>
      </c>
      <c s="504">
        <v>0</v>
      </c>
      <c s="504">
        <v>0</v>
      </c>
      <c s="504">
        <v>0</v>
      </c>
      <c s="504">
        <v>0</v>
      </c>
      <c s="504">
        <v>545157.84999999986</v>
      </c>
      <c s="509">
        <v>31426</v>
      </c>
      <c s="509">
        <v>46036</v>
      </c>
      <c s="508">
        <v>8177366.7699999996</v>
      </c>
      <c s="508">
        <v>8177366.7699999996</v>
      </c>
      <c s="508">
        <v>1.1232876712328768</v>
      </c>
      <c s="508">
        <v>40.027397260273972</v>
      </c>
      <c s="692">
        <v>0.02</v>
      </c>
      <c s="676" t="s">
        <v>1206</v>
      </c>
      <c s="676"/>
      <c s="508">
        <v>1.1232876712328768</v>
      </c>
      <c s="508">
        <v>40.027397260273972</v>
      </c>
      <c s="676">
        <v>0.02</v>
      </c>
      <c s="510" t="s">
        <v>120</v>
      </c>
      <c s="497" t="s">
        <v>120</v>
      </c>
    </row>
    <row r="189" spans="1:38" s="497" customFormat="1" ht="13.8">
      <c r="A189" s="787">
        <v>20053001</v>
      </c>
      <c s="507">
        <v>1</v>
      </c>
      <c s="507">
        <v>1</v>
      </c>
      <c s="507">
        <v>1</v>
      </c>
      <c s="507" t="s">
        <v>364</v>
      </c>
      <c s="497" t="s">
        <v>952</v>
      </c>
      <c s="497" t="s">
        <v>951</v>
      </c>
      <c s="497" t="s">
        <v>946</v>
      </c>
      <c s="497" t="s">
        <v>4</v>
      </c>
      <c s="497" t="s">
        <v>968</v>
      </c>
      <c s="497" t="s">
        <v>120</v>
      </c>
      <c s="497" t="s">
        <v>8</v>
      </c>
      <c s="497" t="s">
        <v>1129</v>
      </c>
      <c s="497" t="s">
        <v>226</v>
      </c>
      <c s="497" t="s">
        <v>226</v>
      </c>
      <c s="497" t="s">
        <v>120</v>
      </c>
      <c s="504">
        <v>191431.85999999996</v>
      </c>
      <c s="504">
        <v>0</v>
      </c>
      <c s="504">
        <v>0</v>
      </c>
      <c s="504">
        <v>0</v>
      </c>
      <c s="504">
        <v>0</v>
      </c>
      <c s="504">
        <v>0</v>
      </c>
      <c s="504">
        <v>0</v>
      </c>
      <c s="504">
        <v>191431.85999999996</v>
      </c>
      <c s="509">
        <v>31426</v>
      </c>
      <c s="509">
        <v>46036</v>
      </c>
      <c s="508">
        <v>2361000.79</v>
      </c>
      <c s="508">
        <v>2361000.79</v>
      </c>
      <c s="508">
        <v>1.1232876712328768</v>
      </c>
      <c s="508">
        <v>40.027397260273972</v>
      </c>
      <c s="692">
        <v>0.02</v>
      </c>
      <c s="676" t="s">
        <v>1206</v>
      </c>
      <c s="676"/>
      <c s="508">
        <v>1.1232876712328768</v>
      </c>
      <c s="508">
        <v>40.027397260273972</v>
      </c>
      <c s="676">
        <v>0.02</v>
      </c>
      <c s="510" t="s">
        <v>120</v>
      </c>
      <c s="497" t="s">
        <v>120</v>
      </c>
    </row>
    <row r="190" spans="1:38" s="497" customFormat="1" ht="13.8">
      <c r="A190" s="787">
        <v>30054000</v>
      </c>
      <c s="507">
        <v>1</v>
      </c>
      <c s="507">
        <v>1</v>
      </c>
      <c s="507">
        <v>1</v>
      </c>
      <c s="507" t="s">
        <v>364</v>
      </c>
      <c s="497" t="s">
        <v>952</v>
      </c>
      <c s="497" t="s">
        <v>951</v>
      </c>
      <c s="497" t="s">
        <v>946</v>
      </c>
      <c s="497" t="s">
        <v>4</v>
      </c>
      <c s="497" t="s">
        <v>968</v>
      </c>
      <c s="497" t="s">
        <v>120</v>
      </c>
      <c s="497" t="s">
        <v>8</v>
      </c>
      <c s="497" t="s">
        <v>1129</v>
      </c>
      <c s="497" t="s">
        <v>227</v>
      </c>
      <c s="497" t="s">
        <v>227</v>
      </c>
      <c s="497" t="s">
        <v>120</v>
      </c>
      <c s="504">
        <v>3426011.8300000001</v>
      </c>
      <c s="504">
        <v>0</v>
      </c>
      <c s="504">
        <v>685202.34999999998</v>
      </c>
      <c s="504">
        <v>34222.050000000003</v>
      </c>
      <c s="504" t="s">
        <v>4153</v>
      </c>
      <c s="504">
        <v>0</v>
      </c>
      <c s="504">
        <v>0</v>
      </c>
      <c s="504">
        <v>2740809.48</v>
      </c>
      <c s="509">
        <v>31757</v>
      </c>
      <c s="509">
        <v>46350</v>
      </c>
      <c s="508">
        <v>13018844.73</v>
      </c>
      <c s="508">
        <v>13018844.73</v>
      </c>
      <c s="508">
        <v>1.9835616438356165</v>
      </c>
      <c s="508">
        <v>39.980821917808221</v>
      </c>
      <c s="692">
        <v>0.02</v>
      </c>
      <c s="676" t="s">
        <v>1206</v>
      </c>
      <c s="676"/>
      <c s="508">
        <v>1.9835616438356165</v>
      </c>
      <c s="508">
        <v>39.980821917808221</v>
      </c>
      <c s="676">
        <v>0.02</v>
      </c>
      <c s="510" t="s">
        <v>120</v>
      </c>
      <c s="497" t="s">
        <v>120</v>
      </c>
    </row>
    <row r="191" spans="1:38" s="497" customFormat="1" ht="13.8">
      <c r="A191" s="787">
        <v>30055101</v>
      </c>
      <c s="507">
        <v>1</v>
      </c>
      <c s="507">
        <v>1</v>
      </c>
      <c s="507">
        <v>1</v>
      </c>
      <c s="507" t="s">
        <v>364</v>
      </c>
      <c s="497" t="s">
        <v>952</v>
      </c>
      <c s="497" t="s">
        <v>951</v>
      </c>
      <c s="497" t="s">
        <v>946</v>
      </c>
      <c s="497" t="s">
        <v>4</v>
      </c>
      <c s="497" t="s">
        <v>968</v>
      </c>
      <c s="497" t="s">
        <v>120</v>
      </c>
      <c s="497" t="s">
        <v>8</v>
      </c>
      <c s="497" t="s">
        <v>1129</v>
      </c>
      <c s="497" t="s">
        <v>228</v>
      </c>
      <c s="497" t="s">
        <v>228</v>
      </c>
      <c s="497" t="s">
        <v>120</v>
      </c>
      <c s="504">
        <v>2397610.8899999587</v>
      </c>
      <c s="504">
        <v>0</v>
      </c>
      <c s="504">
        <v>0</v>
      </c>
      <c s="504">
        <v>0</v>
      </c>
      <c s="504">
        <v>0</v>
      </c>
      <c s="504">
        <v>-1.8626451492309599E-09</v>
      </c>
      <c s="504">
        <v>0</v>
      </c>
      <c s="504">
        <v>2397610.8899999568</v>
      </c>
      <c s="509">
        <v>31861</v>
      </c>
      <c s="509">
        <v>46470</v>
      </c>
      <c s="508">
        <v>9110915.9499999993</v>
      </c>
      <c s="508">
        <v>9110915.9499999993</v>
      </c>
      <c s="508">
        <v>2.3123287671232875</v>
      </c>
      <c s="508">
        <v>40.024657534246572</v>
      </c>
      <c s="692">
        <v>0.02</v>
      </c>
      <c s="676" t="s">
        <v>1206</v>
      </c>
      <c s="676"/>
      <c s="508">
        <v>2.3123287671232875</v>
      </c>
      <c s="508">
        <v>40.024657534246572</v>
      </c>
      <c s="676">
        <v>0.02</v>
      </c>
      <c s="510" t="s">
        <v>120</v>
      </c>
      <c s="497" t="s">
        <v>120</v>
      </c>
    </row>
    <row r="192" spans="1:38" s="497" customFormat="1" ht="13.8">
      <c r="A192" s="787">
        <v>20056000</v>
      </c>
      <c s="507">
        <v>1</v>
      </c>
      <c s="507">
        <v>1</v>
      </c>
      <c s="507">
        <v>1</v>
      </c>
      <c s="507" t="s">
        <v>364</v>
      </c>
      <c s="497" t="s">
        <v>952</v>
      </c>
      <c s="497" t="s">
        <v>951</v>
      </c>
      <c s="497" t="s">
        <v>946</v>
      </c>
      <c s="497" t="s">
        <v>4</v>
      </c>
      <c s="497" t="s">
        <v>968</v>
      </c>
      <c s="497" t="s">
        <v>120</v>
      </c>
      <c s="497" t="s">
        <v>8</v>
      </c>
      <c s="497" t="s">
        <v>1129</v>
      </c>
      <c s="497" t="s">
        <v>229</v>
      </c>
      <c s="497" t="s">
        <v>229</v>
      </c>
      <c s="497" t="s">
        <v>120</v>
      </c>
      <c s="504">
        <v>612464.64999999991</v>
      </c>
      <c s="504">
        <v>0</v>
      </c>
      <c s="504">
        <v>0</v>
      </c>
      <c s="504">
        <v>0</v>
      </c>
      <c s="504">
        <v>0</v>
      </c>
      <c s="504">
        <v>0</v>
      </c>
      <c s="504">
        <v>0</v>
      </c>
      <c s="504">
        <v>612464.64999999991</v>
      </c>
      <c s="509">
        <v>32497</v>
      </c>
      <c s="509">
        <v>47107</v>
      </c>
      <c s="508">
        <v>6300000</v>
      </c>
      <c s="508">
        <v>4083098.29</v>
      </c>
      <c s="508">
        <v>4.0575342465753428</v>
      </c>
      <c s="508">
        <v>40.027397260273972</v>
      </c>
      <c s="692">
        <v>0.02</v>
      </c>
      <c s="676" t="s">
        <v>1206</v>
      </c>
      <c s="676"/>
      <c s="508">
        <v>4.0575342465753428</v>
      </c>
      <c s="508">
        <v>40.027397260273972</v>
      </c>
      <c s="676">
        <v>0.02</v>
      </c>
      <c s="510" t="s">
        <v>120</v>
      </c>
      <c s="497" t="s">
        <v>120</v>
      </c>
    </row>
    <row r="193" spans="1:38" s="497" customFormat="1" ht="13.8">
      <c r="A193" s="787">
        <v>30057100</v>
      </c>
      <c s="507">
        <v>1</v>
      </c>
      <c s="507">
        <v>1</v>
      </c>
      <c s="507">
        <v>1</v>
      </c>
      <c s="507" t="s">
        <v>364</v>
      </c>
      <c s="497" t="s">
        <v>952</v>
      </c>
      <c s="497" t="s">
        <v>951</v>
      </c>
      <c s="497" t="s">
        <v>946</v>
      </c>
      <c s="497" t="s">
        <v>4</v>
      </c>
      <c s="497" t="s">
        <v>968</v>
      </c>
      <c s="497" t="s">
        <v>120</v>
      </c>
      <c s="497" t="s">
        <v>8</v>
      </c>
      <c s="497" t="s">
        <v>1129</v>
      </c>
      <c s="497" t="s">
        <v>230</v>
      </c>
      <c s="497" t="s">
        <v>230</v>
      </c>
      <c s="497" t="s">
        <v>120</v>
      </c>
      <c s="504">
        <v>1620719.5100000205</v>
      </c>
      <c s="504">
        <v>0</v>
      </c>
      <c s="504">
        <v>0</v>
      </c>
      <c s="504">
        <v>0</v>
      </c>
      <c s="504">
        <v>0</v>
      </c>
      <c s="504">
        <v>9.3132257461547893E-10</v>
      </c>
      <c s="504">
        <v>0</v>
      </c>
      <c s="504">
        <v>1620719.5100000214</v>
      </c>
      <c s="509">
        <v>32779</v>
      </c>
      <c s="509">
        <v>47385</v>
      </c>
      <c s="508">
        <v>3889726.8100000001</v>
      </c>
      <c s="508">
        <v>3889726.8100000001</v>
      </c>
      <c s="508">
        <v>4.8191780821917805</v>
      </c>
      <c s="508">
        <v>40.016438356164386</v>
      </c>
      <c s="692">
        <v>0.02</v>
      </c>
      <c s="676" t="s">
        <v>1206</v>
      </c>
      <c s="676"/>
      <c s="508">
        <v>4.8191780821917805</v>
      </c>
      <c s="508">
        <v>40.016438356164386</v>
      </c>
      <c s="676">
        <v>0.02</v>
      </c>
      <c s="510" t="s">
        <v>120</v>
      </c>
      <c s="497" t="s">
        <v>120</v>
      </c>
    </row>
    <row r="194" spans="1:38" s="497" customFormat="1" ht="13.8">
      <c r="A194" s="787">
        <v>30058100</v>
      </c>
      <c s="507">
        <v>1</v>
      </c>
      <c s="507">
        <v>1</v>
      </c>
      <c s="507">
        <v>1</v>
      </c>
      <c s="507" t="s">
        <v>364</v>
      </c>
      <c s="497" t="s">
        <v>952</v>
      </c>
      <c s="497" t="s">
        <v>951</v>
      </c>
      <c s="497" t="s">
        <v>946</v>
      </c>
      <c s="497" t="s">
        <v>4</v>
      </c>
      <c s="497" t="s">
        <v>968</v>
      </c>
      <c s="497" t="s">
        <v>120</v>
      </c>
      <c s="497" t="s">
        <v>8</v>
      </c>
      <c s="497" t="s">
        <v>1129</v>
      </c>
      <c s="497" t="s">
        <v>231</v>
      </c>
      <c s="497" t="s">
        <v>231</v>
      </c>
      <c s="497" t="s">
        <v>120</v>
      </c>
      <c s="504">
        <v>7860386.2199999988</v>
      </c>
      <c s="504">
        <v>0</v>
      </c>
      <c s="504">
        <v>0</v>
      </c>
      <c s="504">
        <v>0</v>
      </c>
      <c s="504">
        <v>0</v>
      </c>
      <c s="504">
        <v>0</v>
      </c>
      <c s="504">
        <v>0</v>
      </c>
      <c s="504">
        <v>7860386.2199999988</v>
      </c>
      <c s="509">
        <v>32996</v>
      </c>
      <c s="509">
        <v>47609</v>
      </c>
      <c s="508">
        <v>18579094.77</v>
      </c>
      <c s="508">
        <v>18579094.77</v>
      </c>
      <c s="508">
        <v>5.4328767123287669</v>
      </c>
      <c s="508">
        <v>40.035616438356165</v>
      </c>
      <c s="692">
        <v>0.02</v>
      </c>
      <c s="676" t="s">
        <v>1206</v>
      </c>
      <c s="676"/>
      <c s="508">
        <v>5.432876712328766</v>
      </c>
      <c s="508">
        <v>40.035616438356165</v>
      </c>
      <c s="676">
        <v>0.02</v>
      </c>
      <c s="510" t="s">
        <v>120</v>
      </c>
      <c s="497" t="s">
        <v>120</v>
      </c>
    </row>
    <row r="195" spans="1:38" s="497" customFormat="1" ht="13.8">
      <c r="A195" s="787">
        <v>30059101</v>
      </c>
      <c s="507">
        <v>1</v>
      </c>
      <c s="507">
        <v>1</v>
      </c>
      <c s="507">
        <v>1</v>
      </c>
      <c s="507" t="s">
        <v>364</v>
      </c>
      <c s="497" t="s">
        <v>952</v>
      </c>
      <c s="497" t="s">
        <v>951</v>
      </c>
      <c s="497" t="s">
        <v>946</v>
      </c>
      <c s="497" t="s">
        <v>4</v>
      </c>
      <c s="497" t="s">
        <v>968</v>
      </c>
      <c s="497" t="s">
        <v>120</v>
      </c>
      <c s="497" t="s">
        <v>8</v>
      </c>
      <c s="497" t="s">
        <v>1129</v>
      </c>
      <c s="497" t="s">
        <v>232</v>
      </c>
      <c s="497" t="s">
        <v>232</v>
      </c>
      <c s="497" t="s">
        <v>120</v>
      </c>
      <c s="504">
        <v>6860568.9899999201</v>
      </c>
      <c s="504">
        <v>0</v>
      </c>
      <c s="504">
        <v>0</v>
      </c>
      <c s="504">
        <v>0</v>
      </c>
      <c s="504">
        <v>0</v>
      </c>
      <c s="504">
        <v>-3.7252902984619099E-09</v>
      </c>
      <c s="504">
        <v>0</v>
      </c>
      <c s="504">
        <v>6860568.9899999164</v>
      </c>
      <c s="509">
        <v>33176</v>
      </c>
      <c s="509">
        <v>47780</v>
      </c>
      <c s="508">
        <v>15436133.039999999</v>
      </c>
      <c s="508">
        <v>15436133.039999999</v>
      </c>
      <c s="508">
        <v>5.9013698630136986</v>
      </c>
      <c s="508">
        <v>40.010958904109586</v>
      </c>
      <c s="692">
        <v>0.02</v>
      </c>
      <c s="676" t="s">
        <v>1206</v>
      </c>
      <c s="676"/>
      <c s="508">
        <v>5.9013698630136986</v>
      </c>
      <c s="508">
        <v>40.010958904109586</v>
      </c>
      <c s="676">
        <v>0.02</v>
      </c>
      <c s="510" t="s">
        <v>120</v>
      </c>
      <c s="497" t="s">
        <v>120</v>
      </c>
    </row>
    <row r="196" spans="1:38" s="497" customFormat="1" ht="13.8">
      <c r="A196" s="787">
        <v>30060101</v>
      </c>
      <c s="507">
        <v>1</v>
      </c>
      <c s="507">
        <v>1</v>
      </c>
      <c s="507">
        <v>1</v>
      </c>
      <c s="507" t="s">
        <v>364</v>
      </c>
      <c s="497" t="s">
        <v>952</v>
      </c>
      <c s="497" t="s">
        <v>951</v>
      </c>
      <c s="497" t="s">
        <v>946</v>
      </c>
      <c s="497" t="s">
        <v>4</v>
      </c>
      <c s="497" t="s">
        <v>968</v>
      </c>
      <c s="497" t="s">
        <v>120</v>
      </c>
      <c s="497" t="s">
        <v>8</v>
      </c>
      <c s="497" t="s">
        <v>1129</v>
      </c>
      <c s="497" t="s">
        <v>233</v>
      </c>
      <c s="497" t="s">
        <v>233</v>
      </c>
      <c s="497" t="s">
        <v>120</v>
      </c>
      <c s="504">
        <v>2638099.3200000403</v>
      </c>
      <c s="504">
        <v>0</v>
      </c>
      <c s="504">
        <v>0</v>
      </c>
      <c s="504">
        <v>0</v>
      </c>
      <c s="504">
        <v>0</v>
      </c>
      <c s="504">
        <v>1.8626451492309599E-09</v>
      </c>
      <c s="504">
        <v>0</v>
      </c>
      <c s="504">
        <v>2638099.3200000422</v>
      </c>
      <c s="509">
        <v>33284</v>
      </c>
      <c s="509">
        <v>47894</v>
      </c>
      <c s="508">
        <v>5479129.4000000004</v>
      </c>
      <c s="508">
        <v>5479129.4000000004</v>
      </c>
      <c s="508">
        <v>6.2136986301369861</v>
      </c>
      <c s="508">
        <v>40.027397260273972</v>
      </c>
      <c s="692">
        <v>0.02</v>
      </c>
      <c s="676" t="s">
        <v>1206</v>
      </c>
      <c s="676"/>
      <c s="508">
        <v>6.2136986301369861</v>
      </c>
      <c s="508">
        <v>40.027397260273972</v>
      </c>
      <c s="676">
        <v>0.02</v>
      </c>
      <c s="510" t="s">
        <v>120</v>
      </c>
      <c s="497" t="s">
        <v>120</v>
      </c>
    </row>
    <row r="197" spans="1:38" s="497" customFormat="1" ht="13.8">
      <c r="A197" s="787">
        <v>30060102</v>
      </c>
      <c s="507">
        <v>1</v>
      </c>
      <c s="507">
        <v>1</v>
      </c>
      <c s="507">
        <v>1</v>
      </c>
      <c s="507" t="s">
        <v>364</v>
      </c>
      <c s="497" t="s">
        <v>952</v>
      </c>
      <c s="497" t="s">
        <v>951</v>
      </c>
      <c s="497" t="s">
        <v>946</v>
      </c>
      <c s="497" t="s">
        <v>4</v>
      </c>
      <c s="497" t="s">
        <v>968</v>
      </c>
      <c s="497" t="s">
        <v>120</v>
      </c>
      <c s="497" t="s">
        <v>8</v>
      </c>
      <c s="497" t="s">
        <v>1129</v>
      </c>
      <c s="497" t="s">
        <v>234</v>
      </c>
      <c s="497" t="s">
        <v>234</v>
      </c>
      <c s="497" t="s">
        <v>120</v>
      </c>
      <c s="504">
        <v>4481458.3799999598</v>
      </c>
      <c s="504">
        <v>0</v>
      </c>
      <c s="504">
        <v>0</v>
      </c>
      <c s="504">
        <v>0</v>
      </c>
      <c s="504">
        <v>0</v>
      </c>
      <c s="504">
        <v>-1.8626451492309599E-09</v>
      </c>
      <c s="504">
        <v>0</v>
      </c>
      <c s="504">
        <v>4481458.379999958</v>
      </c>
      <c s="509">
        <v>33284</v>
      </c>
      <c s="509">
        <v>47894</v>
      </c>
      <c s="508">
        <v>9307644.1400000006</v>
      </c>
      <c s="508">
        <v>9307644.1400000006</v>
      </c>
      <c s="508">
        <v>6.2136986301369861</v>
      </c>
      <c s="508">
        <v>40.027397260273972</v>
      </c>
      <c s="692">
        <v>0.02</v>
      </c>
      <c s="676" t="s">
        <v>1206</v>
      </c>
      <c s="676"/>
      <c s="508">
        <v>6.2136986301369861</v>
      </c>
      <c s="508">
        <v>40.027397260273972</v>
      </c>
      <c s="676">
        <v>0.02</v>
      </c>
      <c s="510" t="s">
        <v>120</v>
      </c>
      <c s="497" t="s">
        <v>120</v>
      </c>
    </row>
    <row r="198" spans="1:38" s="497" customFormat="1" ht="13.8">
      <c r="A198" s="787">
        <v>20061001</v>
      </c>
      <c s="507">
        <v>1</v>
      </c>
      <c s="507">
        <v>1</v>
      </c>
      <c s="507">
        <v>1</v>
      </c>
      <c s="507" t="s">
        <v>364</v>
      </c>
      <c s="497" t="s">
        <v>952</v>
      </c>
      <c s="497" t="s">
        <v>951</v>
      </c>
      <c s="497" t="s">
        <v>946</v>
      </c>
      <c s="497" t="s">
        <v>4</v>
      </c>
      <c s="497" t="s">
        <v>968</v>
      </c>
      <c s="497" t="s">
        <v>120</v>
      </c>
      <c s="497" t="s">
        <v>8</v>
      </c>
      <c s="497" t="s">
        <v>1129</v>
      </c>
      <c s="497" t="s">
        <v>235</v>
      </c>
      <c s="497" t="s">
        <v>235</v>
      </c>
      <c s="497" t="s">
        <v>120</v>
      </c>
      <c s="504">
        <v>3559446.7799999588</v>
      </c>
      <c s="504">
        <v>0</v>
      </c>
      <c s="504">
        <v>0</v>
      </c>
      <c s="504">
        <v>0</v>
      </c>
      <c s="504">
        <v>0</v>
      </c>
      <c s="504">
        <v>-1.8626451492309599E-09</v>
      </c>
      <c s="504">
        <v>0</v>
      </c>
      <c s="504">
        <v>3559446.779999957</v>
      </c>
      <c s="509">
        <v>33408</v>
      </c>
      <c s="509">
        <v>48035</v>
      </c>
      <c s="508">
        <v>12203816.9</v>
      </c>
      <c s="508">
        <v>12203816.9</v>
      </c>
      <c s="508">
        <v>6.5999999999999996</v>
      </c>
      <c s="508">
        <v>40.073972602739723</v>
      </c>
      <c s="692">
        <v>0.02</v>
      </c>
      <c s="676" t="s">
        <v>1206</v>
      </c>
      <c s="676"/>
      <c s="508">
        <v>6.5999999999999988</v>
      </c>
      <c s="508">
        <v>40.073972602739723</v>
      </c>
      <c s="676">
        <v>0.02</v>
      </c>
      <c s="510" t="s">
        <v>120</v>
      </c>
      <c s="497" t="s">
        <v>120</v>
      </c>
    </row>
    <row r="199" spans="1:38" s="497" customFormat="1" ht="13.8">
      <c r="A199" s="787">
        <v>30063000</v>
      </c>
      <c s="507">
        <v>1</v>
      </c>
      <c s="507">
        <v>1</v>
      </c>
      <c s="507">
        <v>1</v>
      </c>
      <c s="507" t="s">
        <v>364</v>
      </c>
      <c s="497" t="s">
        <v>952</v>
      </c>
      <c s="497" t="s">
        <v>951</v>
      </c>
      <c s="497" t="s">
        <v>946</v>
      </c>
      <c s="497" t="s">
        <v>4</v>
      </c>
      <c s="497" t="s">
        <v>968</v>
      </c>
      <c s="497" t="s">
        <v>120</v>
      </c>
      <c s="497" t="s">
        <v>8</v>
      </c>
      <c s="497" t="s">
        <v>1129</v>
      </c>
      <c s="497" t="s">
        <v>236</v>
      </c>
      <c s="497" t="s">
        <v>236</v>
      </c>
      <c s="497" t="s">
        <v>120</v>
      </c>
      <c s="504">
        <v>620274.12</v>
      </c>
      <c s="504">
        <v>0</v>
      </c>
      <c s="504">
        <v>0</v>
      </c>
      <c s="504">
        <v>0</v>
      </c>
      <c s="504">
        <v>0</v>
      </c>
      <c s="504">
        <v>0</v>
      </c>
      <c s="504">
        <v>0</v>
      </c>
      <c s="504">
        <v>620274.12</v>
      </c>
      <c s="509">
        <v>34361</v>
      </c>
      <c s="509">
        <v>48971</v>
      </c>
      <c s="508">
        <v>1077318.3500000001</v>
      </c>
      <c s="508">
        <v>1077318.3500000001</v>
      </c>
      <c s="508">
        <v>9.1643835616438363</v>
      </c>
      <c s="508">
        <v>40.027397260273972</v>
      </c>
      <c s="692">
        <v>0.02</v>
      </c>
      <c s="676" t="s">
        <v>1206</v>
      </c>
      <c s="676"/>
      <c s="508">
        <v>9.1643835616438363</v>
      </c>
      <c s="508">
        <v>40.027397260273972</v>
      </c>
      <c s="676">
        <v>0.02</v>
      </c>
      <c s="510" t="s">
        <v>120</v>
      </c>
      <c s="497" t="s">
        <v>120</v>
      </c>
    </row>
    <row r="200" spans="1:38" s="497" customFormat="1" ht="13.8">
      <c r="A200" s="787">
        <v>30064100</v>
      </c>
      <c s="507">
        <v>1</v>
      </c>
      <c s="507">
        <v>1</v>
      </c>
      <c s="507">
        <v>1</v>
      </c>
      <c s="507" t="s">
        <v>364</v>
      </c>
      <c s="497" t="s">
        <v>952</v>
      </c>
      <c s="497" t="s">
        <v>951</v>
      </c>
      <c s="497" t="s">
        <v>946</v>
      </c>
      <c s="497" t="s">
        <v>4</v>
      </c>
      <c s="497" t="s">
        <v>968</v>
      </c>
      <c s="497" t="s">
        <v>120</v>
      </c>
      <c s="497" t="s">
        <v>8</v>
      </c>
      <c s="497" t="s">
        <v>1129</v>
      </c>
      <c s="497" t="s">
        <v>237</v>
      </c>
      <c s="497" t="s">
        <v>237</v>
      </c>
      <c s="497" t="s">
        <v>120</v>
      </c>
      <c s="504">
        <v>1083981.4900000005</v>
      </c>
      <c s="504">
        <v>0</v>
      </c>
      <c s="504">
        <v>0</v>
      </c>
      <c s="504">
        <v>0</v>
      </c>
      <c s="504">
        <v>0</v>
      </c>
      <c s="504">
        <v>0</v>
      </c>
      <c s="504">
        <v>0</v>
      </c>
      <c s="504">
        <v>1083981.4900000005</v>
      </c>
      <c s="509">
        <v>34361</v>
      </c>
      <c s="509">
        <v>48971</v>
      </c>
      <c s="508">
        <v>1882704.5900000001</v>
      </c>
      <c s="508">
        <v>1882704.5900000001</v>
      </c>
      <c s="508">
        <v>9.1643835616438363</v>
      </c>
      <c s="508">
        <v>40.027397260273972</v>
      </c>
      <c s="692">
        <v>0.02</v>
      </c>
      <c s="676" t="s">
        <v>1206</v>
      </c>
      <c s="676"/>
      <c s="508">
        <v>9.1643835616438363</v>
      </c>
      <c s="508">
        <v>40.027397260273972</v>
      </c>
      <c s="676">
        <v>0.02</v>
      </c>
      <c s="510" t="s">
        <v>120</v>
      </c>
      <c s="497" t="s">
        <v>120</v>
      </c>
    </row>
    <row r="201" spans="1:38" s="497" customFormat="1" ht="13.8">
      <c r="A201" s="787">
        <v>30065100</v>
      </c>
      <c s="507">
        <v>1</v>
      </c>
      <c s="507">
        <v>1</v>
      </c>
      <c s="507">
        <v>1</v>
      </c>
      <c s="507" t="s">
        <v>364</v>
      </c>
      <c s="497" t="s">
        <v>952</v>
      </c>
      <c s="497" t="s">
        <v>951</v>
      </c>
      <c s="497" t="s">
        <v>946</v>
      </c>
      <c s="497" t="s">
        <v>4</v>
      </c>
      <c s="497" t="s">
        <v>968</v>
      </c>
      <c s="497" t="s">
        <v>120</v>
      </c>
      <c s="497" t="s">
        <v>8</v>
      </c>
      <c s="497" t="s">
        <v>1129</v>
      </c>
      <c s="497" t="s">
        <v>238</v>
      </c>
      <c s="497" t="s">
        <v>238</v>
      </c>
      <c s="497" t="s">
        <v>120</v>
      </c>
      <c s="504">
        <v>4515277.5500000389</v>
      </c>
      <c s="504">
        <v>0</v>
      </c>
      <c s="504">
        <v>0</v>
      </c>
      <c s="504">
        <v>0</v>
      </c>
      <c s="504">
        <v>0</v>
      </c>
      <c s="504">
        <v>1.8626451492309599E-09</v>
      </c>
      <c s="504">
        <v>0</v>
      </c>
      <c s="504">
        <v>4515277.5500000408</v>
      </c>
      <c s="509">
        <v>34433</v>
      </c>
      <c s="509">
        <v>49043</v>
      </c>
      <c s="508">
        <v>8079970.4000000004</v>
      </c>
      <c s="508">
        <v>8079970.4000000004</v>
      </c>
      <c s="508">
        <v>9.3616438356164391</v>
      </c>
      <c s="508">
        <v>40.027397260273972</v>
      </c>
      <c s="692">
        <v>0.02</v>
      </c>
      <c s="676" t="s">
        <v>1206</v>
      </c>
      <c s="676"/>
      <c s="508">
        <v>9.3616438356164391</v>
      </c>
      <c s="508">
        <v>40.027397260273972</v>
      </c>
      <c s="676">
        <v>0.02</v>
      </c>
      <c s="510" t="s">
        <v>120</v>
      </c>
      <c s="497" t="s">
        <v>120</v>
      </c>
    </row>
    <row r="202" spans="1:38" s="497" customFormat="1" ht="13.8">
      <c r="A202" s="787">
        <v>30067000</v>
      </c>
      <c s="507">
        <v>1</v>
      </c>
      <c s="507">
        <v>1</v>
      </c>
      <c s="507">
        <v>1</v>
      </c>
      <c s="507" t="s">
        <v>364</v>
      </c>
      <c s="497" t="s">
        <v>952</v>
      </c>
      <c s="497" t="s">
        <v>951</v>
      </c>
      <c s="497" t="s">
        <v>946</v>
      </c>
      <c s="497" t="s">
        <v>4</v>
      </c>
      <c s="497" t="s">
        <v>968</v>
      </c>
      <c s="497" t="s">
        <v>120</v>
      </c>
      <c s="497" t="s">
        <v>8</v>
      </c>
      <c s="497" t="s">
        <v>1129</v>
      </c>
      <c s="497" t="s">
        <v>239</v>
      </c>
      <c s="497" t="s">
        <v>239</v>
      </c>
      <c s="497" t="s">
        <v>120</v>
      </c>
      <c s="504">
        <v>4072406.1499999599</v>
      </c>
      <c s="504">
        <v>0</v>
      </c>
      <c s="504">
        <v>0</v>
      </c>
      <c s="504">
        <v>0</v>
      </c>
      <c s="504">
        <v>0</v>
      </c>
      <c s="504">
        <v>-1.8626451492309599E-09</v>
      </c>
      <c s="504">
        <v>0</v>
      </c>
      <c s="504">
        <v>4072406.149999958</v>
      </c>
      <c s="509">
        <v>34541</v>
      </c>
      <c s="509">
        <v>49151</v>
      </c>
      <c s="508">
        <v>6923090.4900000002</v>
      </c>
      <c s="508">
        <v>6923090.4900000002</v>
      </c>
      <c s="508">
        <v>9.6575342465753433</v>
      </c>
      <c s="508">
        <v>40.027397260273972</v>
      </c>
      <c s="692">
        <v>0.02</v>
      </c>
      <c s="676" t="s">
        <v>1206</v>
      </c>
      <c s="676"/>
      <c s="508">
        <v>9.6575342465753433</v>
      </c>
      <c s="508">
        <v>40.027397260273972</v>
      </c>
      <c s="676">
        <v>0.02</v>
      </c>
      <c s="510" t="s">
        <v>120</v>
      </c>
      <c s="497" t="s">
        <v>120</v>
      </c>
    </row>
    <row r="203" spans="1:38" s="497" customFormat="1" ht="13.8">
      <c r="A203" s="787">
        <v>30066100</v>
      </c>
      <c s="507">
        <v>1</v>
      </c>
      <c s="507">
        <v>1</v>
      </c>
      <c s="507">
        <v>1</v>
      </c>
      <c s="507" t="s">
        <v>364</v>
      </c>
      <c s="497" t="s">
        <v>952</v>
      </c>
      <c s="497" t="s">
        <v>951</v>
      </c>
      <c s="497" t="s">
        <v>946</v>
      </c>
      <c s="497" t="s">
        <v>4</v>
      </c>
      <c s="497" t="s">
        <v>968</v>
      </c>
      <c s="497" t="s">
        <v>120</v>
      </c>
      <c s="497" t="s">
        <v>8</v>
      </c>
      <c s="497" t="s">
        <v>1129</v>
      </c>
      <c s="497" t="s">
        <v>240</v>
      </c>
      <c s="497" t="s">
        <v>240</v>
      </c>
      <c s="497" t="s">
        <v>120</v>
      </c>
      <c s="504">
        <v>4826330.9699999997</v>
      </c>
      <c s="504">
        <v>0</v>
      </c>
      <c s="504">
        <v>0</v>
      </c>
      <c s="504">
        <v>0</v>
      </c>
      <c s="504">
        <v>0</v>
      </c>
      <c s="504">
        <v>0</v>
      </c>
      <c s="504">
        <v>0</v>
      </c>
      <c s="504">
        <v>4826330.9699999997</v>
      </c>
      <c s="509">
        <v>34620</v>
      </c>
      <c s="509">
        <v>49230</v>
      </c>
      <c s="508">
        <v>8446079.0700000003</v>
      </c>
      <c s="508">
        <v>8446079.0700000003</v>
      </c>
      <c s="508">
        <v>9.8739726027397268</v>
      </c>
      <c s="508">
        <v>40.027397260273972</v>
      </c>
      <c s="692">
        <v>0.02</v>
      </c>
      <c s="676" t="s">
        <v>1206</v>
      </c>
      <c s="676"/>
      <c s="508">
        <v>9.8739726027397268</v>
      </c>
      <c s="508">
        <v>40.027397260273972</v>
      </c>
      <c s="676">
        <v>0.02</v>
      </c>
      <c s="510" t="s">
        <v>120</v>
      </c>
      <c s="497" t="s">
        <v>120</v>
      </c>
    </row>
    <row r="204" spans="1:38" s="497" customFormat="1" ht="13.8">
      <c r="A204" s="787">
        <v>20071000</v>
      </c>
      <c s="507">
        <v>1</v>
      </c>
      <c s="507">
        <v>1</v>
      </c>
      <c s="507">
        <v>1</v>
      </c>
      <c s="507" t="s">
        <v>364</v>
      </c>
      <c s="497" t="s">
        <v>952</v>
      </c>
      <c s="497" t="s">
        <v>951</v>
      </c>
      <c s="497" t="s">
        <v>946</v>
      </c>
      <c s="497" t="s">
        <v>4</v>
      </c>
      <c s="497" t="s">
        <v>968</v>
      </c>
      <c s="497" t="s">
        <v>120</v>
      </c>
      <c s="497" t="s">
        <v>8</v>
      </c>
      <c s="497" t="s">
        <v>1129</v>
      </c>
      <c s="497" t="s">
        <v>241</v>
      </c>
      <c s="497" t="s">
        <v>241</v>
      </c>
      <c s="497" t="s">
        <v>120</v>
      </c>
      <c s="504">
        <v>3640000</v>
      </c>
      <c s="504">
        <v>0</v>
      </c>
      <c s="504">
        <v>0</v>
      </c>
      <c s="504">
        <v>0</v>
      </c>
      <c s="504">
        <v>0</v>
      </c>
      <c s="504">
        <v>0</v>
      </c>
      <c s="504">
        <v>0</v>
      </c>
      <c s="504">
        <v>3640000</v>
      </c>
      <c s="509">
        <v>36087</v>
      </c>
      <c s="509">
        <v>50697</v>
      </c>
      <c s="508">
        <v>7800000</v>
      </c>
      <c s="508">
        <v>7800000</v>
      </c>
      <c s="508">
        <v>13.893150684931507</v>
      </c>
      <c s="508">
        <v>40.027397260273972</v>
      </c>
      <c s="692">
        <v>0.02</v>
      </c>
      <c s="676" t="s">
        <v>1206</v>
      </c>
      <c s="676"/>
      <c s="508">
        <v>13.893150684931507</v>
      </c>
      <c s="508">
        <v>40.027397260273972</v>
      </c>
      <c s="676">
        <v>0.02</v>
      </c>
      <c s="510" t="s">
        <v>120</v>
      </c>
      <c s="497" t="s">
        <v>120</v>
      </c>
    </row>
    <row r="205" spans="1:38" s="497" customFormat="1" ht="13.8">
      <c r="A205" s="787">
        <v>20268000</v>
      </c>
      <c s="507">
        <v>1</v>
      </c>
      <c s="507">
        <v>1</v>
      </c>
      <c s="507">
        <v>0</v>
      </c>
      <c s="507" t="s">
        <v>364</v>
      </c>
      <c s="497" t="s">
        <v>952</v>
      </c>
      <c s="497" t="s">
        <v>951</v>
      </c>
      <c s="497" t="s">
        <v>950</v>
      </c>
      <c s="497" t="s">
        <v>958</v>
      </c>
      <c s="497" t="s">
        <v>968</v>
      </c>
      <c s="497" t="s">
        <v>120</v>
      </c>
      <c s="497" t="s">
        <v>242</v>
      </c>
      <c s="497" t="s">
        <v>1129</v>
      </c>
      <c s="497" t="s">
        <v>243</v>
      </c>
      <c s="497" t="s">
        <v>243</v>
      </c>
      <c s="497" t="s">
        <v>120</v>
      </c>
      <c s="504">
        <v>2077207.0699999896</v>
      </c>
      <c s="504">
        <v>0</v>
      </c>
      <c s="504">
        <v>0</v>
      </c>
      <c s="504">
        <v>0</v>
      </c>
      <c s="504">
        <v>0</v>
      </c>
      <c s="504">
        <v>-4.65661287307739E-10</v>
      </c>
      <c s="504">
        <v>0</v>
      </c>
      <c s="504">
        <v>2077207.0699999891</v>
      </c>
      <c s="509">
        <v>39058</v>
      </c>
      <c s="509">
        <v>48189</v>
      </c>
      <c s="508">
        <v>6588000</v>
      </c>
      <c s="508">
        <v>6063747.96</v>
      </c>
      <c s="508">
        <v>7.021917808219178</v>
      </c>
      <c s="508">
        <v>25.016438356164382</v>
      </c>
      <c s="692">
        <v>0.051299999999999998</v>
      </c>
      <c s="676" t="s">
        <v>1907</v>
      </c>
      <c s="676">
        <v>0.0080000000000000002</v>
      </c>
      <c s="508">
        <v>7.021917808219178</v>
      </c>
      <c s="508">
        <v>25.016438356164382</v>
      </c>
      <c s="676">
        <v>0.051299999999999998</v>
      </c>
      <c s="510" t="s">
        <v>120</v>
      </c>
      <c s="497" t="s">
        <v>120</v>
      </c>
    </row>
    <row r="206" spans="1:38" s="497" customFormat="1" ht="13.8">
      <c r="A206" s="787">
        <v>20341000</v>
      </c>
      <c s="507">
        <v>1</v>
      </c>
      <c s="507">
        <v>1</v>
      </c>
      <c s="507">
        <v>0</v>
      </c>
      <c s="507" t="s">
        <v>364</v>
      </c>
      <c s="497" t="s">
        <v>952</v>
      </c>
      <c s="497" t="s">
        <v>951</v>
      </c>
      <c s="497" t="s">
        <v>950</v>
      </c>
      <c s="497" t="s">
        <v>958</v>
      </c>
      <c s="497" t="s">
        <v>968</v>
      </c>
      <c s="497" t="s">
        <v>120</v>
      </c>
      <c s="497" t="s">
        <v>244</v>
      </c>
      <c s="497" t="s">
        <v>1129</v>
      </c>
      <c s="497" t="s">
        <v>245</v>
      </c>
      <c s="497" t="s">
        <v>245</v>
      </c>
      <c s="497" t="s">
        <v>120</v>
      </c>
      <c s="504">
        <v>21800397.089999996</v>
      </c>
      <c s="504">
        <v>0</v>
      </c>
      <c s="504">
        <v>0</v>
      </c>
      <c s="504">
        <v>0</v>
      </c>
      <c s="504">
        <v>0</v>
      </c>
      <c s="504">
        <v>0</v>
      </c>
      <c s="504">
        <v>0</v>
      </c>
      <c s="504">
        <v>21800397.089999996</v>
      </c>
      <c s="509">
        <v>43885</v>
      </c>
      <c s="509">
        <v>53008</v>
      </c>
      <c s="508">
        <v>27500000</v>
      </c>
      <c s="508">
        <v>27500000</v>
      </c>
      <c s="508">
        <v>20.224657534246575</v>
      </c>
      <c s="508">
        <v>24.994520547945207</v>
      </c>
      <c s="692">
        <v>0.065910499999999997</v>
      </c>
      <c s="676" t="s">
        <v>1906</v>
      </c>
      <c s="676">
        <v>0.012</v>
      </c>
      <c s="508">
        <v>20.224657534246575</v>
      </c>
      <c s="508">
        <v>24.994520547945211</v>
      </c>
      <c s="676">
        <v>0.065910499999999997</v>
      </c>
      <c s="510" t="s">
        <v>120</v>
      </c>
      <c s="497" t="s">
        <v>120</v>
      </c>
    </row>
    <row r="207" spans="1:38" s="497" customFormat="1" ht="13.8">
      <c r="A207" s="787">
        <v>20271000</v>
      </c>
      <c s="507">
        <v>1</v>
      </c>
      <c s="507">
        <v>1</v>
      </c>
      <c s="507">
        <v>0</v>
      </c>
      <c s="507" t="s">
        <v>364</v>
      </c>
      <c s="497" t="s">
        <v>952</v>
      </c>
      <c s="497" t="s">
        <v>948</v>
      </c>
      <c s="497" t="s">
        <v>948</v>
      </c>
      <c s="497" t="s">
        <v>948</v>
      </c>
      <c s="497" t="s">
        <v>968</v>
      </c>
      <c s="497" t="s">
        <v>120</v>
      </c>
      <c s="497" t="s">
        <v>33</v>
      </c>
      <c s="497" t="s">
        <v>1129</v>
      </c>
      <c s="497" t="s">
        <v>246</v>
      </c>
      <c s="497" t="s">
        <v>246</v>
      </c>
      <c s="497" t="s">
        <v>120</v>
      </c>
      <c s="504">
        <v>11456843.410000125</v>
      </c>
      <c s="504">
        <v>0</v>
      </c>
      <c s="504">
        <v>0</v>
      </c>
      <c s="504">
        <v>0</v>
      </c>
      <c s="504">
        <v>0</v>
      </c>
      <c s="504">
        <v>5.5879354476928703E-09</v>
      </c>
      <c s="504">
        <v>0</v>
      </c>
      <c s="504">
        <v>11456843.410000131</v>
      </c>
      <c s="509">
        <v>39428</v>
      </c>
      <c s="509">
        <v>46733</v>
      </c>
      <c s="508">
        <v>62250000</v>
      </c>
      <c s="508">
        <v>62188291.189999998</v>
      </c>
      <c s="508">
        <v>3.032876712328767</v>
      </c>
      <c s="508">
        <v>20.013698630136986</v>
      </c>
      <c s="692">
        <v>0.053900000000000003</v>
      </c>
      <c s="676" t="s">
        <v>1206</v>
      </c>
      <c s="676"/>
      <c s="508">
        <v>3.032876712328767</v>
      </c>
      <c s="508">
        <v>20.013698630136986</v>
      </c>
      <c s="676">
        <v>0.053900000000000003</v>
      </c>
      <c s="510" t="s">
        <v>120</v>
      </c>
      <c s="497" t="s">
        <v>120</v>
      </c>
    </row>
    <row r="208" spans="1:38" s="497" customFormat="1" ht="13.8">
      <c r="A208" s="787">
        <v>20589000</v>
      </c>
      <c s="507">
        <v>1</v>
      </c>
      <c s="507">
        <v>0</v>
      </c>
      <c s="507">
        <v>0</v>
      </c>
      <c s="507" t="s">
        <v>364</v>
      </c>
      <c s="497" t="s">
        <v>949</v>
      </c>
      <c s="497" t="s">
        <v>949</v>
      </c>
      <c s="497" t="s">
        <v>949</v>
      </c>
      <c s="497" t="s">
        <v>949</v>
      </c>
      <c s="497" t="s">
        <v>968</v>
      </c>
      <c s="497" t="s">
        <v>247</v>
      </c>
      <c s="497" t="s">
        <v>28</v>
      </c>
      <c s="497" t="s">
        <v>1129</v>
      </c>
      <c s="497" t="s">
        <v>248</v>
      </c>
      <c s="497" t="s">
        <v>248</v>
      </c>
      <c s="497" t="s">
        <v>247</v>
      </c>
      <c s="504">
        <v>235000000</v>
      </c>
      <c s="504">
        <v>0</v>
      </c>
      <c s="504">
        <v>0</v>
      </c>
      <c s="504">
        <v>0</v>
      </c>
      <c s="504">
        <v>0</v>
      </c>
      <c s="504">
        <v>0</v>
      </c>
      <c s="504">
        <v>0</v>
      </c>
      <c s="504">
        <v>235000000</v>
      </c>
      <c s="509">
        <v>44041</v>
      </c>
      <c s="509">
        <v>52642</v>
      </c>
      <c s="508">
        <v>260000000</v>
      </c>
      <c s="508">
        <v>260000000</v>
      </c>
      <c s="508">
        <v>19.221917808219178</v>
      </c>
      <c s="508">
        <v>23.564383561643837</v>
      </c>
      <c s="692">
        <v>0.063799999999999996</v>
      </c>
      <c s="676" t="s">
        <v>1904</v>
      </c>
      <c s="676">
        <v>0.017299999999999999</v>
      </c>
      <c s="508">
        <v>19.221917808219178</v>
      </c>
      <c s="508">
        <v>23.564383561643837</v>
      </c>
      <c s="676">
        <v>0.063799999999999996</v>
      </c>
      <c s="510" t="s">
        <v>247</v>
      </c>
      <c s="497" t="s">
        <v>247</v>
      </c>
    </row>
    <row r="209" spans="1:38" s="497" customFormat="1" ht="13.8">
      <c r="A209" s="787">
        <v>20574000</v>
      </c>
      <c s="507">
        <v>1</v>
      </c>
      <c s="507">
        <v>1</v>
      </c>
      <c s="507">
        <v>0</v>
      </c>
      <c s="507" t="s">
        <v>364</v>
      </c>
      <c s="497" t="s">
        <v>952</v>
      </c>
      <c s="497" t="s">
        <v>951</v>
      </c>
      <c s="497" t="s">
        <v>950</v>
      </c>
      <c s="497" t="s">
        <v>959</v>
      </c>
      <c s="497" t="s">
        <v>968</v>
      </c>
      <c s="497" t="s">
        <v>247</v>
      </c>
      <c s="497" t="s">
        <v>124</v>
      </c>
      <c s="497" t="s">
        <v>1129</v>
      </c>
      <c s="497" t="s">
        <v>249</v>
      </c>
      <c s="497" t="s">
        <v>249</v>
      </c>
      <c s="497" t="s">
        <v>247</v>
      </c>
      <c s="504">
        <v>2570986.7399999993</v>
      </c>
      <c s="504">
        <v>0</v>
      </c>
      <c s="504">
        <v>0</v>
      </c>
      <c s="504">
        <v>0</v>
      </c>
      <c s="504">
        <v>0</v>
      </c>
      <c s="504">
        <v>0</v>
      </c>
      <c s="504">
        <v>0</v>
      </c>
      <c s="504">
        <v>2570986.7399999993</v>
      </c>
      <c s="509">
        <v>39556</v>
      </c>
      <c s="509">
        <v>46371</v>
      </c>
      <c s="508">
        <v>15300000</v>
      </c>
      <c s="508">
        <v>15037954.869999999</v>
      </c>
      <c s="508">
        <v>2.0410958904109591</v>
      </c>
      <c s="508">
        <v>18.671232876712327</v>
      </c>
      <c s="692">
        <v>0.043999999999999997</v>
      </c>
      <c s="676" t="s">
        <v>1206</v>
      </c>
      <c s="676"/>
      <c s="508">
        <v>2.0410958904109591</v>
      </c>
      <c s="508">
        <v>18.671232876712327</v>
      </c>
      <c s="676">
        <v>0.043999999999999997</v>
      </c>
      <c s="510" t="s">
        <v>247</v>
      </c>
      <c s="497" t="s">
        <v>247</v>
      </c>
    </row>
    <row r="210" spans="1:38" s="497" customFormat="1" ht="13.8">
      <c r="A210" s="787">
        <v>20575000</v>
      </c>
      <c s="507">
        <v>1</v>
      </c>
      <c s="507">
        <v>1</v>
      </c>
      <c s="507">
        <v>0</v>
      </c>
      <c s="507" t="s">
        <v>364</v>
      </c>
      <c s="497" t="s">
        <v>952</v>
      </c>
      <c s="497" t="s">
        <v>951</v>
      </c>
      <c s="497" t="s">
        <v>950</v>
      </c>
      <c s="497" t="s">
        <v>958</v>
      </c>
      <c s="497" t="s">
        <v>968</v>
      </c>
      <c s="497" t="s">
        <v>247</v>
      </c>
      <c s="497" t="s">
        <v>128</v>
      </c>
      <c s="497" t="s">
        <v>1129</v>
      </c>
      <c s="497" t="s">
        <v>250</v>
      </c>
      <c s="497" t="s">
        <v>250</v>
      </c>
      <c s="497" t="s">
        <v>247</v>
      </c>
      <c s="504">
        <v>204507656.09999999</v>
      </c>
      <c s="504">
        <v>0</v>
      </c>
      <c s="504">
        <v>0</v>
      </c>
      <c s="504">
        <v>0</v>
      </c>
      <c s="504">
        <v>0</v>
      </c>
      <c s="504">
        <v>0</v>
      </c>
      <c s="504">
        <v>0</v>
      </c>
      <c s="504">
        <v>204507656.09999999</v>
      </c>
      <c s="509">
        <v>41589</v>
      </c>
      <c s="509">
        <v>52277</v>
      </c>
      <c s="508">
        <v>205000000</v>
      </c>
      <c s="508">
        <v>205000000</v>
      </c>
      <c s="508">
        <v>18.221917808219178</v>
      </c>
      <c s="508">
        <v>29.282191780821918</v>
      </c>
      <c s="692">
        <v>0.0579</v>
      </c>
      <c s="676" t="s">
        <v>1637</v>
      </c>
      <c s="676">
        <v>0.0114</v>
      </c>
      <c s="508">
        <v>18.221917808219178</v>
      </c>
      <c s="508">
        <v>29.282191780821918</v>
      </c>
      <c s="676">
        <v>0.0579</v>
      </c>
      <c s="510" t="s">
        <v>247</v>
      </c>
      <c s="497" t="s">
        <v>247</v>
      </c>
    </row>
    <row r="211" spans="1:38" s="497" customFormat="1" ht="13.8">
      <c r="A211" s="787">
        <v>20583000</v>
      </c>
      <c s="507">
        <v>1</v>
      </c>
      <c s="507">
        <v>1</v>
      </c>
      <c s="507">
        <v>0</v>
      </c>
      <c s="507" t="s">
        <v>364</v>
      </c>
      <c s="497" t="s">
        <v>952</v>
      </c>
      <c s="497" t="s">
        <v>951</v>
      </c>
      <c s="497" t="s">
        <v>950</v>
      </c>
      <c s="497" t="s">
        <v>958</v>
      </c>
      <c s="497" t="s">
        <v>968</v>
      </c>
      <c s="497" t="s">
        <v>247</v>
      </c>
      <c s="497" t="s">
        <v>128</v>
      </c>
      <c s="497" t="s">
        <v>1129</v>
      </c>
      <c s="497" t="s">
        <v>251</v>
      </c>
      <c s="497" t="s">
        <v>251</v>
      </c>
      <c s="497" t="s">
        <v>247</v>
      </c>
      <c s="504">
        <v>227458405.81999999</v>
      </c>
      <c s="504">
        <v>0</v>
      </c>
      <c s="504">
        <v>0</v>
      </c>
      <c s="504">
        <v>0</v>
      </c>
      <c s="504">
        <v>0</v>
      </c>
      <c s="504">
        <v>0</v>
      </c>
      <c s="504">
        <v>0</v>
      </c>
      <c s="504">
        <v>227458405.81999999</v>
      </c>
      <c s="509">
        <v>43433</v>
      </c>
      <c s="509">
        <v>50479</v>
      </c>
      <c s="508">
        <v>230000000</v>
      </c>
      <c s="508">
        <v>230000000</v>
      </c>
      <c s="508">
        <v>13.295890410958904</v>
      </c>
      <c s="508">
        <v>19.304109589041097</v>
      </c>
      <c s="692">
        <v>0.062799999999999995</v>
      </c>
      <c s="676" t="s">
        <v>1904</v>
      </c>
      <c s="676">
        <v>0.016299999999999999</v>
      </c>
      <c s="508">
        <v>13.295890410958904</v>
      </c>
      <c s="508">
        <v>19.304109589041097</v>
      </c>
      <c s="676">
        <v>0.062799999999999995</v>
      </c>
      <c s="510" t="s">
        <v>247</v>
      </c>
      <c s="497" t="s">
        <v>247</v>
      </c>
    </row>
    <row r="212" spans="1:38" s="497" customFormat="1" ht="13.8">
      <c r="A212" s="787">
        <v>20577000</v>
      </c>
      <c s="507">
        <v>1</v>
      </c>
      <c s="507">
        <v>1</v>
      </c>
      <c s="507">
        <v>0</v>
      </c>
      <c s="507" t="s">
        <v>364</v>
      </c>
      <c s="497" t="s">
        <v>952</v>
      </c>
      <c s="497" t="s">
        <v>948</v>
      </c>
      <c s="497" t="s">
        <v>948</v>
      </c>
      <c s="497" t="s">
        <v>948</v>
      </c>
      <c s="497" t="s">
        <v>968</v>
      </c>
      <c s="497" t="s">
        <v>247</v>
      </c>
      <c s="497" t="s">
        <v>40</v>
      </c>
      <c s="497" t="s">
        <v>1129</v>
      </c>
      <c s="497" t="s">
        <v>252</v>
      </c>
      <c s="497" t="s">
        <v>252</v>
      </c>
      <c s="497" t="s">
        <v>247</v>
      </c>
      <c s="504">
        <v>102500000.00000066</v>
      </c>
      <c s="504">
        <v>0</v>
      </c>
      <c s="504">
        <v>0</v>
      </c>
      <c s="504">
        <v>0</v>
      </c>
      <c s="504">
        <v>0</v>
      </c>
      <c s="504">
        <v>2.9802322387695299E-08</v>
      </c>
      <c s="504">
        <v>0</v>
      </c>
      <c s="504">
        <v>102500000.00000069</v>
      </c>
      <c s="509">
        <v>42184</v>
      </c>
      <c s="509">
        <v>54848</v>
      </c>
      <c s="508">
        <v>102500000</v>
      </c>
      <c s="508">
        <v>102500000</v>
      </c>
      <c s="508">
        <v>25.265753424657536</v>
      </c>
      <c s="508">
        <v>34.695890410958903</v>
      </c>
      <c s="692">
        <v>0.060899999999999996</v>
      </c>
      <c s="676" t="s">
        <v>1637</v>
      </c>
      <c s="676">
        <v>0.0144</v>
      </c>
      <c s="508">
        <v>25.265753424657536</v>
      </c>
      <c s="508">
        <v>34.695890410958903</v>
      </c>
      <c s="676">
        <v>0.060899999999999996</v>
      </c>
      <c s="510" t="s">
        <v>247</v>
      </c>
      <c s="497" t="s">
        <v>247</v>
      </c>
    </row>
    <row r="213" spans="1:38" s="497" customFormat="1" ht="13.8">
      <c r="A213" s="787">
        <v>20584000</v>
      </c>
      <c s="507">
        <v>1</v>
      </c>
      <c s="507">
        <v>1</v>
      </c>
      <c s="507">
        <v>0</v>
      </c>
      <c s="507" t="s">
        <v>364</v>
      </c>
      <c s="497" t="s">
        <v>952</v>
      </c>
      <c s="497" t="s">
        <v>948</v>
      </c>
      <c s="497" t="s">
        <v>948</v>
      </c>
      <c s="497" t="s">
        <v>948</v>
      </c>
      <c s="497" t="s">
        <v>968</v>
      </c>
      <c s="497" t="s">
        <v>247</v>
      </c>
      <c s="497" t="s">
        <v>40</v>
      </c>
      <c s="497" t="s">
        <v>1129</v>
      </c>
      <c s="497" t="s">
        <v>253</v>
      </c>
      <c s="497" t="s">
        <v>253</v>
      </c>
      <c s="497" t="s">
        <v>247</v>
      </c>
      <c s="504">
        <v>121982645.25000001</v>
      </c>
      <c s="504">
        <v>0</v>
      </c>
      <c s="504">
        <v>0</v>
      </c>
      <c s="504">
        <v>0</v>
      </c>
      <c s="504">
        <v>0</v>
      </c>
      <c s="504">
        <v>0</v>
      </c>
      <c s="504">
        <v>0</v>
      </c>
      <c s="504">
        <v>121982645.25000001</v>
      </c>
      <c s="509">
        <v>43433</v>
      </c>
      <c s="509">
        <v>55944</v>
      </c>
      <c s="508">
        <v>233600000</v>
      </c>
      <c s="508">
        <v>233600000</v>
      </c>
      <c s="508">
        <v>28.268493150684932</v>
      </c>
      <c s="508">
        <v>34.276712328767125</v>
      </c>
      <c s="692">
        <v>0.060799999999999993</v>
      </c>
      <c s="676" t="s">
        <v>1637</v>
      </c>
      <c s="676">
        <v>0.0144</v>
      </c>
      <c s="508">
        <v>28.268493150684932</v>
      </c>
      <c s="508">
        <v>34.276712328767125</v>
      </c>
      <c s="676">
        <v>0.060799999999999993</v>
      </c>
      <c s="510" t="s">
        <v>247</v>
      </c>
      <c s="497" t="s">
        <v>247</v>
      </c>
    </row>
    <row r="214" spans="1:38" s="497" customFormat="1" ht="13.8">
      <c r="A214" s="787">
        <v>20585000</v>
      </c>
      <c s="507">
        <v>1</v>
      </c>
      <c s="507">
        <v>1</v>
      </c>
      <c s="507">
        <v>1</v>
      </c>
      <c s="507" t="s">
        <v>364</v>
      </c>
      <c s="497" t="s">
        <v>952</v>
      </c>
      <c s="497" t="s">
        <v>951</v>
      </c>
      <c s="497" t="s">
        <v>946</v>
      </c>
      <c s="497" t="s">
        <v>4</v>
      </c>
      <c s="497" t="s">
        <v>968</v>
      </c>
      <c s="497" t="s">
        <v>247</v>
      </c>
      <c s="497" t="s">
        <v>8</v>
      </c>
      <c s="497" t="s">
        <v>1129</v>
      </c>
      <c s="497" t="s">
        <v>254</v>
      </c>
      <c s="497" t="s">
        <v>254</v>
      </c>
      <c s="497" t="s">
        <v>247</v>
      </c>
      <c s="504">
        <v>345131302.13999999</v>
      </c>
      <c s="504">
        <v>0</v>
      </c>
      <c s="504">
        <v>0</v>
      </c>
      <c s="504">
        <v>0</v>
      </c>
      <c s="504">
        <v>0</v>
      </c>
      <c s="504">
        <v>0</v>
      </c>
      <c s="504">
        <v>0</v>
      </c>
      <c s="504">
        <v>345131302.13999999</v>
      </c>
      <c s="509">
        <v>43668</v>
      </c>
      <c s="509">
        <v>54497</v>
      </c>
      <c s="508">
        <v>350000000</v>
      </c>
      <c s="508">
        <v>350000000</v>
      </c>
      <c s="508">
        <v>24.304109589041097</v>
      </c>
      <c s="508">
        <v>29.668493150684931</v>
      </c>
      <c s="692">
        <v>0.066799999999999998</v>
      </c>
      <c s="676" t="s">
        <v>1904</v>
      </c>
      <c s="676">
        <v>0.020299999999999999</v>
      </c>
      <c s="508">
        <v>24.304109589041097</v>
      </c>
      <c s="508">
        <v>29.668493150684931</v>
      </c>
      <c s="676">
        <v>0.066799999999999998</v>
      </c>
      <c s="510" t="s">
        <v>247</v>
      </c>
      <c s="497" t="s">
        <v>247</v>
      </c>
    </row>
    <row r="215" spans="1:38" s="497" customFormat="1" ht="13.8">
      <c r="A215" s="787">
        <v>20566000</v>
      </c>
      <c s="507">
        <v>1</v>
      </c>
      <c s="507">
        <v>1</v>
      </c>
      <c s="507">
        <v>1</v>
      </c>
      <c s="507" t="s">
        <v>364</v>
      </c>
      <c s="497" t="s">
        <v>952</v>
      </c>
      <c s="497" t="s">
        <v>951</v>
      </c>
      <c s="497" t="s">
        <v>946</v>
      </c>
      <c s="497" t="s">
        <v>4</v>
      </c>
      <c s="497" t="s">
        <v>968</v>
      </c>
      <c s="497" t="s">
        <v>247</v>
      </c>
      <c s="497" t="s">
        <v>8</v>
      </c>
      <c s="497" t="s">
        <v>1129</v>
      </c>
      <c s="497" t="s">
        <v>255</v>
      </c>
      <c s="497" t="s">
        <v>255</v>
      </c>
      <c s="497" t="s">
        <v>247</v>
      </c>
      <c s="504">
        <v>1485000</v>
      </c>
      <c s="504">
        <v>0</v>
      </c>
      <c s="504">
        <v>0</v>
      </c>
      <c s="504">
        <v>0</v>
      </c>
      <c s="504">
        <v>0</v>
      </c>
      <c s="504">
        <v>0</v>
      </c>
      <c s="504">
        <v>0</v>
      </c>
      <c s="504">
        <v>1485000</v>
      </c>
      <c s="509">
        <v>37860</v>
      </c>
      <c s="509">
        <v>45762</v>
      </c>
      <c s="508">
        <v>50000000</v>
      </c>
      <c s="508">
        <v>50000000</v>
      </c>
      <c s="508">
        <v>0.37260273972602742</v>
      </c>
      <c s="508">
        <v>21.649315068493152</v>
      </c>
      <c s="692">
        <v>0.046199999999999998</v>
      </c>
      <c s="676" t="s">
        <v>1206</v>
      </c>
      <c s="676"/>
      <c s="508">
        <v>0.37260273972602742</v>
      </c>
      <c s="508">
        <v>21.649315068493152</v>
      </c>
      <c s="676">
        <v>0.046199999999999998</v>
      </c>
      <c s="510" t="s">
        <v>247</v>
      </c>
      <c s="497" t="s">
        <v>247</v>
      </c>
    </row>
    <row r="216" spans="1:38" s="497" customFormat="1" ht="13.8">
      <c r="A216" s="787">
        <v>20565000</v>
      </c>
      <c s="507">
        <v>1</v>
      </c>
      <c s="507">
        <v>1</v>
      </c>
      <c s="507">
        <v>1</v>
      </c>
      <c s="507" t="s">
        <v>364</v>
      </c>
      <c s="497" t="s">
        <v>952</v>
      </c>
      <c s="497" t="s">
        <v>951</v>
      </c>
      <c s="497" t="s">
        <v>946</v>
      </c>
      <c s="497" t="s">
        <v>4</v>
      </c>
      <c s="497" t="s">
        <v>968</v>
      </c>
      <c s="497" t="s">
        <v>247</v>
      </c>
      <c s="497" t="s">
        <v>8</v>
      </c>
      <c s="497" t="s">
        <v>1129</v>
      </c>
      <c s="497" t="s">
        <v>256</v>
      </c>
      <c s="497" t="s">
        <v>256</v>
      </c>
      <c s="497" t="s">
        <v>247</v>
      </c>
      <c s="504">
        <v>1485000</v>
      </c>
      <c s="504">
        <v>0</v>
      </c>
      <c s="504">
        <v>0</v>
      </c>
      <c s="504">
        <v>0</v>
      </c>
      <c s="504">
        <v>0</v>
      </c>
      <c s="504">
        <v>0</v>
      </c>
      <c s="504">
        <v>0</v>
      </c>
      <c s="504">
        <v>1485000</v>
      </c>
      <c s="509">
        <v>37860</v>
      </c>
      <c s="509">
        <v>45762</v>
      </c>
      <c s="508">
        <v>50000000</v>
      </c>
      <c s="508">
        <v>50000000</v>
      </c>
      <c s="508">
        <v>0.37260273972602742</v>
      </c>
      <c s="508">
        <v>21.649315068493152</v>
      </c>
      <c s="692">
        <v>0.046199999999999998</v>
      </c>
      <c s="676" t="s">
        <v>1206</v>
      </c>
      <c s="676"/>
      <c s="508">
        <v>0.37260273972602742</v>
      </c>
      <c s="508">
        <v>21.649315068493152</v>
      </c>
      <c s="676">
        <v>0.046199999999999998</v>
      </c>
      <c s="510" t="s">
        <v>247</v>
      </c>
      <c s="497" t="s">
        <v>247</v>
      </c>
    </row>
    <row r="217" spans="1:38" s="497" customFormat="1" ht="13.8">
      <c r="A217" s="787">
        <v>20578000</v>
      </c>
      <c s="507">
        <v>1</v>
      </c>
      <c s="507">
        <v>1</v>
      </c>
      <c s="507">
        <v>1</v>
      </c>
      <c s="507" t="s">
        <v>364</v>
      </c>
      <c s="497" t="s">
        <v>952</v>
      </c>
      <c s="497" t="s">
        <v>951</v>
      </c>
      <c s="497" t="s">
        <v>946</v>
      </c>
      <c s="497" t="s">
        <v>4</v>
      </c>
      <c s="497" t="s">
        <v>968</v>
      </c>
      <c s="497" t="s">
        <v>247</v>
      </c>
      <c s="497" t="s">
        <v>8</v>
      </c>
      <c s="497" t="s">
        <v>1129</v>
      </c>
      <c s="497" t="s">
        <v>257</v>
      </c>
      <c s="497" t="s">
        <v>257</v>
      </c>
      <c s="497" t="s">
        <v>247</v>
      </c>
      <c s="504">
        <v>34906196.180000164</v>
      </c>
      <c s="504">
        <v>0</v>
      </c>
      <c s="504">
        <v>0</v>
      </c>
      <c s="504">
        <v>0</v>
      </c>
      <c s="504">
        <v>0</v>
      </c>
      <c s="504">
        <v>7.4505805969238298E-09</v>
      </c>
      <c s="504">
        <v>0</v>
      </c>
      <c s="504">
        <v>34906196.180000171</v>
      </c>
      <c s="509">
        <v>42286</v>
      </c>
      <c s="509">
        <v>54954</v>
      </c>
      <c s="508">
        <v>80000000</v>
      </c>
      <c s="508">
        <v>37854311.770000003</v>
      </c>
      <c s="508">
        <v>25.556164383561644</v>
      </c>
      <c s="508">
        <v>34.706849315068496</v>
      </c>
      <c s="692">
        <v>0.064799999999999996</v>
      </c>
      <c s="676" t="s">
        <v>1904</v>
      </c>
      <c s="676">
        <v>0.0183</v>
      </c>
      <c s="508">
        <v>25.556164383561644</v>
      </c>
      <c s="508">
        <v>34.706849315068496</v>
      </c>
      <c s="676">
        <v>0.064799999999999996</v>
      </c>
      <c s="510" t="s">
        <v>247</v>
      </c>
      <c s="497" t="s">
        <v>247</v>
      </c>
    </row>
    <row r="218" spans="1:38" s="497" customFormat="1" ht="13.8">
      <c r="A218" s="787">
        <v>20579000</v>
      </c>
      <c s="507">
        <v>1</v>
      </c>
      <c s="507">
        <v>1</v>
      </c>
      <c s="507">
        <v>1</v>
      </c>
      <c s="507" t="s">
        <v>364</v>
      </c>
      <c s="497" t="s">
        <v>952</v>
      </c>
      <c s="497" t="s">
        <v>951</v>
      </c>
      <c s="497" t="s">
        <v>946</v>
      </c>
      <c s="497" t="s">
        <v>4</v>
      </c>
      <c s="497" t="s">
        <v>968</v>
      </c>
      <c s="497" t="s">
        <v>247</v>
      </c>
      <c s="497" t="s">
        <v>8</v>
      </c>
      <c s="497" t="s">
        <v>1129</v>
      </c>
      <c s="497" t="s">
        <v>258</v>
      </c>
      <c s="497" t="s">
        <v>258</v>
      </c>
      <c s="497" t="s">
        <v>247</v>
      </c>
      <c s="504">
        <v>116014616.15000001</v>
      </c>
      <c s="504">
        <v>0</v>
      </c>
      <c s="504">
        <v>0</v>
      </c>
      <c s="504">
        <v>0</v>
      </c>
      <c s="504">
        <v>0</v>
      </c>
      <c s="504">
        <v>0</v>
      </c>
      <c s="504">
        <v>0</v>
      </c>
      <c s="504">
        <v>116014616.15000001</v>
      </c>
      <c s="509">
        <v>42397</v>
      </c>
      <c s="509">
        <v>53250</v>
      </c>
      <c s="508">
        <v>178000000</v>
      </c>
      <c s="508">
        <v>125300000</v>
      </c>
      <c s="508">
        <v>20.887671232876713</v>
      </c>
      <c s="508">
        <v>29.734246575342464</v>
      </c>
      <c s="692">
        <v>0.066299999999999998</v>
      </c>
      <c s="676" t="s">
        <v>1904</v>
      </c>
      <c s="676">
        <v>0.019800000000000002</v>
      </c>
      <c s="508">
        <v>20.887671232876713</v>
      </c>
      <c s="508">
        <v>29.734246575342464</v>
      </c>
      <c s="676">
        <v>0.066299999999999998</v>
      </c>
      <c s="510" t="s">
        <v>247</v>
      </c>
      <c s="497" t="s">
        <v>247</v>
      </c>
    </row>
    <row r="219" spans="1:38" s="497" customFormat="1" ht="13.8">
      <c r="A219" s="787">
        <v>20580000</v>
      </c>
      <c s="507">
        <v>1</v>
      </c>
      <c s="507">
        <v>1</v>
      </c>
      <c s="507">
        <v>1</v>
      </c>
      <c s="507" t="s">
        <v>364</v>
      </c>
      <c s="497" t="s">
        <v>952</v>
      </c>
      <c s="497" t="s">
        <v>951</v>
      </c>
      <c s="497" t="s">
        <v>946</v>
      </c>
      <c s="497" t="s">
        <v>4</v>
      </c>
      <c s="497" t="s">
        <v>968</v>
      </c>
      <c s="497" t="s">
        <v>247</v>
      </c>
      <c s="497" t="s">
        <v>8</v>
      </c>
      <c s="497" t="s">
        <v>1129</v>
      </c>
      <c s="497" t="s">
        <v>259</v>
      </c>
      <c s="497" t="s">
        <v>259</v>
      </c>
      <c s="497" t="s">
        <v>247</v>
      </c>
      <c s="504">
        <v>52831235.759999998</v>
      </c>
      <c s="504">
        <v>0</v>
      </c>
      <c s="504">
        <v>0</v>
      </c>
      <c s="504">
        <v>0</v>
      </c>
      <c s="504">
        <v>0</v>
      </c>
      <c s="504">
        <v>0</v>
      </c>
      <c s="504">
        <v>0</v>
      </c>
      <c s="504">
        <v>52831235.759999998</v>
      </c>
      <c s="509">
        <v>42482</v>
      </c>
      <c s="509">
        <v>55199</v>
      </c>
      <c s="508">
        <v>150000000</v>
      </c>
      <c s="508">
        <v>59585551.590000004</v>
      </c>
      <c s="508">
        <v>26.227397260273971</v>
      </c>
      <c s="508">
        <v>34.841095890410962</v>
      </c>
      <c s="692">
        <v>0.067299999999999999</v>
      </c>
      <c s="676" t="s">
        <v>1904</v>
      </c>
      <c s="676">
        <v>0.020799999999999999</v>
      </c>
      <c s="508">
        <v>26.227397260273971</v>
      </c>
      <c s="508">
        <v>34.841095890410962</v>
      </c>
      <c s="676">
        <v>0.067299999999999999</v>
      </c>
      <c s="510" t="s">
        <v>247</v>
      </c>
      <c s="497" t="s">
        <v>247</v>
      </c>
    </row>
    <row r="220" spans="1:38" s="497" customFormat="1" ht="13.8">
      <c r="A220" s="787">
        <v>20582000</v>
      </c>
      <c s="507">
        <v>1</v>
      </c>
      <c s="507">
        <v>1</v>
      </c>
      <c s="507">
        <v>1</v>
      </c>
      <c s="507" t="s">
        <v>364</v>
      </c>
      <c s="497" t="s">
        <v>952</v>
      </c>
      <c s="497" t="s">
        <v>951</v>
      </c>
      <c s="497" t="s">
        <v>946</v>
      </c>
      <c s="497" t="s">
        <v>4</v>
      </c>
      <c s="497" t="s">
        <v>968</v>
      </c>
      <c s="497" t="s">
        <v>247</v>
      </c>
      <c s="497" t="s">
        <v>8</v>
      </c>
      <c s="497" t="s">
        <v>1129</v>
      </c>
      <c s="497" t="s">
        <v>260</v>
      </c>
      <c s="497" t="s">
        <v>260</v>
      </c>
      <c s="497" t="s">
        <v>247</v>
      </c>
      <c s="504">
        <v>48397045.140000001</v>
      </c>
      <c s="504">
        <v>0</v>
      </c>
      <c s="504">
        <v>0</v>
      </c>
      <c s="504">
        <v>1846064.4399999999</v>
      </c>
      <c s="504">
        <v>4805.3199999999997</v>
      </c>
      <c s="504">
        <v>0</v>
      </c>
      <c s="504">
        <v>0</v>
      </c>
      <c s="504">
        <v>48397045.140000001</v>
      </c>
      <c s="509">
        <v>42726</v>
      </c>
      <c s="509">
        <v>55472</v>
      </c>
      <c s="508">
        <v>90500000</v>
      </c>
      <c s="508">
        <v>52100000</v>
      </c>
      <c s="508">
        <v>26.975342465753425</v>
      </c>
      <c s="508">
        <v>34.920547945205477</v>
      </c>
      <c s="692">
        <v>0.067199999999999996</v>
      </c>
      <c s="676" t="s">
        <v>1904</v>
      </c>
      <c s="676">
        <v>0.020799999999999999</v>
      </c>
      <c s="508">
        <v>26.975342465753428</v>
      </c>
      <c s="508">
        <v>34.920547945205477</v>
      </c>
      <c s="676">
        <v>0.067199999999999996</v>
      </c>
      <c s="510" t="s">
        <v>247</v>
      </c>
      <c s="497" t="s">
        <v>247</v>
      </c>
    </row>
    <row r="221" spans="1:38" s="497" customFormat="1" ht="13.8">
      <c r="A221" s="787">
        <v>20586000</v>
      </c>
      <c s="507">
        <v>1</v>
      </c>
      <c s="507">
        <v>1</v>
      </c>
      <c s="507">
        <v>1</v>
      </c>
      <c s="507" t="s">
        <v>364</v>
      </c>
      <c s="497" t="s">
        <v>952</v>
      </c>
      <c s="497" t="s">
        <v>951</v>
      </c>
      <c s="497" t="s">
        <v>946</v>
      </c>
      <c s="497" t="s">
        <v>4</v>
      </c>
      <c s="497" t="s">
        <v>968</v>
      </c>
      <c s="497" t="s">
        <v>247</v>
      </c>
      <c s="497" t="s">
        <v>8</v>
      </c>
      <c s="497" t="s">
        <v>1129</v>
      </c>
      <c s="497" t="s">
        <v>261</v>
      </c>
      <c s="497" t="s">
        <v>261</v>
      </c>
      <c s="497" t="s">
        <v>247</v>
      </c>
      <c s="504">
        <v>500000000</v>
      </c>
      <c s="504">
        <v>0</v>
      </c>
      <c s="504">
        <v>0</v>
      </c>
      <c s="504">
        <v>18648188.949999999</v>
      </c>
      <c s="504" t="s">
        <v>4153</v>
      </c>
      <c s="504">
        <v>0</v>
      </c>
      <c s="504">
        <v>0</v>
      </c>
      <c s="504">
        <v>500000000</v>
      </c>
      <c s="509">
        <v>43633</v>
      </c>
      <c s="509">
        <v>54575</v>
      </c>
      <c s="508">
        <v>500000000</v>
      </c>
      <c s="508">
        <v>500000000</v>
      </c>
      <c s="508">
        <v>24.517808219178082</v>
      </c>
      <c s="508">
        <v>29.978082191780821</v>
      </c>
      <c s="692">
        <v>0.066799999999999998</v>
      </c>
      <c s="676" t="s">
        <v>1904</v>
      </c>
      <c s="676">
        <v>0.020299999999999999</v>
      </c>
      <c s="508">
        <v>24.517808219178082</v>
      </c>
      <c s="508">
        <v>29.978082191780821</v>
      </c>
      <c s="676">
        <v>0.066799999999999998</v>
      </c>
      <c s="510" t="s">
        <v>247</v>
      </c>
      <c s="497" t="s">
        <v>247</v>
      </c>
    </row>
    <row r="222" spans="1:38" s="497" customFormat="1" ht="13.8">
      <c r="A222" s="787">
        <v>20587000</v>
      </c>
      <c s="507">
        <v>1</v>
      </c>
      <c s="507">
        <v>1</v>
      </c>
      <c s="507">
        <v>1</v>
      </c>
      <c s="507" t="s">
        <v>364</v>
      </c>
      <c s="497" t="s">
        <v>952</v>
      </c>
      <c s="497" t="s">
        <v>951</v>
      </c>
      <c s="497" t="s">
        <v>946</v>
      </c>
      <c s="497" t="s">
        <v>4</v>
      </c>
      <c s="497" t="s">
        <v>968</v>
      </c>
      <c s="497" t="s">
        <v>247</v>
      </c>
      <c s="497" t="s">
        <v>8</v>
      </c>
      <c s="497" t="s">
        <v>1129</v>
      </c>
      <c s="497" t="s">
        <v>262</v>
      </c>
      <c s="497" t="s">
        <v>262</v>
      </c>
      <c s="497" t="s">
        <v>247</v>
      </c>
      <c s="504">
        <v>17423688</v>
      </c>
      <c s="504">
        <v>0</v>
      </c>
      <c s="504">
        <v>0</v>
      </c>
      <c s="504">
        <v>0</v>
      </c>
      <c s="504">
        <v>0</v>
      </c>
      <c s="504">
        <v>0</v>
      </c>
      <c s="504">
        <v>0</v>
      </c>
      <c s="504">
        <v>17423688</v>
      </c>
      <c s="509">
        <v>43925</v>
      </c>
      <c s="509">
        <v>54132</v>
      </c>
      <c s="508">
        <v>20000000</v>
      </c>
      <c s="508">
        <v>20000000</v>
      </c>
      <c s="508">
        <v>23.304109589041097</v>
      </c>
      <c s="508">
        <v>27.964383561643835</v>
      </c>
      <c s="692">
        <v>0.027799999999999998</v>
      </c>
      <c s="676" t="s">
        <v>1206</v>
      </c>
      <c s="676"/>
      <c s="508">
        <v>23.304109589041097</v>
      </c>
      <c s="508">
        <v>27.964383561643835</v>
      </c>
      <c s="676">
        <v>0.027799999999999998</v>
      </c>
      <c s="510" t="s">
        <v>247</v>
      </c>
      <c s="497" t="s">
        <v>247</v>
      </c>
    </row>
    <row r="223" spans="1:38" s="497" customFormat="1" ht="13.8">
      <c r="A223" s="787">
        <v>20588000</v>
      </c>
      <c s="507">
        <v>1</v>
      </c>
      <c s="507">
        <v>1</v>
      </c>
      <c s="507">
        <v>1</v>
      </c>
      <c s="507" t="s">
        <v>364</v>
      </c>
      <c s="497" t="s">
        <v>952</v>
      </c>
      <c s="497" t="s">
        <v>951</v>
      </c>
      <c s="497" t="s">
        <v>946</v>
      </c>
      <c s="497" t="s">
        <v>4</v>
      </c>
      <c s="497" t="s">
        <v>968</v>
      </c>
      <c s="497" t="s">
        <v>247</v>
      </c>
      <c s="497" t="s">
        <v>8</v>
      </c>
      <c s="497" t="s">
        <v>1129</v>
      </c>
      <c s="497" t="s">
        <v>263</v>
      </c>
      <c s="497" t="s">
        <v>263</v>
      </c>
      <c s="497" t="s">
        <v>247</v>
      </c>
      <c s="504">
        <v>500000000</v>
      </c>
      <c s="504">
        <v>0</v>
      </c>
      <c s="504">
        <v>0</v>
      </c>
      <c s="504">
        <v>0</v>
      </c>
      <c s="504">
        <v>0</v>
      </c>
      <c s="504">
        <v>0</v>
      </c>
      <c s="504">
        <v>0</v>
      </c>
      <c s="504">
        <v>500000000</v>
      </c>
      <c s="509">
        <v>43959</v>
      </c>
      <c s="509">
        <v>54179</v>
      </c>
      <c s="508">
        <v>500000000</v>
      </c>
      <c s="508">
        <v>500000000</v>
      </c>
      <c s="508">
        <v>23.432876712328767</v>
      </c>
      <c s="508">
        <v>28</v>
      </c>
      <c s="692">
        <v>0.027</v>
      </c>
      <c s="676" t="s">
        <v>1206</v>
      </c>
      <c s="676"/>
      <c s="508">
        <v>23.432876712328767</v>
      </c>
      <c s="508">
        <v>28</v>
      </c>
      <c s="676">
        <v>0.027</v>
      </c>
      <c s="510" t="s">
        <v>247</v>
      </c>
      <c s="497" t="s">
        <v>247</v>
      </c>
    </row>
    <row r="224" spans="1:38" s="497" customFormat="1" ht="13.8">
      <c r="A224" s="787">
        <v>20590000</v>
      </c>
      <c s="507">
        <v>1</v>
      </c>
      <c s="507">
        <v>1</v>
      </c>
      <c s="507">
        <v>1</v>
      </c>
      <c s="507" t="s">
        <v>364</v>
      </c>
      <c s="497" t="s">
        <v>952</v>
      </c>
      <c s="497" t="s">
        <v>951</v>
      </c>
      <c s="497" t="s">
        <v>946</v>
      </c>
      <c s="497" t="s">
        <v>4</v>
      </c>
      <c s="497" t="s">
        <v>968</v>
      </c>
      <c s="497" t="s">
        <v>247</v>
      </c>
      <c s="497" t="s">
        <v>8</v>
      </c>
      <c s="497" t="s">
        <v>1129</v>
      </c>
      <c s="497" t="s">
        <v>264</v>
      </c>
      <c s="497" t="s">
        <v>264</v>
      </c>
      <c s="497" t="s">
        <v>247</v>
      </c>
      <c s="504">
        <v>500000000</v>
      </c>
      <c s="504">
        <v>0</v>
      </c>
      <c s="504">
        <v>0</v>
      </c>
      <c s="504">
        <v>4399999.9800000004</v>
      </c>
      <c s="504" t="s">
        <v>4153</v>
      </c>
      <c s="504">
        <v>0</v>
      </c>
      <c s="504">
        <v>0</v>
      </c>
      <c s="504">
        <v>500000000</v>
      </c>
      <c s="509">
        <v>44161</v>
      </c>
      <c s="509">
        <v>48167</v>
      </c>
      <c s="508">
        <v>500000000</v>
      </c>
      <c s="508">
        <v>500000000</v>
      </c>
      <c s="508">
        <v>6.9616438356164387</v>
      </c>
      <c s="508">
        <v>10.975342465753425</v>
      </c>
      <c s="692">
        <v>0.017600000000000001</v>
      </c>
      <c s="676" t="s">
        <v>1206</v>
      </c>
      <c s="676"/>
      <c s="508">
        <v>6.9616438356164387</v>
      </c>
      <c s="508">
        <v>10.975342465753426</v>
      </c>
      <c s="676">
        <v>0.017600000000000001</v>
      </c>
      <c s="510" t="s">
        <v>247</v>
      </c>
      <c s="497" t="s">
        <v>247</v>
      </c>
    </row>
    <row r="225" spans="1:38" s="497" customFormat="1" ht="13.8">
      <c r="A225" s="787">
        <v>20592000</v>
      </c>
      <c s="507">
        <v>1</v>
      </c>
      <c s="507">
        <v>1</v>
      </c>
      <c s="507">
        <v>1</v>
      </c>
      <c s="507" t="s">
        <v>364</v>
      </c>
      <c s="497" t="s">
        <v>952</v>
      </c>
      <c s="497" t="s">
        <v>951</v>
      </c>
      <c s="497" t="s">
        <v>946</v>
      </c>
      <c s="497" t="s">
        <v>4</v>
      </c>
      <c s="497" t="s">
        <v>968</v>
      </c>
      <c s="497" t="s">
        <v>247</v>
      </c>
      <c s="497" t="s">
        <v>8</v>
      </c>
      <c s="497" t="s">
        <v>1129</v>
      </c>
      <c s="497" t="s">
        <v>265</v>
      </c>
      <c s="497" t="s">
        <v>265</v>
      </c>
      <c s="497" t="s">
        <v>247</v>
      </c>
      <c s="504">
        <v>147142638.61999869</v>
      </c>
      <c s="504">
        <v>0</v>
      </c>
      <c s="504">
        <v>0</v>
      </c>
      <c s="504">
        <v>0</v>
      </c>
      <c s="504">
        <v>0</v>
      </c>
      <c s="504">
        <v>-5.9604644775390599E-08</v>
      </c>
      <c s="504">
        <v>0</v>
      </c>
      <c s="504">
        <v>147142638.61999863</v>
      </c>
      <c s="509">
        <v>44312</v>
      </c>
      <c s="509">
        <v>50844</v>
      </c>
      <c s="508">
        <v>150000000</v>
      </c>
      <c s="508">
        <v>150000000</v>
      </c>
      <c s="508">
        <v>14.295890410958904</v>
      </c>
      <c s="508">
        <v>17.895890410958906</v>
      </c>
      <c s="692">
        <v>0.058400000000000001</v>
      </c>
      <c s="676" t="s">
        <v>1637</v>
      </c>
      <c s="676">
        <v>0.011900000000000001</v>
      </c>
      <c s="508">
        <v>14.295890410958904</v>
      </c>
      <c s="508">
        <v>17.895890410958906</v>
      </c>
      <c s="676">
        <v>0.058400000000000001</v>
      </c>
      <c s="510" t="s">
        <v>247</v>
      </c>
      <c s="497" t="s">
        <v>247</v>
      </c>
    </row>
    <row r="226" spans="1:38" s="497" customFormat="1" ht="13.8">
      <c r="A226" s="787">
        <v>20581000</v>
      </c>
      <c s="507">
        <v>1</v>
      </c>
      <c s="507">
        <v>1</v>
      </c>
      <c s="507">
        <v>0</v>
      </c>
      <c s="507" t="s">
        <v>364</v>
      </c>
      <c s="497" t="s">
        <v>952</v>
      </c>
      <c s="497" t="s">
        <v>951</v>
      </c>
      <c s="497" t="s">
        <v>950</v>
      </c>
      <c s="497" t="s">
        <v>958</v>
      </c>
      <c s="497" t="s">
        <v>968</v>
      </c>
      <c s="497" t="s">
        <v>247</v>
      </c>
      <c s="497" t="s">
        <v>266</v>
      </c>
      <c s="497" t="s">
        <v>1129</v>
      </c>
      <c s="497" t="s">
        <v>267</v>
      </c>
      <c s="497" t="s">
        <v>267</v>
      </c>
      <c s="497" t="s">
        <v>247</v>
      </c>
      <c s="504">
        <v>26057090.939999945</v>
      </c>
      <c s="504">
        <v>0</v>
      </c>
      <c s="504">
        <v>0</v>
      </c>
      <c s="504">
        <v>0</v>
      </c>
      <c s="504">
        <v>0</v>
      </c>
      <c s="504">
        <v>0</v>
      </c>
      <c s="504">
        <v>0</v>
      </c>
      <c s="504">
        <v>26057090.939999945</v>
      </c>
      <c s="509">
        <v>42726</v>
      </c>
      <c s="509">
        <v>51363</v>
      </c>
      <c s="508">
        <v>52500000</v>
      </c>
      <c s="508">
        <v>52500000</v>
      </c>
      <c s="508">
        <v>15.717808219178082</v>
      </c>
      <c s="508">
        <v>23.663013698630138</v>
      </c>
      <c s="692">
        <v>0.063799999999999996</v>
      </c>
      <c s="676" t="s">
        <v>1904</v>
      </c>
      <c s="676">
        <v>0.017299999999999999</v>
      </c>
      <c s="508">
        <v>15.717808219178082</v>
      </c>
      <c s="508">
        <v>23.663013698630138</v>
      </c>
      <c s="676">
        <v>0.063799999999999996</v>
      </c>
      <c s="510" t="s">
        <v>247</v>
      </c>
      <c s="497" t="s">
        <v>247</v>
      </c>
    </row>
    <row r="227" spans="1:38" s="497" customFormat="1" ht="13.8">
      <c r="A227" s="787">
        <v>20576000</v>
      </c>
      <c s="507">
        <v>1</v>
      </c>
      <c s="507">
        <v>1</v>
      </c>
      <c s="507">
        <v>0</v>
      </c>
      <c s="507" t="s">
        <v>364</v>
      </c>
      <c s="497" t="s">
        <v>952</v>
      </c>
      <c s="497" t="s">
        <v>951</v>
      </c>
      <c s="497" t="s">
        <v>950</v>
      </c>
      <c s="497" t="s">
        <v>958</v>
      </c>
      <c s="497" t="s">
        <v>968</v>
      </c>
      <c s="497" t="s">
        <v>247</v>
      </c>
      <c s="497" t="s">
        <v>268</v>
      </c>
      <c s="497" t="s">
        <v>1129</v>
      </c>
      <c s="497" t="s">
        <v>269</v>
      </c>
      <c s="497" t="s">
        <v>269</v>
      </c>
      <c s="497" t="s">
        <v>247</v>
      </c>
      <c s="504">
        <v>78517455.499999374</v>
      </c>
      <c s="504">
        <v>0</v>
      </c>
      <c s="504">
        <v>0</v>
      </c>
      <c s="504">
        <v>0</v>
      </c>
      <c s="504">
        <v>0</v>
      </c>
      <c s="504">
        <v>-2.9802322387695299E-08</v>
      </c>
      <c s="504">
        <v>0</v>
      </c>
      <c s="504">
        <v>78517455.499999344</v>
      </c>
      <c s="509">
        <v>41598</v>
      </c>
      <c s="509">
        <v>52277</v>
      </c>
      <c s="508">
        <v>100000000</v>
      </c>
      <c s="508">
        <v>100000000</v>
      </c>
      <c s="508">
        <v>18.221917808219178</v>
      </c>
      <c s="508">
        <v>29.257534246575343</v>
      </c>
      <c s="692">
        <v>0.039899999999999998</v>
      </c>
      <c s="676" t="s">
        <v>1206</v>
      </c>
      <c s="676"/>
      <c s="508">
        <v>18.221917808219178</v>
      </c>
      <c s="508">
        <v>29.257534246575343</v>
      </c>
      <c s="676">
        <v>0.039899999999999998</v>
      </c>
      <c s="510" t="s">
        <v>247</v>
      </c>
      <c s="497" t="s">
        <v>247</v>
      </c>
    </row>
    <row r="228" spans="1:38" s="497" customFormat="1" ht="13.8">
      <c r="A228" s="787">
        <v>20844000</v>
      </c>
      <c s="507">
        <v>1</v>
      </c>
      <c s="507">
        <v>0</v>
      </c>
      <c s="507">
        <v>0</v>
      </c>
      <c s="507" t="s">
        <v>364</v>
      </c>
      <c s="497" t="s">
        <v>949</v>
      </c>
      <c s="497" t="s">
        <v>949</v>
      </c>
      <c s="497" t="s">
        <v>949</v>
      </c>
      <c s="497" t="s">
        <v>949</v>
      </c>
      <c s="497" t="s">
        <v>968</v>
      </c>
      <c s="497" t="s">
        <v>270</v>
      </c>
      <c s="497" t="s">
        <v>271</v>
      </c>
      <c s="497" t="s">
        <v>1129</v>
      </c>
      <c s="497" t="s">
        <v>272</v>
      </c>
      <c s="497" t="s">
        <v>272</v>
      </c>
      <c s="497" t="s">
        <v>270</v>
      </c>
      <c s="504">
        <v>30000000</v>
      </c>
      <c s="504">
        <v>0</v>
      </c>
      <c s="504">
        <v>1428571.4199999999</v>
      </c>
      <c s="504">
        <v>1141505.3400000001</v>
      </c>
      <c s="504" t="s">
        <v>4153</v>
      </c>
      <c s="504">
        <v>0</v>
      </c>
      <c s="504">
        <v>0</v>
      </c>
      <c s="504">
        <v>28571428.579999998</v>
      </c>
      <c s="509">
        <v>43798</v>
      </c>
      <c s="509">
        <v>49277</v>
      </c>
      <c s="508">
        <v>40000000</v>
      </c>
      <c s="508">
        <v>30000000</v>
      </c>
      <c s="508">
        <v>10.002739726027396</v>
      </c>
      <c s="508">
        <v>15.010958904109589</v>
      </c>
      <c s="715">
        <v>0.075445999999999999</v>
      </c>
      <c s="676" t="s">
        <v>3742</v>
      </c>
      <c s="740">
        <v>0.022283000000000001</v>
      </c>
      <c s="508">
        <v>10.002739726027396</v>
      </c>
      <c s="508">
        <v>15.010958904109589</v>
      </c>
      <c s="676">
        <v>0.075445999999999999</v>
      </c>
      <c s="510" t="s">
        <v>270</v>
      </c>
      <c s="497" t="s">
        <v>270</v>
      </c>
    </row>
    <row r="229" spans="1:38" s="497" customFormat="1" ht="13.8">
      <c r="A229" s="787">
        <v>20842000</v>
      </c>
      <c s="507">
        <v>1</v>
      </c>
      <c s="507">
        <v>0</v>
      </c>
      <c s="507">
        <v>0</v>
      </c>
      <c s="507" t="s">
        <v>364</v>
      </c>
      <c s="497" t="s">
        <v>949</v>
      </c>
      <c s="497" t="s">
        <v>949</v>
      </c>
      <c s="497" t="s">
        <v>949</v>
      </c>
      <c s="497" t="s">
        <v>949</v>
      </c>
      <c s="497" t="s">
        <v>968</v>
      </c>
      <c s="497" t="s">
        <v>270</v>
      </c>
      <c s="497" t="s">
        <v>28</v>
      </c>
      <c s="497" t="s">
        <v>1129</v>
      </c>
      <c s="497" t="s">
        <v>273</v>
      </c>
      <c s="497" t="s">
        <v>273</v>
      </c>
      <c s="497" t="s">
        <v>270</v>
      </c>
      <c s="504">
        <v>40000000</v>
      </c>
      <c s="504">
        <v>0</v>
      </c>
      <c s="504">
        <v>0</v>
      </c>
      <c s="504">
        <v>0</v>
      </c>
      <c s="504">
        <v>0</v>
      </c>
      <c s="504">
        <v>0</v>
      </c>
      <c s="504">
        <v>0</v>
      </c>
      <c s="504">
        <v>40000000</v>
      </c>
      <c s="509">
        <v>43690</v>
      </c>
      <c s="509">
        <v>49169</v>
      </c>
      <c s="508">
        <v>50000000</v>
      </c>
      <c s="508">
        <v>50000000</v>
      </c>
      <c s="508">
        <v>9.706849315068494</v>
      </c>
      <c s="508">
        <v>15.010958904109589</v>
      </c>
      <c s="715">
        <v>0.07417</v>
      </c>
      <c s="676" t="s">
        <v>3742</v>
      </c>
      <c s="740">
        <v>0.022282999999999997</v>
      </c>
      <c s="508">
        <v>9.706849315068494</v>
      </c>
      <c s="508">
        <v>15.010958904109588</v>
      </c>
      <c s="676">
        <v>0.07417</v>
      </c>
      <c s="510" t="s">
        <v>270</v>
      </c>
      <c s="497" t="s">
        <v>270</v>
      </c>
    </row>
    <row r="230" spans="1:38" s="497" customFormat="1" ht="13.8">
      <c r="A230" s="787">
        <v>20820000</v>
      </c>
      <c s="507">
        <v>1</v>
      </c>
      <c s="507">
        <v>1</v>
      </c>
      <c s="507">
        <v>0</v>
      </c>
      <c s="507" t="s">
        <v>364</v>
      </c>
      <c s="497" t="s">
        <v>952</v>
      </c>
      <c s="497" t="s">
        <v>951</v>
      </c>
      <c s="497" t="s">
        <v>950</v>
      </c>
      <c s="497" t="s">
        <v>959</v>
      </c>
      <c s="497" t="s">
        <v>968</v>
      </c>
      <c s="497" t="s">
        <v>270</v>
      </c>
      <c s="497" t="s">
        <v>58</v>
      </c>
      <c s="497" t="s">
        <v>1129</v>
      </c>
      <c s="497" t="s">
        <v>274</v>
      </c>
      <c s="497" t="s">
        <v>274</v>
      </c>
      <c s="497" t="s">
        <v>270</v>
      </c>
      <c s="504">
        <v>8132641.9799999585</v>
      </c>
      <c s="504">
        <v>0</v>
      </c>
      <c s="504">
        <v>0</v>
      </c>
      <c s="504">
        <v>0</v>
      </c>
      <c s="504">
        <v>0</v>
      </c>
      <c s="504">
        <v>-1.8626451492309599E-09</v>
      </c>
      <c s="504">
        <v>0</v>
      </c>
      <c s="504">
        <v>8132641.9799999567</v>
      </c>
      <c s="509">
        <v>40721</v>
      </c>
      <c s="509">
        <v>46201</v>
      </c>
      <c s="508">
        <v>48200000</v>
      </c>
      <c s="508">
        <v>48200000</v>
      </c>
      <c s="508">
        <v>1.5753424657534247</v>
      </c>
      <c s="508">
        <v>15.013698630136986</v>
      </c>
      <c s="715">
        <v>0.079549999999999996</v>
      </c>
      <c s="676" t="s">
        <v>3742</v>
      </c>
      <c s="740">
        <v>0.027782999999999999</v>
      </c>
      <c s="508">
        <v>1.5753424657534247</v>
      </c>
      <c s="508">
        <v>15.013698630136986</v>
      </c>
      <c s="676">
        <v>0.079549999999999996</v>
      </c>
      <c s="510" t="s">
        <v>270</v>
      </c>
      <c s="497" t="s">
        <v>270</v>
      </c>
    </row>
    <row r="231" spans="1:38" s="497" customFormat="1" ht="13.8">
      <c r="A231" s="787">
        <v>20818000</v>
      </c>
      <c s="507">
        <v>1</v>
      </c>
      <c s="507">
        <v>1</v>
      </c>
      <c s="507">
        <v>0</v>
      </c>
      <c s="507" t="s">
        <v>364</v>
      </c>
      <c s="497" t="s">
        <v>952</v>
      </c>
      <c s="497" t="s">
        <v>951</v>
      </c>
      <c s="497" t="s">
        <v>950</v>
      </c>
      <c s="497" t="s">
        <v>959</v>
      </c>
      <c s="497" t="s">
        <v>968</v>
      </c>
      <c s="497" t="s">
        <v>270</v>
      </c>
      <c s="497" t="s">
        <v>58</v>
      </c>
      <c s="497" t="s">
        <v>1129</v>
      </c>
      <c s="497" t="s">
        <v>275</v>
      </c>
      <c s="497" t="s">
        <v>275</v>
      </c>
      <c s="497" t="s">
        <v>270</v>
      </c>
      <c s="504">
        <v>11728488.33999984</v>
      </c>
      <c s="504">
        <v>0</v>
      </c>
      <c s="504">
        <v>0</v>
      </c>
      <c s="504">
        <v>0</v>
      </c>
      <c s="504">
        <v>0</v>
      </c>
      <c s="504">
        <v>-7.4505805969238298E-09</v>
      </c>
      <c s="504">
        <v>0</v>
      </c>
      <c s="504">
        <v>11728488.339999832</v>
      </c>
      <c s="509">
        <v>41716</v>
      </c>
      <c s="509">
        <v>47195</v>
      </c>
      <c s="508">
        <v>26000000</v>
      </c>
      <c s="508">
        <v>26000000</v>
      </c>
      <c s="508">
        <v>4.2986301369863016</v>
      </c>
      <c s="508">
        <v>15.010958904109589</v>
      </c>
      <c s="715">
        <v>0.082850999999999994</v>
      </c>
      <c s="676" t="s">
        <v>3742</v>
      </c>
      <c s="740">
        <v>0.030282999999999997</v>
      </c>
      <c s="508">
        <v>4.2986301369863016</v>
      </c>
      <c s="508">
        <v>15.010958904109589</v>
      </c>
      <c s="676">
        <v>0.082850999999999994</v>
      </c>
      <c s="510" t="s">
        <v>270</v>
      </c>
      <c s="497" t="s">
        <v>270</v>
      </c>
    </row>
    <row r="232" spans="1:38" s="497" customFormat="1" ht="13.8">
      <c r="A232" s="787">
        <v>20835000</v>
      </c>
      <c s="507">
        <v>1</v>
      </c>
      <c s="507">
        <v>1</v>
      </c>
      <c s="507">
        <v>0</v>
      </c>
      <c s="507" t="s">
        <v>364</v>
      </c>
      <c s="497" t="s">
        <v>952</v>
      </c>
      <c s="497" t="s">
        <v>951</v>
      </c>
      <c s="497" t="s">
        <v>950</v>
      </c>
      <c s="497" t="s">
        <v>958</v>
      </c>
      <c s="497" t="s">
        <v>968</v>
      </c>
      <c s="497" t="s">
        <v>270</v>
      </c>
      <c s="497" t="s">
        <v>128</v>
      </c>
      <c s="497" t="s">
        <v>1129</v>
      </c>
      <c s="497" t="s">
        <v>276</v>
      </c>
      <c s="497" t="s">
        <v>276</v>
      </c>
      <c s="497" t="s">
        <v>270</v>
      </c>
      <c s="504">
        <v>78840542.620000005</v>
      </c>
      <c s="504">
        <v>0</v>
      </c>
      <c s="504">
        <v>3153621.71</v>
      </c>
      <c s="504">
        <v>3030178.2200000002</v>
      </c>
      <c s="504" t="s">
        <v>4153</v>
      </c>
      <c s="504">
        <v>0</v>
      </c>
      <c s="504">
        <v>0</v>
      </c>
      <c s="504">
        <v>75686920.910000011</v>
      </c>
      <c s="509">
        <v>43432</v>
      </c>
      <c s="509">
        <v>50007</v>
      </c>
      <c s="508">
        <v>122200000</v>
      </c>
      <c s="508">
        <v>102200000</v>
      </c>
      <c s="508">
        <v>12.002739726027396</v>
      </c>
      <c s="508">
        <v>18.013698630136986</v>
      </c>
      <c s="715">
        <v>0.075790999999999997</v>
      </c>
      <c s="676" t="s">
        <v>3742</v>
      </c>
      <c s="740">
        <v>0.022783000000000001</v>
      </c>
      <c s="508">
        <v>12.002739726027396</v>
      </c>
      <c s="508">
        <v>18.013698630136986</v>
      </c>
      <c s="676">
        <v>0.075790999999999997</v>
      </c>
      <c s="510" t="s">
        <v>270</v>
      </c>
      <c s="497" t="s">
        <v>270</v>
      </c>
    </row>
    <row r="233" spans="1:38" s="497" customFormat="1" ht="13.8">
      <c r="A233" s="787">
        <v>20837000</v>
      </c>
      <c s="507">
        <v>1</v>
      </c>
      <c s="507">
        <v>1</v>
      </c>
      <c s="507">
        <v>0</v>
      </c>
      <c s="507" t="s">
        <v>364</v>
      </c>
      <c s="497" t="s">
        <v>952</v>
      </c>
      <c s="497" t="s">
        <v>951</v>
      </c>
      <c s="497" t="s">
        <v>950</v>
      </c>
      <c s="497" t="s">
        <v>958</v>
      </c>
      <c s="497" t="s">
        <v>968</v>
      </c>
      <c s="497" t="s">
        <v>270</v>
      </c>
      <c s="497" t="s">
        <v>128</v>
      </c>
      <c s="497" t="s">
        <v>1129</v>
      </c>
      <c s="497" t="s">
        <v>277</v>
      </c>
      <c s="497" t="s">
        <v>277</v>
      </c>
      <c s="497" t="s">
        <v>270</v>
      </c>
      <c s="504">
        <v>38367546.469999999</v>
      </c>
      <c s="504">
        <v>0</v>
      </c>
      <c s="504">
        <v>1534701.8500000001</v>
      </c>
      <c s="504">
        <v>1395761.78</v>
      </c>
      <c s="504" t="s">
        <v>4153</v>
      </c>
      <c s="504">
        <v>0</v>
      </c>
      <c s="504">
        <v>0</v>
      </c>
      <c s="504">
        <v>36832844.619999997</v>
      </c>
      <c s="509">
        <v>43432</v>
      </c>
      <c s="509">
        <v>50007</v>
      </c>
      <c s="508">
        <v>50000000</v>
      </c>
      <c s="508">
        <v>50000000</v>
      </c>
      <c s="508">
        <v>12.002739726027396</v>
      </c>
      <c s="508">
        <v>18.013698630136986</v>
      </c>
      <c s="715">
        <v>0.075790999999999997</v>
      </c>
      <c s="676" t="s">
        <v>3742</v>
      </c>
      <c s="740">
        <v>0.022783000000000001</v>
      </c>
      <c s="508">
        <v>12.002739726027396</v>
      </c>
      <c s="508">
        <v>18.013698630136986</v>
      </c>
      <c s="676">
        <v>0.075790999999999997</v>
      </c>
      <c s="510" t="s">
        <v>270</v>
      </c>
      <c s="497" t="s">
        <v>270</v>
      </c>
    </row>
    <row r="234" spans="1:38" s="497" customFormat="1" ht="13.8">
      <c r="A234" s="787">
        <v>20840000</v>
      </c>
      <c s="507">
        <v>1</v>
      </c>
      <c s="507">
        <v>1</v>
      </c>
      <c s="507">
        <v>0</v>
      </c>
      <c s="507" t="s">
        <v>364</v>
      </c>
      <c s="497" t="s">
        <v>952</v>
      </c>
      <c s="497" t="s">
        <v>951</v>
      </c>
      <c s="497" t="s">
        <v>950</v>
      </c>
      <c s="497" t="s">
        <v>958</v>
      </c>
      <c s="497" t="s">
        <v>968</v>
      </c>
      <c s="497" t="s">
        <v>270</v>
      </c>
      <c s="497" t="s">
        <v>128</v>
      </c>
      <c s="497" t="s">
        <v>1129</v>
      </c>
      <c s="497" t="s">
        <v>278</v>
      </c>
      <c s="497" t="s">
        <v>278</v>
      </c>
      <c s="497" t="s">
        <v>270</v>
      </c>
      <c s="504">
        <v>0</v>
      </c>
      <c s="504">
        <v>0</v>
      </c>
      <c s="504">
        <v>0</v>
      </c>
      <c s="504">
        <v>0</v>
      </c>
      <c s="504">
        <v>0</v>
      </c>
      <c s="504">
        <v>0</v>
      </c>
      <c s="504">
        <v>0</v>
      </c>
      <c s="504">
        <v>0</v>
      </c>
      <c s="509">
        <v>40946</v>
      </c>
      <c s="509">
        <v>45329</v>
      </c>
      <c s="508">
        <v>51449652</v>
      </c>
      <c s="508">
        <v>51449652</v>
      </c>
      <c s="508">
        <v>0</v>
      </c>
      <c s="508">
        <v>0</v>
      </c>
      <c s="692">
        <v>0</v>
      </c>
      <c s="676" t="s">
        <v>1904</v>
      </c>
      <c s="740">
        <v>0</v>
      </c>
      <c s="508">
        <v>0</v>
      </c>
      <c s="508">
        <v>0</v>
      </c>
      <c s="676">
        <v>0</v>
      </c>
      <c s="510" t="s">
        <v>270</v>
      </c>
      <c s="497" t="s">
        <v>270</v>
      </c>
    </row>
    <row r="235" spans="1:38" s="497" customFormat="1" ht="13.8">
      <c r="A235" s="787">
        <v>20813000</v>
      </c>
      <c s="507">
        <v>1</v>
      </c>
      <c s="507">
        <v>1</v>
      </c>
      <c s="507">
        <v>0</v>
      </c>
      <c s="507" t="s">
        <v>364</v>
      </c>
      <c s="497" t="s">
        <v>952</v>
      </c>
      <c s="497" t="s">
        <v>951</v>
      </c>
      <c s="497" t="s">
        <v>950</v>
      </c>
      <c s="497" t="s">
        <v>958</v>
      </c>
      <c s="497" t="s">
        <v>968</v>
      </c>
      <c s="497" t="s">
        <v>270</v>
      </c>
      <c s="497" t="s">
        <v>128</v>
      </c>
      <c s="497" t="s">
        <v>1129</v>
      </c>
      <c s="497" t="s">
        <v>279</v>
      </c>
      <c s="497" t="s">
        <v>279</v>
      </c>
      <c s="497" t="s">
        <v>270</v>
      </c>
      <c s="504">
        <v>24999307.5</v>
      </c>
      <c s="504">
        <v>0</v>
      </c>
      <c s="504">
        <v>0</v>
      </c>
      <c s="504">
        <v>0</v>
      </c>
      <c s="504">
        <v>0</v>
      </c>
      <c s="504">
        <v>0</v>
      </c>
      <c s="504">
        <v>0</v>
      </c>
      <c s="504">
        <v>24999307.5</v>
      </c>
      <c s="509">
        <v>41093</v>
      </c>
      <c s="509">
        <v>46571</v>
      </c>
      <c s="508">
        <v>99997230</v>
      </c>
      <c s="508">
        <v>99997230</v>
      </c>
      <c s="508">
        <v>2.5890410958904111</v>
      </c>
      <c s="508">
        <v>15.008219178082191</v>
      </c>
      <c s="715">
        <v>0.081860000000000002</v>
      </c>
      <c s="676" t="s">
        <v>3742</v>
      </c>
      <c s="740">
        <v>0.030283000000000001</v>
      </c>
      <c s="508">
        <v>2.5890410958904111</v>
      </c>
      <c s="508">
        <v>15.008219178082189</v>
      </c>
      <c s="676">
        <v>0.081860000000000002</v>
      </c>
      <c s="510" t="s">
        <v>270</v>
      </c>
      <c s="497" t="s">
        <v>270</v>
      </c>
    </row>
    <row r="236" spans="1:38" s="497" customFormat="1" ht="13.8">
      <c r="A236" s="787">
        <v>20821000</v>
      </c>
      <c s="507">
        <v>1</v>
      </c>
      <c s="507">
        <v>1</v>
      </c>
      <c s="507">
        <v>0</v>
      </c>
      <c s="507" t="s">
        <v>364</v>
      </c>
      <c s="497" t="s">
        <v>952</v>
      </c>
      <c s="497" t="s">
        <v>951</v>
      </c>
      <c s="497" t="s">
        <v>950</v>
      </c>
      <c s="497" t="s">
        <v>958</v>
      </c>
      <c s="497" t="s">
        <v>968</v>
      </c>
      <c s="497" t="s">
        <v>270</v>
      </c>
      <c s="497" t="s">
        <v>128</v>
      </c>
      <c s="497" t="s">
        <v>1129</v>
      </c>
      <c s="497" t="s">
        <v>280</v>
      </c>
      <c s="497" t="s">
        <v>280</v>
      </c>
      <c s="497" t="s">
        <v>270</v>
      </c>
      <c s="504">
        <v>5305142.436000092</v>
      </c>
      <c s="504">
        <v>0</v>
      </c>
      <c s="504">
        <v>1436511.23</v>
      </c>
      <c s="504">
        <v>207492.53</v>
      </c>
      <c s="504" t="s">
        <v>4153</v>
      </c>
      <c s="504">
        <v>0.0030000042170286179</v>
      </c>
      <c s="504">
        <v>0</v>
      </c>
      <c s="504">
        <v>3868631.2090000962</v>
      </c>
      <c s="509">
        <v>41968</v>
      </c>
      <c s="509">
        <v>46351</v>
      </c>
      <c s="508">
        <v>26715200</v>
      </c>
      <c s="508">
        <v>24837786.09</v>
      </c>
      <c s="508">
        <v>1.9863013698630136</v>
      </c>
      <c s="508">
        <v>12.008219178082191</v>
      </c>
      <c s="715">
        <v>0.077790999999999999</v>
      </c>
      <c s="676" t="s">
        <v>3742</v>
      </c>
      <c s="740">
        <v>0.024782999999999999</v>
      </c>
      <c s="508">
        <v>1.9863013698630136</v>
      </c>
      <c s="508">
        <v>12.008219178082191</v>
      </c>
      <c s="676">
        <v>0.077790999999999999</v>
      </c>
      <c s="510" t="s">
        <v>270</v>
      </c>
      <c s="497" t="s">
        <v>270</v>
      </c>
    </row>
    <row r="237" spans="1:38" s="497" customFormat="1" ht="13.8">
      <c r="A237" s="787">
        <v>20845000</v>
      </c>
      <c s="507">
        <v>1</v>
      </c>
      <c s="507">
        <v>1</v>
      </c>
      <c s="507">
        <v>0</v>
      </c>
      <c s="507" t="s">
        <v>364</v>
      </c>
      <c s="497" t="s">
        <v>952</v>
      </c>
      <c s="497" t="s">
        <v>948</v>
      </c>
      <c s="497" t="s">
        <v>948</v>
      </c>
      <c s="497" t="s">
        <v>948</v>
      </c>
      <c s="497" t="s">
        <v>968</v>
      </c>
      <c s="497" t="s">
        <v>270</v>
      </c>
      <c s="497" t="s">
        <v>136</v>
      </c>
      <c s="497" t="s">
        <v>1129</v>
      </c>
      <c s="497" t="s">
        <v>281</v>
      </c>
      <c s="497" t="s">
        <v>281</v>
      </c>
      <c s="497" t="s">
        <v>270</v>
      </c>
      <c s="504">
        <v>427929.02000000002</v>
      </c>
      <c s="504">
        <v>0</v>
      </c>
      <c s="504">
        <v>0</v>
      </c>
      <c s="504">
        <v>0</v>
      </c>
      <c s="504">
        <v>0</v>
      </c>
      <c s="504">
        <v>0</v>
      </c>
      <c s="504">
        <v>0</v>
      </c>
      <c s="504">
        <v>427929.02000000002</v>
      </c>
      <c s="509">
        <v>43819</v>
      </c>
      <c s="509">
        <v>50394</v>
      </c>
      <c s="508">
        <v>34122000</v>
      </c>
      <c s="508">
        <v>34122000</v>
      </c>
      <c s="508">
        <v>13.063013698630137</v>
      </c>
      <c s="508">
        <v>18.013698630136986</v>
      </c>
      <c s="715">
        <v>0.074796000000000001</v>
      </c>
      <c s="676" t="s">
        <v>3742</v>
      </c>
      <c s="715">
        <v>0.022283000000000001</v>
      </c>
      <c s="508">
        <v>13.063013698630137</v>
      </c>
      <c s="508">
        <v>18.013698630136986</v>
      </c>
      <c s="676">
        <v>0.074796000000000001</v>
      </c>
      <c s="510" t="s">
        <v>270</v>
      </c>
      <c s="497" t="s">
        <v>270</v>
      </c>
    </row>
    <row r="238" spans="1:38" s="497" customFormat="1" ht="13.8">
      <c r="A238" s="787">
        <v>20836000</v>
      </c>
      <c s="507">
        <v>1</v>
      </c>
      <c s="507">
        <v>1</v>
      </c>
      <c s="507">
        <v>1</v>
      </c>
      <c s="507" t="s">
        <v>364</v>
      </c>
      <c s="497" t="s">
        <v>952</v>
      </c>
      <c s="497" t="s">
        <v>951</v>
      </c>
      <c s="497" t="s">
        <v>946</v>
      </c>
      <c s="497" t="s">
        <v>4</v>
      </c>
      <c s="497" t="s">
        <v>968</v>
      </c>
      <c s="497" t="s">
        <v>270</v>
      </c>
      <c s="497" t="s">
        <v>8</v>
      </c>
      <c s="497" t="s">
        <v>1129</v>
      </c>
      <c s="497" t="s">
        <v>282</v>
      </c>
      <c s="497" t="s">
        <v>282</v>
      </c>
      <c s="497" t="s">
        <v>270</v>
      </c>
      <c s="504">
        <v>166250000</v>
      </c>
      <c s="504">
        <v>0</v>
      </c>
      <c s="504">
        <v>0</v>
      </c>
      <c s="504">
        <v>0</v>
      </c>
      <c s="504">
        <v>0</v>
      </c>
      <c s="504">
        <v>0</v>
      </c>
      <c s="504">
        <v>0</v>
      </c>
      <c s="504">
        <v>166250000</v>
      </c>
      <c s="509">
        <v>43446</v>
      </c>
      <c s="509">
        <v>48925</v>
      </c>
      <c s="508">
        <v>210000000</v>
      </c>
      <c s="508">
        <v>210000000</v>
      </c>
      <c s="508">
        <v>9.0383561643835613</v>
      </c>
      <c s="508">
        <v>15.010958904109589</v>
      </c>
      <c s="715">
        <v>0.075203999999999993</v>
      </c>
      <c s="676" t="s">
        <v>3742</v>
      </c>
      <c s="740">
        <v>0.022283000000000001</v>
      </c>
      <c s="508">
        <v>9.0383561643835613</v>
      </c>
      <c s="508">
        <v>15.010958904109591</v>
      </c>
      <c s="676">
        <v>0.075203999999999993</v>
      </c>
      <c s="510" t="s">
        <v>270</v>
      </c>
      <c s="497" t="s">
        <v>270</v>
      </c>
    </row>
    <row r="239" spans="1:38" s="497" customFormat="1" ht="13.8">
      <c r="A239" s="787">
        <v>20833000</v>
      </c>
      <c s="507">
        <v>1</v>
      </c>
      <c s="507">
        <v>1</v>
      </c>
      <c s="507">
        <v>1</v>
      </c>
      <c s="507" t="s">
        <v>364</v>
      </c>
      <c s="497" t="s">
        <v>952</v>
      </c>
      <c s="497" t="s">
        <v>951</v>
      </c>
      <c s="497" t="s">
        <v>946</v>
      </c>
      <c s="497" t="s">
        <v>4</v>
      </c>
      <c s="497" t="s">
        <v>968</v>
      </c>
      <c s="497" t="s">
        <v>270</v>
      </c>
      <c s="497" t="s">
        <v>8</v>
      </c>
      <c s="497" t="s">
        <v>1129</v>
      </c>
      <c s="497" t="s">
        <v>283</v>
      </c>
      <c s="497" t="s">
        <v>283</v>
      </c>
      <c s="497" t="s">
        <v>270</v>
      </c>
      <c s="504">
        <v>90000000</v>
      </c>
      <c s="504">
        <v>0</v>
      </c>
      <c s="504">
        <v>0</v>
      </c>
      <c s="504">
        <v>0</v>
      </c>
      <c s="504">
        <v>0</v>
      </c>
      <c s="504">
        <v>0</v>
      </c>
      <c s="504">
        <v>0</v>
      </c>
      <c s="504">
        <v>90000000</v>
      </c>
      <c s="509">
        <v>43357</v>
      </c>
      <c s="509">
        <v>47740</v>
      </c>
      <c s="508">
        <v>150000000</v>
      </c>
      <c s="508">
        <v>150000000</v>
      </c>
      <c s="508">
        <v>5.7917808219178086</v>
      </c>
      <c s="508">
        <v>12.008219178082191</v>
      </c>
      <c s="715">
        <v>0.074116000000000001</v>
      </c>
      <c s="676" t="s">
        <v>3742</v>
      </c>
      <c s="740">
        <v>0.022783000000000001</v>
      </c>
      <c s="508">
        <v>5.7917808219178086</v>
      </c>
      <c s="508">
        <v>12.008219178082191</v>
      </c>
      <c s="676">
        <v>0.074116000000000001</v>
      </c>
      <c s="510" t="s">
        <v>270</v>
      </c>
      <c s="497" t="s">
        <v>270</v>
      </c>
    </row>
    <row r="240" spans="1:38" s="497" customFormat="1" ht="13.8">
      <c r="A240" s="787">
        <v>20838000</v>
      </c>
      <c s="507">
        <v>1</v>
      </c>
      <c s="507">
        <v>1</v>
      </c>
      <c s="507">
        <v>1</v>
      </c>
      <c s="507" t="s">
        <v>364</v>
      </c>
      <c s="497" t="s">
        <v>952</v>
      </c>
      <c s="497" t="s">
        <v>951</v>
      </c>
      <c s="497" t="s">
        <v>946</v>
      </c>
      <c s="497" t="s">
        <v>4</v>
      </c>
      <c s="497" t="s">
        <v>968</v>
      </c>
      <c s="497" t="s">
        <v>270</v>
      </c>
      <c s="497" t="s">
        <v>8</v>
      </c>
      <c s="497" t="s">
        <v>1129</v>
      </c>
      <c s="497" t="s">
        <v>284</v>
      </c>
      <c s="497" t="s">
        <v>284</v>
      </c>
      <c s="497" t="s">
        <v>270</v>
      </c>
      <c s="504">
        <v>96068816.409999996</v>
      </c>
      <c s="504">
        <v>0</v>
      </c>
      <c s="504">
        <v>0</v>
      </c>
      <c s="504">
        <v>0</v>
      </c>
      <c s="504">
        <v>0</v>
      </c>
      <c s="504">
        <v>0</v>
      </c>
      <c s="504">
        <v>0</v>
      </c>
      <c s="504">
        <v>96068816.409999996</v>
      </c>
      <c s="509">
        <v>43553</v>
      </c>
      <c s="509">
        <v>50131</v>
      </c>
      <c s="508">
        <v>192000000</v>
      </c>
      <c s="508">
        <v>192000000</v>
      </c>
      <c s="508">
        <v>12.342465753424657</v>
      </c>
      <c s="508">
        <v>18.021917808219179</v>
      </c>
      <c s="715">
        <v>0.075023000000000006</v>
      </c>
      <c s="676" t="s">
        <v>3742</v>
      </c>
      <c s="740">
        <v>0.022783000000000001</v>
      </c>
      <c s="508">
        <v>12.342465753424658</v>
      </c>
      <c s="508">
        <v>18.021917808219179</v>
      </c>
      <c s="676">
        <v>0.075023000000000006</v>
      </c>
      <c s="510" t="s">
        <v>270</v>
      </c>
      <c s="497" t="s">
        <v>270</v>
      </c>
    </row>
    <row r="241" spans="1:38" s="497" customFormat="1" ht="13.8">
      <c r="A241" s="787">
        <v>20839000</v>
      </c>
      <c s="507">
        <v>1</v>
      </c>
      <c s="507">
        <v>1</v>
      </c>
      <c s="507">
        <v>1</v>
      </c>
      <c s="507" t="s">
        <v>364</v>
      </c>
      <c s="497" t="s">
        <v>952</v>
      </c>
      <c s="497" t="s">
        <v>951</v>
      </c>
      <c s="497" t="s">
        <v>946</v>
      </c>
      <c s="497" t="s">
        <v>4</v>
      </c>
      <c s="497" t="s">
        <v>968</v>
      </c>
      <c s="497" t="s">
        <v>270</v>
      </c>
      <c s="497" t="s">
        <v>8</v>
      </c>
      <c s="497" t="s">
        <v>1129</v>
      </c>
      <c s="497" t="s">
        <v>285</v>
      </c>
      <c s="497" t="s">
        <v>285</v>
      </c>
      <c s="497" t="s">
        <v>270</v>
      </c>
      <c s="504">
        <v>250000000</v>
      </c>
      <c s="504">
        <v>0</v>
      </c>
      <c s="504">
        <v>12500000</v>
      </c>
      <c s="504">
        <v>9535465.2799999993</v>
      </c>
      <c s="504" t="s">
        <v>4153</v>
      </c>
      <c s="504">
        <v>0</v>
      </c>
      <c s="504">
        <v>0</v>
      </c>
      <c s="504">
        <v>237500000</v>
      </c>
      <c s="509">
        <v>43609</v>
      </c>
      <c s="509">
        <v>49088</v>
      </c>
      <c s="508">
        <v>300000000</v>
      </c>
      <c s="508">
        <v>300000000</v>
      </c>
      <c s="508">
        <v>9.4849315068493159</v>
      </c>
      <c s="508">
        <v>15.010958904109589</v>
      </c>
      <c s="715">
        <v>0.075221999999999997</v>
      </c>
      <c s="676" t="s">
        <v>3742</v>
      </c>
      <c s="740">
        <v>0.022282999999999997</v>
      </c>
      <c s="508">
        <v>9.4849315068493159</v>
      </c>
      <c s="508">
        <v>15.010958904109589</v>
      </c>
      <c s="676">
        <v>0.075221999999999997</v>
      </c>
      <c s="510" t="s">
        <v>270</v>
      </c>
      <c s="497" t="s">
        <v>270</v>
      </c>
    </row>
    <row r="242" spans="1:38" s="497" customFormat="1" ht="13.8">
      <c r="A242" s="787">
        <v>20843000</v>
      </c>
      <c s="507">
        <v>1</v>
      </c>
      <c s="507">
        <v>1</v>
      </c>
      <c s="507">
        <v>1</v>
      </c>
      <c s="507" t="s">
        <v>364</v>
      </c>
      <c s="497" t="s">
        <v>952</v>
      </c>
      <c s="497" t="s">
        <v>951</v>
      </c>
      <c s="497" t="s">
        <v>946</v>
      </c>
      <c s="497" t="s">
        <v>4</v>
      </c>
      <c s="497" t="s">
        <v>968</v>
      </c>
      <c s="497" t="s">
        <v>270</v>
      </c>
      <c s="497" t="s">
        <v>8</v>
      </c>
      <c s="497" t="s">
        <v>1129</v>
      </c>
      <c s="497" t="s">
        <v>286</v>
      </c>
      <c s="497" t="s">
        <v>286</v>
      </c>
      <c s="497" t="s">
        <v>270</v>
      </c>
      <c s="504">
        <v>71117330.339999333</v>
      </c>
      <c s="504">
        <v>0</v>
      </c>
      <c s="504">
        <v>0</v>
      </c>
      <c s="504">
        <v>2662879.3900000001</v>
      </c>
      <c s="504">
        <v>233359.06</v>
      </c>
      <c s="504">
        <v>-2.9802322387695299E-08</v>
      </c>
      <c s="504">
        <v>0</v>
      </c>
      <c s="504">
        <v>71117330.339999303</v>
      </c>
      <c s="509">
        <v>43787</v>
      </c>
      <c s="509">
        <v>49266</v>
      </c>
      <c s="508">
        <v>203000000</v>
      </c>
      <c s="508">
        <v>203000000</v>
      </c>
      <c s="508">
        <v>9.9726027397260282</v>
      </c>
      <c s="508">
        <v>15.010958904109589</v>
      </c>
      <c s="715">
        <v>0.075064000000000006</v>
      </c>
      <c s="676" t="s">
        <v>3742</v>
      </c>
      <c s="740">
        <v>0.022283000000000001</v>
      </c>
      <c s="508">
        <v>9.9726027397260282</v>
      </c>
      <c s="508">
        <v>15.010958904109589</v>
      </c>
      <c s="676">
        <v>0.075064000000000006</v>
      </c>
      <c s="510" t="s">
        <v>270</v>
      </c>
      <c s="497" t="s">
        <v>270</v>
      </c>
    </row>
    <row r="243" spans="1:38" s="497" customFormat="1" ht="13.8">
      <c r="A243" s="787">
        <v>20841001</v>
      </c>
      <c s="507">
        <v>1</v>
      </c>
      <c s="507">
        <v>1</v>
      </c>
      <c s="507">
        <v>1</v>
      </c>
      <c s="507" t="s">
        <v>364</v>
      </c>
      <c s="497" t="s">
        <v>952</v>
      </c>
      <c s="497" t="s">
        <v>951</v>
      </c>
      <c s="497" t="s">
        <v>946</v>
      </c>
      <c s="497" t="s">
        <v>4</v>
      </c>
      <c s="497" t="s">
        <v>968</v>
      </c>
      <c s="497" t="s">
        <v>270</v>
      </c>
      <c s="497" t="s">
        <v>8</v>
      </c>
      <c s="497" t="s">
        <v>1129</v>
      </c>
      <c s="497" t="s">
        <v>287</v>
      </c>
      <c s="497" t="s">
        <v>287</v>
      </c>
      <c s="497" t="s">
        <v>270</v>
      </c>
      <c s="504">
        <v>11865967.42</v>
      </c>
      <c s="504">
        <v>0</v>
      </c>
      <c s="504">
        <v>539362.15000000002</v>
      </c>
      <c s="504">
        <v>404228.52000000002</v>
      </c>
      <c s="504" t="s">
        <v>4153</v>
      </c>
      <c s="504">
        <v>0</v>
      </c>
      <c s="504">
        <v>0</v>
      </c>
      <c s="504">
        <v>11326605.27</v>
      </c>
      <c s="509">
        <v>43613</v>
      </c>
      <c s="509">
        <v>49457</v>
      </c>
      <c s="504">
        <v>100000000</v>
      </c>
      <c s="508">
        <v>11865967.42</v>
      </c>
      <c s="508">
        <v>10.495890410958904</v>
      </c>
      <c s="508">
        <v>16.010958904109589</v>
      </c>
      <c s="715">
        <v>0.075290999999999997</v>
      </c>
      <c s="676" t="s">
        <v>3742</v>
      </c>
      <c s="740">
        <v>0.013283</v>
      </c>
      <c s="508">
        <v>10.495890410958904</v>
      </c>
      <c s="508">
        <v>16.010958904109589</v>
      </c>
      <c s="676">
        <v>0.075290999999999997</v>
      </c>
      <c s="510" t="s">
        <v>270</v>
      </c>
      <c s="497" t="s">
        <v>270</v>
      </c>
    </row>
    <row r="244" spans="1:38" s="497" customFormat="1" ht="13.8">
      <c r="A244" s="787">
        <v>20846000</v>
      </c>
      <c s="507">
        <v>1</v>
      </c>
      <c s="507">
        <v>1</v>
      </c>
      <c s="507">
        <v>1</v>
      </c>
      <c s="507" t="s">
        <v>364</v>
      </c>
      <c s="497" t="s">
        <v>952</v>
      </c>
      <c s="497" t="s">
        <v>951</v>
      </c>
      <c s="497" t="s">
        <v>946</v>
      </c>
      <c s="497" t="s">
        <v>4</v>
      </c>
      <c s="497" t="s">
        <v>968</v>
      </c>
      <c s="497" t="s">
        <v>270</v>
      </c>
      <c s="497" t="s">
        <v>8</v>
      </c>
      <c s="497" t="s">
        <v>1129</v>
      </c>
      <c s="497" t="s">
        <v>288</v>
      </c>
      <c s="497" t="s">
        <v>288</v>
      </c>
      <c s="497" t="s">
        <v>270</v>
      </c>
      <c s="504">
        <v>2937960.629999999</v>
      </c>
      <c s="504">
        <v>0</v>
      </c>
      <c s="504">
        <v>0</v>
      </c>
      <c s="504">
        <v>0</v>
      </c>
      <c s="504">
        <v>0</v>
      </c>
      <c s="504">
        <v>0</v>
      </c>
      <c s="504">
        <v>0</v>
      </c>
      <c s="504">
        <v>2937960.629999999</v>
      </c>
      <c s="509">
        <v>43938</v>
      </c>
      <c s="509">
        <v>48323</v>
      </c>
      <c s="508">
        <v>50000000</v>
      </c>
      <c s="508">
        <v>8323671.1900000004</v>
      </c>
      <c s="508">
        <v>7.3890410958904109</v>
      </c>
      <c s="508">
        <v>12.013698630136986</v>
      </c>
      <c s="715">
        <v>0.074601000000000001</v>
      </c>
      <c s="676" t="s">
        <v>3742</v>
      </c>
      <c s="740">
        <v>0.021783</v>
      </c>
      <c s="508">
        <v>7.3890410958904109</v>
      </c>
      <c s="508">
        <v>12.013698630136986</v>
      </c>
      <c s="676">
        <v>0.074601000000000001</v>
      </c>
      <c s="510" t="s">
        <v>270</v>
      </c>
      <c s="497" t="s">
        <v>270</v>
      </c>
    </row>
    <row r="245" spans="1:38" s="497" customFormat="1" ht="13.8">
      <c r="A245" s="787">
        <v>20847000</v>
      </c>
      <c s="507">
        <v>1</v>
      </c>
      <c s="507">
        <v>1</v>
      </c>
      <c s="507">
        <v>1</v>
      </c>
      <c s="507" t="s">
        <v>364</v>
      </c>
      <c s="497" t="s">
        <v>952</v>
      </c>
      <c s="497" t="s">
        <v>951</v>
      </c>
      <c s="497" t="s">
        <v>946</v>
      </c>
      <c s="497" t="s">
        <v>4</v>
      </c>
      <c s="497" t="s">
        <v>968</v>
      </c>
      <c s="497" t="s">
        <v>270</v>
      </c>
      <c s="497" t="s">
        <v>8</v>
      </c>
      <c s="497" t="s">
        <v>1129</v>
      </c>
      <c s="497" t="s">
        <v>289</v>
      </c>
      <c s="497" t="s">
        <v>289</v>
      </c>
      <c s="497" t="s">
        <v>270</v>
      </c>
      <c s="504">
        <v>350000000</v>
      </c>
      <c s="504">
        <v>0</v>
      </c>
      <c s="504">
        <v>0</v>
      </c>
      <c s="504">
        <v>0</v>
      </c>
      <c s="504">
        <v>0</v>
      </c>
      <c s="504">
        <v>0</v>
      </c>
      <c s="504">
        <v>0</v>
      </c>
      <c s="504">
        <v>350000000</v>
      </c>
      <c s="509">
        <v>43956</v>
      </c>
      <c s="509">
        <v>51261</v>
      </c>
      <c s="508">
        <v>350000000</v>
      </c>
      <c s="508">
        <v>350000000</v>
      </c>
      <c s="508">
        <v>15.438356164383562</v>
      </c>
      <c s="508">
        <v>20.013698630136986</v>
      </c>
      <c s="715">
        <v>0.075567999999999996</v>
      </c>
      <c s="676" t="s">
        <v>3742</v>
      </c>
      <c s="740">
        <v>0.022282999999999997</v>
      </c>
      <c s="508">
        <v>15.438356164383562</v>
      </c>
      <c s="508">
        <v>20.013698630136986</v>
      </c>
      <c s="676">
        <v>0.075567999999999996</v>
      </c>
      <c s="510" t="s">
        <v>270</v>
      </c>
      <c s="497" t="s">
        <v>270</v>
      </c>
    </row>
    <row r="246" spans="1:38" s="497" customFormat="1" ht="13.8">
      <c r="A246" s="787">
        <v>20848000</v>
      </c>
      <c s="507">
        <v>1</v>
      </c>
      <c s="507">
        <v>1</v>
      </c>
      <c s="507">
        <v>1</v>
      </c>
      <c s="507" t="s">
        <v>364</v>
      </c>
      <c s="497" t="s">
        <v>952</v>
      </c>
      <c s="497" t="s">
        <v>951</v>
      </c>
      <c s="497" t="s">
        <v>946</v>
      </c>
      <c s="497" t="s">
        <v>4</v>
      </c>
      <c s="497" t="s">
        <v>968</v>
      </c>
      <c s="497" t="s">
        <v>270</v>
      </c>
      <c s="497" t="s">
        <v>8</v>
      </c>
      <c s="497" t="s">
        <v>1129</v>
      </c>
      <c s="497" t="s">
        <v>290</v>
      </c>
      <c s="497" t="s">
        <v>290</v>
      </c>
      <c s="497" t="s">
        <v>270</v>
      </c>
      <c s="504">
        <v>122222222.24999999</v>
      </c>
      <c s="504">
        <v>0</v>
      </c>
      <c s="504">
        <v>0</v>
      </c>
      <c s="504">
        <v>0</v>
      </c>
      <c s="504">
        <v>0</v>
      </c>
      <c s="504">
        <v>0</v>
      </c>
      <c s="504">
        <v>0</v>
      </c>
      <c s="504">
        <v>122222222.24999999</v>
      </c>
      <c s="509">
        <v>44035</v>
      </c>
      <c s="509">
        <v>49513</v>
      </c>
      <c s="508">
        <v>150000000</v>
      </c>
      <c s="508">
        <v>150000000</v>
      </c>
      <c s="508">
        <v>10.64931506849315</v>
      </c>
      <c s="508">
        <v>15.008219178082191</v>
      </c>
      <c s="715">
        <v>0.073875999999999997</v>
      </c>
      <c s="676" t="s">
        <v>3742</v>
      </c>
      <c s="740">
        <v>0.022283000000000001</v>
      </c>
      <c s="508">
        <v>10.64931506849315</v>
      </c>
      <c s="508">
        <v>15.008219178082191</v>
      </c>
      <c s="676">
        <v>0.073875999999999997</v>
      </c>
      <c s="510" t="s">
        <v>270</v>
      </c>
      <c s="497" t="s">
        <v>270</v>
      </c>
    </row>
    <row r="247" spans="1:38" s="497" customFormat="1" ht="13.8">
      <c r="A247" s="787">
        <v>20849000</v>
      </c>
      <c s="507">
        <v>1</v>
      </c>
      <c s="507">
        <v>1</v>
      </c>
      <c s="507">
        <v>1</v>
      </c>
      <c s="507" t="s">
        <v>364</v>
      </c>
      <c s="497" t="s">
        <v>952</v>
      </c>
      <c s="497" t="s">
        <v>951</v>
      </c>
      <c s="497" t="s">
        <v>946</v>
      </c>
      <c s="497" t="s">
        <v>4</v>
      </c>
      <c s="497" t="s">
        <v>968</v>
      </c>
      <c s="497" t="s">
        <v>270</v>
      </c>
      <c s="497" t="s">
        <v>8</v>
      </c>
      <c s="497" t="s">
        <v>1129</v>
      </c>
      <c s="497" t="s">
        <v>291</v>
      </c>
      <c s="497" t="s">
        <v>291</v>
      </c>
      <c s="497" t="s">
        <v>270</v>
      </c>
      <c s="504">
        <v>117769540.75999999</v>
      </c>
      <c s="504">
        <v>0</v>
      </c>
      <c s="504">
        <v>0</v>
      </c>
      <c s="504">
        <v>0</v>
      </c>
      <c s="504">
        <v>0</v>
      </c>
      <c s="504">
        <v>0</v>
      </c>
      <c s="504">
        <v>0</v>
      </c>
      <c s="504">
        <v>117769540.75999999</v>
      </c>
      <c s="509">
        <v>44169</v>
      </c>
      <c s="509">
        <v>49647</v>
      </c>
      <c s="508">
        <v>138251200</v>
      </c>
      <c s="508">
        <v>138251200</v>
      </c>
      <c s="508">
        <v>11.016438356164384</v>
      </c>
      <c s="508">
        <v>15.008219178082191</v>
      </c>
      <c s="715">
        <v>0.075616000000000003</v>
      </c>
      <c s="676" t="s">
        <v>3742</v>
      </c>
      <c s="740">
        <v>0.022283000000000001</v>
      </c>
      <c s="508">
        <v>11.016438356164384</v>
      </c>
      <c s="508">
        <v>15.008219178082191</v>
      </c>
      <c s="676">
        <v>0.075615999999999989</v>
      </c>
      <c s="510" t="s">
        <v>270</v>
      </c>
      <c s="497" t="s">
        <v>270</v>
      </c>
    </row>
    <row r="248" spans="1:38" s="497" customFormat="1" ht="13.8">
      <c r="A248" s="787">
        <v>20789000</v>
      </c>
      <c s="507">
        <v>1</v>
      </c>
      <c s="507">
        <v>1</v>
      </c>
      <c s="507">
        <v>1</v>
      </c>
      <c s="507" t="s">
        <v>364</v>
      </c>
      <c s="497" t="s">
        <v>952</v>
      </c>
      <c s="497" t="s">
        <v>951</v>
      </c>
      <c s="497" t="s">
        <v>946</v>
      </c>
      <c s="497" t="s">
        <v>4</v>
      </c>
      <c s="497" t="s">
        <v>968</v>
      </c>
      <c s="497" t="s">
        <v>270</v>
      </c>
      <c s="497" t="s">
        <v>8</v>
      </c>
      <c s="497" t="s">
        <v>1129</v>
      </c>
      <c s="497" t="s">
        <v>292</v>
      </c>
      <c s="497" t="s">
        <v>292</v>
      </c>
      <c s="497" t="s">
        <v>270</v>
      </c>
      <c s="504">
        <v>0.0099999997764825821</v>
      </c>
      <c s="504">
        <v>0</v>
      </c>
      <c s="504">
        <v>0</v>
      </c>
      <c s="504">
        <v>0</v>
      </c>
      <c s="504">
        <v>0</v>
      </c>
      <c s="504">
        <v>0</v>
      </c>
      <c s="504">
        <v>0</v>
      </c>
      <c s="504">
        <v>0.0099999997764825821</v>
      </c>
      <c s="509">
        <v>38995</v>
      </c>
      <c s="509">
        <v>45570</v>
      </c>
      <c s="508">
        <v>200000000</v>
      </c>
      <c s="508">
        <v>200000000</v>
      </c>
      <c s="508">
        <v>0</v>
      </c>
      <c s="508">
        <v>0</v>
      </c>
      <c s="692">
        <v>0</v>
      </c>
      <c s="676" t="s">
        <v>3742</v>
      </c>
      <c s="740">
        <v>0.020782999999999999</v>
      </c>
      <c s="508">
        <v>0</v>
      </c>
      <c s="508">
        <v>0</v>
      </c>
      <c s="676">
        <v>0</v>
      </c>
      <c s="510" t="s">
        <v>270</v>
      </c>
      <c s="497" t="s">
        <v>270</v>
      </c>
    </row>
    <row r="249" spans="1:38" s="497" customFormat="1" ht="13.8">
      <c r="A249" s="787">
        <v>20790000</v>
      </c>
      <c s="507">
        <v>1</v>
      </c>
      <c s="507">
        <v>1</v>
      </c>
      <c s="507">
        <v>1</v>
      </c>
      <c s="507" t="s">
        <v>364</v>
      </c>
      <c s="497" t="s">
        <v>952</v>
      </c>
      <c s="497" t="s">
        <v>951</v>
      </c>
      <c s="497" t="s">
        <v>946</v>
      </c>
      <c s="497" t="s">
        <v>4</v>
      </c>
      <c s="497" t="s">
        <v>968</v>
      </c>
      <c s="497" t="s">
        <v>270</v>
      </c>
      <c s="497" t="s">
        <v>8</v>
      </c>
      <c s="497" t="s">
        <v>1129</v>
      </c>
      <c s="497" t="s">
        <v>293</v>
      </c>
      <c s="497" t="s">
        <v>293</v>
      </c>
      <c s="497" t="s">
        <v>270</v>
      </c>
      <c s="504">
        <v>0</v>
      </c>
      <c s="504">
        <v>0</v>
      </c>
      <c s="504">
        <v>0</v>
      </c>
      <c s="504">
        <v>0</v>
      </c>
      <c s="504">
        <v>0</v>
      </c>
      <c s="504">
        <v>0</v>
      </c>
      <c s="504">
        <v>0</v>
      </c>
      <c s="504">
        <v>0</v>
      </c>
      <c s="509">
        <v>38995</v>
      </c>
      <c s="509">
        <v>45580</v>
      </c>
      <c s="508">
        <v>250000000</v>
      </c>
      <c s="508">
        <v>181905000</v>
      </c>
      <c s="508">
        <v>0</v>
      </c>
      <c s="508">
        <v>0</v>
      </c>
      <c s="692">
        <v>0</v>
      </c>
      <c s="676" t="s">
        <v>3742</v>
      </c>
      <c s="740">
        <v>0.020782999999999999</v>
      </c>
      <c s="508">
        <v>0</v>
      </c>
      <c s="508">
        <v>0</v>
      </c>
      <c s="676">
        <v>0</v>
      </c>
      <c s="510" t="s">
        <v>270</v>
      </c>
      <c s="497" t="s">
        <v>270</v>
      </c>
    </row>
    <row r="250" spans="1:38" s="497" customFormat="1" ht="13.8">
      <c r="A250" s="787">
        <v>20794000</v>
      </c>
      <c s="507">
        <v>1</v>
      </c>
      <c s="507">
        <v>1</v>
      </c>
      <c s="507">
        <v>1</v>
      </c>
      <c s="507" t="s">
        <v>364</v>
      </c>
      <c s="497" t="s">
        <v>952</v>
      </c>
      <c s="497" t="s">
        <v>951</v>
      </c>
      <c s="497" t="s">
        <v>946</v>
      </c>
      <c s="497" t="s">
        <v>4</v>
      </c>
      <c s="497" t="s">
        <v>968</v>
      </c>
      <c s="497" t="s">
        <v>270</v>
      </c>
      <c s="497" t="s">
        <v>8</v>
      </c>
      <c s="497" t="s">
        <v>1129</v>
      </c>
      <c s="497" t="s">
        <v>294</v>
      </c>
      <c s="497" t="s">
        <v>294</v>
      </c>
      <c s="497" t="s">
        <v>270</v>
      </c>
      <c s="504">
        <v>1450016.0300000403</v>
      </c>
      <c s="504">
        <v>0</v>
      </c>
      <c s="504">
        <v>0</v>
      </c>
      <c s="504">
        <v>0</v>
      </c>
      <c s="504">
        <v>0</v>
      </c>
      <c s="504">
        <v>1.8626451492309599E-09</v>
      </c>
      <c s="504">
        <v>0</v>
      </c>
      <c s="504">
        <v>1450016.0300000422</v>
      </c>
      <c s="509">
        <v>39094</v>
      </c>
      <c s="509">
        <v>45669</v>
      </c>
      <c s="508">
        <v>50000000</v>
      </c>
      <c s="508">
        <v>42614640.289999999</v>
      </c>
      <c s="508">
        <v>0.11780821917808219</v>
      </c>
      <c s="508">
        <v>18.013698630136986</v>
      </c>
      <c s="715">
        <v>0.070129999999999998</v>
      </c>
      <c s="676" t="s">
        <v>3742</v>
      </c>
      <c s="740">
        <v>0.018283000000000001</v>
      </c>
      <c s="508">
        <v>0.11780821917808218</v>
      </c>
      <c s="508">
        <v>18.013698630136986</v>
      </c>
      <c s="676">
        <v>0.070129999999999998</v>
      </c>
      <c s="510" t="s">
        <v>270</v>
      </c>
      <c s="497" t="s">
        <v>270</v>
      </c>
    </row>
    <row r="251" spans="1:38" s="497" customFormat="1" ht="13.8">
      <c r="A251" s="787">
        <v>20793000</v>
      </c>
      <c s="507">
        <v>1</v>
      </c>
      <c s="507">
        <v>1</v>
      </c>
      <c s="507">
        <v>1</v>
      </c>
      <c s="507" t="s">
        <v>364</v>
      </c>
      <c s="497" t="s">
        <v>952</v>
      </c>
      <c s="497" t="s">
        <v>951</v>
      </c>
      <c s="497" t="s">
        <v>946</v>
      </c>
      <c s="497" t="s">
        <v>4</v>
      </c>
      <c s="497" t="s">
        <v>968</v>
      </c>
      <c s="497" t="s">
        <v>270</v>
      </c>
      <c s="497" t="s">
        <v>8</v>
      </c>
      <c s="497" t="s">
        <v>1129</v>
      </c>
      <c s="497" t="s">
        <v>295</v>
      </c>
      <c s="497" t="s">
        <v>295</v>
      </c>
      <c s="497" t="s">
        <v>270</v>
      </c>
      <c s="504">
        <v>0.0029999986290931702</v>
      </c>
      <c s="504">
        <v>0</v>
      </c>
      <c s="504">
        <v>0</v>
      </c>
      <c s="504">
        <v>0</v>
      </c>
      <c s="504">
        <v>0</v>
      </c>
      <c s="504">
        <v>0</v>
      </c>
      <c s="504">
        <v>0</v>
      </c>
      <c s="504">
        <v>0.0029999986290931702</v>
      </c>
      <c s="509">
        <v>39020</v>
      </c>
      <c s="509">
        <v>45596</v>
      </c>
      <c s="508">
        <v>275000000</v>
      </c>
      <c s="508">
        <v>275000000</v>
      </c>
      <c s="508">
        <v>0</v>
      </c>
      <c s="508">
        <v>0</v>
      </c>
      <c s="692">
        <v>0</v>
      </c>
      <c s="676" t="s">
        <v>3742</v>
      </c>
      <c s="740">
        <v>0.014783000000000001</v>
      </c>
      <c s="508">
        <v>0</v>
      </c>
      <c s="508">
        <v>0</v>
      </c>
      <c s="676">
        <v>0</v>
      </c>
      <c s="510" t="s">
        <v>270</v>
      </c>
      <c s="497" t="s">
        <v>270</v>
      </c>
    </row>
    <row r="252" spans="1:38" s="497" customFormat="1" ht="13.8">
      <c r="A252" s="787">
        <v>20798000</v>
      </c>
      <c s="507">
        <v>1</v>
      </c>
      <c s="507">
        <v>1</v>
      </c>
      <c s="507">
        <v>1</v>
      </c>
      <c s="507" t="s">
        <v>364</v>
      </c>
      <c s="497" t="s">
        <v>952</v>
      </c>
      <c s="497" t="s">
        <v>951</v>
      </c>
      <c s="497" t="s">
        <v>946</v>
      </c>
      <c s="497" t="s">
        <v>4</v>
      </c>
      <c s="497" t="s">
        <v>968</v>
      </c>
      <c s="497" t="s">
        <v>270</v>
      </c>
      <c s="497" t="s">
        <v>8</v>
      </c>
      <c s="497" t="s">
        <v>1129</v>
      </c>
      <c s="497" t="s">
        <v>296</v>
      </c>
      <c s="497" t="s">
        <v>296</v>
      </c>
      <c s="497" t="s">
        <v>270</v>
      </c>
      <c s="504">
        <v>19285714.25</v>
      </c>
      <c s="504">
        <v>0</v>
      </c>
      <c s="504">
        <v>0</v>
      </c>
      <c s="504">
        <v>0</v>
      </c>
      <c s="504">
        <v>0</v>
      </c>
      <c s="504">
        <v>0</v>
      </c>
      <c s="504">
        <v>0</v>
      </c>
      <c s="504">
        <v>19285714.25</v>
      </c>
      <c s="509">
        <v>39423</v>
      </c>
      <c s="509">
        <v>46000</v>
      </c>
      <c s="508">
        <v>180000000</v>
      </c>
      <c s="508">
        <v>180000000</v>
      </c>
      <c s="508">
        <v>1.0246575342465754</v>
      </c>
      <c s="508">
        <v>18.019178082191782</v>
      </c>
      <c s="715">
        <v>0.067798999999999998</v>
      </c>
      <c s="676" t="s">
        <v>3742</v>
      </c>
      <c s="740">
        <v>0.014782999999999999</v>
      </c>
      <c s="508">
        <v>1.0246575342465754</v>
      </c>
      <c s="508">
        <v>18.019178082191782</v>
      </c>
      <c s="676">
        <v>0.067798999999999998</v>
      </c>
      <c s="510" t="s">
        <v>270</v>
      </c>
      <c s="497" t="s">
        <v>270</v>
      </c>
    </row>
    <row r="253" spans="1:38" s="497" customFormat="1" ht="13.8">
      <c r="A253" s="787">
        <v>20799000</v>
      </c>
      <c s="507">
        <v>1</v>
      </c>
      <c s="507">
        <v>1</v>
      </c>
      <c s="507">
        <v>1</v>
      </c>
      <c s="507" t="s">
        <v>364</v>
      </c>
      <c s="497" t="s">
        <v>952</v>
      </c>
      <c s="497" t="s">
        <v>951</v>
      </c>
      <c s="497" t="s">
        <v>946</v>
      </c>
      <c s="497" t="s">
        <v>4</v>
      </c>
      <c s="497" t="s">
        <v>968</v>
      </c>
      <c s="497" t="s">
        <v>270</v>
      </c>
      <c s="497" t="s">
        <v>8</v>
      </c>
      <c s="497" t="s">
        <v>1129</v>
      </c>
      <c s="497" t="s">
        <v>297</v>
      </c>
      <c s="497" t="s">
        <v>297</v>
      </c>
      <c s="497" t="s">
        <v>270</v>
      </c>
      <c s="504">
        <v>26785714.249999672</v>
      </c>
      <c s="504">
        <v>0</v>
      </c>
      <c s="504">
        <v>0</v>
      </c>
      <c s="504">
        <v>0</v>
      </c>
      <c s="504">
        <v>0</v>
      </c>
      <c s="504">
        <v>-1.4901161193847699E-08</v>
      </c>
      <c s="504">
        <v>0</v>
      </c>
      <c s="504">
        <v>26785714.249999657</v>
      </c>
      <c s="509">
        <v>39425</v>
      </c>
      <c s="509">
        <v>46000</v>
      </c>
      <c s="508">
        <v>250000000</v>
      </c>
      <c s="508">
        <v>250000000</v>
      </c>
      <c s="508">
        <v>1.0246575342465754</v>
      </c>
      <c s="508">
        <v>18.013698630136986</v>
      </c>
      <c s="715">
        <v>0.067798999999999998</v>
      </c>
      <c s="676" t="s">
        <v>3742</v>
      </c>
      <c s="740">
        <v>0.014782999999999999</v>
      </c>
      <c s="508">
        <v>1.0246575342465754</v>
      </c>
      <c s="508">
        <v>18.013698630136986</v>
      </c>
      <c s="676">
        <v>0.067798999999999998</v>
      </c>
      <c s="510" t="s">
        <v>270</v>
      </c>
      <c s="497" t="s">
        <v>270</v>
      </c>
    </row>
    <row r="254" spans="1:38" s="497" customFormat="1" ht="13.8">
      <c r="A254" s="787">
        <v>20797000</v>
      </c>
      <c s="507">
        <v>1</v>
      </c>
      <c s="507">
        <v>1</v>
      </c>
      <c s="507">
        <v>1</v>
      </c>
      <c s="507" t="s">
        <v>364</v>
      </c>
      <c s="497" t="s">
        <v>952</v>
      </c>
      <c s="497" t="s">
        <v>951</v>
      </c>
      <c s="497" t="s">
        <v>946</v>
      </c>
      <c s="497" t="s">
        <v>4</v>
      </c>
      <c s="497" t="s">
        <v>968</v>
      </c>
      <c s="497" t="s">
        <v>270</v>
      </c>
      <c s="497" t="s">
        <v>8</v>
      </c>
      <c s="497" t="s">
        <v>1129</v>
      </c>
      <c s="497" t="s">
        <v>298</v>
      </c>
      <c s="497" t="s">
        <v>298</v>
      </c>
      <c s="497" t="s">
        <v>270</v>
      </c>
      <c s="504">
        <v>10860349.040000163</v>
      </c>
      <c s="504">
        <v>0</v>
      </c>
      <c s="504">
        <v>3620116.2799999998</v>
      </c>
      <c s="504">
        <v>377157.71999999997</v>
      </c>
      <c s="504" t="s">
        <v>4153</v>
      </c>
      <c s="504">
        <v>7.4505805969238298E-09</v>
      </c>
      <c s="504">
        <v>0</v>
      </c>
      <c s="504">
        <v>7240232.7600001711</v>
      </c>
      <c s="509">
        <v>39415</v>
      </c>
      <c s="509">
        <v>45990</v>
      </c>
      <c s="508">
        <v>100000000</v>
      </c>
      <c s="508">
        <v>100000000</v>
      </c>
      <c s="508">
        <v>0.99726027397260275</v>
      </c>
      <c s="508">
        <v>18.013698630136986</v>
      </c>
      <c s="715">
        <v>0.067946000000000006</v>
      </c>
      <c s="676" t="s">
        <v>3742</v>
      </c>
      <c s="740">
        <v>0.014782999999999999</v>
      </c>
      <c s="508">
        <v>0.99726027397260275</v>
      </c>
      <c s="508">
        <v>18.013698630136986</v>
      </c>
      <c s="676">
        <v>0.067946000000000006</v>
      </c>
      <c s="510" t="s">
        <v>270</v>
      </c>
      <c s="497" t="s">
        <v>270</v>
      </c>
    </row>
    <row r="255" spans="1:38" s="497" customFormat="1" ht="13.8">
      <c r="A255" s="787">
        <v>20801000</v>
      </c>
      <c s="507">
        <v>1</v>
      </c>
      <c s="507">
        <v>1</v>
      </c>
      <c s="507">
        <v>1</v>
      </c>
      <c s="507" t="s">
        <v>364</v>
      </c>
      <c s="497" t="s">
        <v>952</v>
      </c>
      <c s="497" t="s">
        <v>951</v>
      </c>
      <c s="497" t="s">
        <v>946</v>
      </c>
      <c s="497" t="s">
        <v>4</v>
      </c>
      <c s="497" t="s">
        <v>968</v>
      </c>
      <c s="497" t="s">
        <v>270</v>
      </c>
      <c s="497" t="s">
        <v>8</v>
      </c>
      <c s="497" t="s">
        <v>1129</v>
      </c>
      <c s="497" t="s">
        <v>299</v>
      </c>
      <c s="497" t="s">
        <v>299</v>
      </c>
      <c s="497" t="s">
        <v>270</v>
      </c>
      <c s="504">
        <v>9864387.8800001629</v>
      </c>
      <c s="504">
        <v>0</v>
      </c>
      <c s="504">
        <v>0</v>
      </c>
      <c s="504">
        <v>0</v>
      </c>
      <c s="504">
        <v>0</v>
      </c>
      <c s="504">
        <v>7.4505805969238298E-09</v>
      </c>
      <c s="504">
        <v>0</v>
      </c>
      <c s="504">
        <v>9864387.8800001703</v>
      </c>
      <c s="509">
        <v>40218</v>
      </c>
      <c s="509">
        <v>45990</v>
      </c>
      <c s="508">
        <v>100000000</v>
      </c>
      <c s="508">
        <v>100000000</v>
      </c>
      <c s="508">
        <v>0.99726027397260275</v>
      </c>
      <c s="508">
        <v>15.813698630136987</v>
      </c>
      <c s="715">
        <v>0.080216999999999997</v>
      </c>
      <c s="676" t="s">
        <v>3742</v>
      </c>
      <c s="740">
        <v>0.028282999999999999</v>
      </c>
      <c s="508">
        <v>0.99726027397260275</v>
      </c>
      <c s="508">
        <v>15.813698630136985</v>
      </c>
      <c s="676">
        <v>0.080216999999999997</v>
      </c>
      <c s="510" t="s">
        <v>270</v>
      </c>
      <c s="497" t="s">
        <v>270</v>
      </c>
    </row>
    <row r="256" spans="1:38" s="497" customFormat="1" ht="13.8">
      <c r="A256" s="787">
        <v>20805000</v>
      </c>
      <c s="507">
        <v>1</v>
      </c>
      <c s="507">
        <v>1</v>
      </c>
      <c s="507">
        <v>1</v>
      </c>
      <c s="507" t="s">
        <v>364</v>
      </c>
      <c s="497" t="s">
        <v>952</v>
      </c>
      <c s="497" t="s">
        <v>951</v>
      </c>
      <c s="497" t="s">
        <v>946</v>
      </c>
      <c s="497" t="s">
        <v>4</v>
      </c>
      <c s="497" t="s">
        <v>968</v>
      </c>
      <c s="497" t="s">
        <v>270</v>
      </c>
      <c s="497" t="s">
        <v>8</v>
      </c>
      <c s="497" t="s">
        <v>1129</v>
      </c>
      <c s="497" t="s">
        <v>300</v>
      </c>
      <c s="497" t="s">
        <v>300</v>
      </c>
      <c s="497" t="s">
        <v>270</v>
      </c>
      <c s="504">
        <v>36856360.239999674</v>
      </c>
      <c s="504">
        <v>0</v>
      </c>
      <c s="504">
        <v>0</v>
      </c>
      <c s="504">
        <v>0</v>
      </c>
      <c s="504">
        <v>0</v>
      </c>
      <c s="504">
        <v>-1.4901161193847699E-08</v>
      </c>
      <c s="504">
        <v>0</v>
      </c>
      <c s="504">
        <v>36856360.239999659</v>
      </c>
      <c s="509">
        <v>40260</v>
      </c>
      <c s="509">
        <v>46835</v>
      </c>
      <c s="508">
        <v>255303921.38</v>
      </c>
      <c s="508">
        <v>146467528.34999999</v>
      </c>
      <c s="508">
        <v>3.3123287671232875</v>
      </c>
      <c s="508">
        <v>18.013698630136986</v>
      </c>
      <c s="715">
        <v>0.080740999999999993</v>
      </c>
      <c s="676" t="s">
        <v>3742</v>
      </c>
      <c s="740">
        <v>0.028282999999999999</v>
      </c>
      <c s="508">
        <v>3.3123287671232875</v>
      </c>
      <c s="508">
        <v>18.013698630136986</v>
      </c>
      <c s="676">
        <v>0.080740999999999993</v>
      </c>
      <c s="510" t="s">
        <v>270</v>
      </c>
      <c s="497" t="s">
        <v>270</v>
      </c>
    </row>
    <row r="257" spans="1:38" s="497" customFormat="1" ht="13.8">
      <c r="A257" s="787">
        <v>20808000</v>
      </c>
      <c s="507">
        <v>1</v>
      </c>
      <c s="507">
        <v>1</v>
      </c>
      <c s="507">
        <v>1</v>
      </c>
      <c s="507" t="s">
        <v>364</v>
      </c>
      <c s="497" t="s">
        <v>952</v>
      </c>
      <c s="497" t="s">
        <v>951</v>
      </c>
      <c s="497" t="s">
        <v>946</v>
      </c>
      <c s="497" t="s">
        <v>4</v>
      </c>
      <c s="497" t="s">
        <v>968</v>
      </c>
      <c s="497" t="s">
        <v>270</v>
      </c>
      <c s="497" t="s">
        <v>8</v>
      </c>
      <c s="497" t="s">
        <v>1129</v>
      </c>
      <c s="497" t="s">
        <v>301</v>
      </c>
      <c s="497" t="s">
        <v>301</v>
      </c>
      <c s="497" t="s">
        <v>270</v>
      </c>
      <c s="504">
        <v>98957669.60000129</v>
      </c>
      <c s="504">
        <v>0</v>
      </c>
      <c s="504">
        <v>10995296.619999999</v>
      </c>
      <c s="504">
        <v>4100790.1600000001</v>
      </c>
      <c s="504" t="s">
        <v>4153</v>
      </c>
      <c s="504">
        <v>5.9604644775390599E-08</v>
      </c>
      <c s="504">
        <v>0</v>
      </c>
      <c s="504">
        <v>87962372.980001345</v>
      </c>
      <c s="509">
        <v>40512</v>
      </c>
      <c s="509">
        <v>47087</v>
      </c>
      <c s="508">
        <v>300000000</v>
      </c>
      <c s="508">
        <v>300000000</v>
      </c>
      <c s="508">
        <v>4.0027397260273974</v>
      </c>
      <c s="508">
        <v>18.013698630136986</v>
      </c>
      <c s="715">
        <v>0.081520999999999996</v>
      </c>
      <c s="676" t="s">
        <v>3742</v>
      </c>
      <c s="740">
        <v>0.028282999999999999</v>
      </c>
      <c s="508">
        <v>4.0027397260273974</v>
      </c>
      <c s="508">
        <v>18.013698630136986</v>
      </c>
      <c s="676">
        <v>0.081520999999999996</v>
      </c>
      <c s="510" t="s">
        <v>270</v>
      </c>
      <c s="497" t="s">
        <v>270</v>
      </c>
    </row>
    <row r="258" spans="1:38" s="497" customFormat="1" ht="13.8">
      <c r="A258" s="787">
        <v>20809000</v>
      </c>
      <c s="507">
        <v>1</v>
      </c>
      <c s="507">
        <v>1</v>
      </c>
      <c s="507">
        <v>1</v>
      </c>
      <c s="507" t="s">
        <v>364</v>
      </c>
      <c s="497" t="s">
        <v>952</v>
      </c>
      <c s="497" t="s">
        <v>951</v>
      </c>
      <c s="497" t="s">
        <v>946</v>
      </c>
      <c s="497" t="s">
        <v>4</v>
      </c>
      <c s="497" t="s">
        <v>968</v>
      </c>
      <c s="497" t="s">
        <v>270</v>
      </c>
      <c s="497" t="s">
        <v>8</v>
      </c>
      <c s="497" t="s">
        <v>1129</v>
      </c>
      <c s="497" t="s">
        <v>302</v>
      </c>
      <c s="497" t="s">
        <v>302</v>
      </c>
      <c s="497" t="s">
        <v>270</v>
      </c>
      <c s="504">
        <v>6802236.3700000001</v>
      </c>
      <c s="504">
        <v>0</v>
      </c>
      <c s="504">
        <v>0</v>
      </c>
      <c s="504">
        <v>0</v>
      </c>
      <c s="504">
        <v>0</v>
      </c>
      <c s="504">
        <v>0</v>
      </c>
      <c s="504">
        <v>0</v>
      </c>
      <c s="504">
        <v>6802236.3700000001</v>
      </c>
      <c s="509">
        <v>40720</v>
      </c>
      <c s="509">
        <v>47297</v>
      </c>
      <c s="508">
        <v>66726740.520000003</v>
      </c>
      <c s="508">
        <v>18557373</v>
      </c>
      <c s="508">
        <v>4.5780821917808217</v>
      </c>
      <c s="508">
        <v>18.019178082191782</v>
      </c>
      <c s="715">
        <v>0.080049999999999996</v>
      </c>
      <c s="676" t="s">
        <v>3742</v>
      </c>
      <c s="740">
        <v>0.028282999999999999</v>
      </c>
      <c s="508">
        <v>4.5780821917808217</v>
      </c>
      <c s="508">
        <v>18.019178082191782</v>
      </c>
      <c s="676">
        <v>0.080049999999999996</v>
      </c>
      <c s="510" t="s">
        <v>270</v>
      </c>
      <c s="497" t="s">
        <v>270</v>
      </c>
    </row>
    <row r="259" spans="1:38" s="497" customFormat="1" ht="13.8">
      <c r="A259" s="787">
        <v>20811000</v>
      </c>
      <c s="507">
        <v>1</v>
      </c>
      <c s="507">
        <v>1</v>
      </c>
      <c s="507">
        <v>1</v>
      </c>
      <c s="507" t="s">
        <v>364</v>
      </c>
      <c s="497" t="s">
        <v>952</v>
      </c>
      <c s="497" t="s">
        <v>951</v>
      </c>
      <c s="497" t="s">
        <v>946</v>
      </c>
      <c s="497" t="s">
        <v>4</v>
      </c>
      <c s="497" t="s">
        <v>968</v>
      </c>
      <c s="497" t="s">
        <v>270</v>
      </c>
      <c s="497" t="s">
        <v>8</v>
      </c>
      <c s="497" t="s">
        <v>1129</v>
      </c>
      <c s="497" t="s">
        <v>303</v>
      </c>
      <c s="497" t="s">
        <v>303</v>
      </c>
      <c s="497" t="s">
        <v>270</v>
      </c>
      <c s="504">
        <v>20894304.230000004</v>
      </c>
      <c s="504">
        <v>0</v>
      </c>
      <c s="504">
        <v>0</v>
      </c>
      <c s="504">
        <v>0</v>
      </c>
      <c s="504">
        <v>0</v>
      </c>
      <c s="504">
        <v>0</v>
      </c>
      <c s="504">
        <v>0</v>
      </c>
      <c s="504">
        <v>20894304.230000004</v>
      </c>
      <c s="509">
        <v>41085</v>
      </c>
      <c s="509">
        <v>46563</v>
      </c>
      <c s="508">
        <v>84000000</v>
      </c>
      <c s="508">
        <v>83263495.359999999</v>
      </c>
      <c s="508">
        <v>2.5671232876712327</v>
      </c>
      <c s="508">
        <v>15.008219178082191</v>
      </c>
      <c s="715">
        <v>0.079920000000000005</v>
      </c>
      <c s="676" t="s">
        <v>3742</v>
      </c>
      <c s="740">
        <v>0.027782999999999999</v>
      </c>
      <c s="508">
        <v>2.5671232876712327</v>
      </c>
      <c s="508">
        <v>15.008219178082191</v>
      </c>
      <c s="676">
        <v>0.079920000000000005</v>
      </c>
      <c s="510" t="s">
        <v>270</v>
      </c>
      <c s="497" t="s">
        <v>270</v>
      </c>
    </row>
    <row r="260" spans="1:38" s="497" customFormat="1" ht="13.8">
      <c r="A260" s="787">
        <v>20812000</v>
      </c>
      <c s="507">
        <v>1</v>
      </c>
      <c s="507">
        <v>1</v>
      </c>
      <c s="507">
        <v>1</v>
      </c>
      <c s="507" t="s">
        <v>364</v>
      </c>
      <c s="497" t="s">
        <v>952</v>
      </c>
      <c s="497" t="s">
        <v>951</v>
      </c>
      <c s="497" t="s">
        <v>946</v>
      </c>
      <c s="497" t="s">
        <v>4</v>
      </c>
      <c s="497" t="s">
        <v>968</v>
      </c>
      <c s="497" t="s">
        <v>270</v>
      </c>
      <c s="497" t="s">
        <v>8</v>
      </c>
      <c s="497" t="s">
        <v>1129</v>
      </c>
      <c s="497" t="s">
        <v>304</v>
      </c>
      <c s="497" t="s">
        <v>304</v>
      </c>
      <c s="497" t="s">
        <v>270</v>
      </c>
      <c s="504">
        <v>2.5029294192791002E-09</v>
      </c>
      <c s="504">
        <v>0</v>
      </c>
      <c s="504">
        <v>0</v>
      </c>
      <c s="504">
        <v>0</v>
      </c>
      <c s="504">
        <v>0</v>
      </c>
      <c s="504">
        <v>1.16415321826935E-10</v>
      </c>
      <c s="504">
        <v>0</v>
      </c>
      <c s="504">
        <v>2.61934474110603E-09</v>
      </c>
      <c s="509">
        <v>41085</v>
      </c>
      <c s="509">
        <v>45468</v>
      </c>
      <c s="508">
        <v>5500000</v>
      </c>
      <c s="508">
        <v>5500000</v>
      </c>
      <c s="508">
        <v>0</v>
      </c>
      <c s="508">
        <v>0</v>
      </c>
      <c s="692">
        <v>0</v>
      </c>
      <c s="676" t="s">
        <v>3742</v>
      </c>
      <c s="794">
        <v>0</v>
      </c>
      <c s="508">
        <v>0</v>
      </c>
      <c s="508">
        <v>0</v>
      </c>
      <c s="676">
        <v>0</v>
      </c>
      <c s="510" t="s">
        <v>270</v>
      </c>
      <c s="497" t="s">
        <v>270</v>
      </c>
    </row>
    <row r="261" spans="1:38" s="497" customFormat="1" ht="13.8">
      <c r="A261" s="787">
        <v>20814000</v>
      </c>
      <c s="507">
        <v>1</v>
      </c>
      <c s="507">
        <v>1</v>
      </c>
      <c s="507">
        <v>1</v>
      </c>
      <c s="507" t="s">
        <v>364</v>
      </c>
      <c s="497" t="s">
        <v>952</v>
      </c>
      <c s="497" t="s">
        <v>951</v>
      </c>
      <c s="497" t="s">
        <v>946</v>
      </c>
      <c s="497" t="s">
        <v>4</v>
      </c>
      <c s="497" t="s">
        <v>968</v>
      </c>
      <c s="497" t="s">
        <v>270</v>
      </c>
      <c s="497" t="s">
        <v>8</v>
      </c>
      <c s="497" t="s">
        <v>1129</v>
      </c>
      <c s="497" t="s">
        <v>305</v>
      </c>
      <c s="497" t="s">
        <v>305</v>
      </c>
      <c s="497" t="s">
        <v>270</v>
      </c>
      <c s="504">
        <v>0.03499992098659277</v>
      </c>
      <c s="504">
        <v>0</v>
      </c>
      <c s="504">
        <v>0</v>
      </c>
      <c s="504">
        <v>0</v>
      </c>
      <c s="504">
        <v>0</v>
      </c>
      <c s="504">
        <v>0.00099999643862247467</v>
      </c>
      <c s="504">
        <v>0</v>
      </c>
      <c s="504">
        <v>0.035999917425215244</v>
      </c>
      <c s="509">
        <v>41187</v>
      </c>
      <c s="509">
        <v>45570</v>
      </c>
      <c s="508">
        <v>31000000</v>
      </c>
      <c s="508">
        <v>31000000</v>
      </c>
      <c s="508">
        <v>0</v>
      </c>
      <c s="508">
        <v>0</v>
      </c>
      <c s="692">
        <v>0</v>
      </c>
      <c s="676" t="s">
        <v>3742</v>
      </c>
      <c s="740">
        <v>0.029783</v>
      </c>
      <c s="508">
        <v>0</v>
      </c>
      <c s="508">
        <v>0</v>
      </c>
      <c s="676">
        <v>0</v>
      </c>
      <c s="510" t="s">
        <v>270</v>
      </c>
      <c s="497" t="s">
        <v>270</v>
      </c>
    </row>
    <row r="262" spans="1:38" s="497" customFormat="1" ht="13.8">
      <c r="A262" s="787">
        <v>20815000</v>
      </c>
      <c s="507">
        <v>1</v>
      </c>
      <c s="507">
        <v>1</v>
      </c>
      <c s="507">
        <v>1</v>
      </c>
      <c s="507" t="s">
        <v>364</v>
      </c>
      <c s="497" t="s">
        <v>952</v>
      </c>
      <c s="497" t="s">
        <v>951</v>
      </c>
      <c s="497" t="s">
        <v>946</v>
      </c>
      <c s="497" t="s">
        <v>4</v>
      </c>
      <c s="497" t="s">
        <v>968</v>
      </c>
      <c s="497" t="s">
        <v>270</v>
      </c>
      <c s="497" t="s">
        <v>8</v>
      </c>
      <c s="497" t="s">
        <v>1129</v>
      </c>
      <c s="497" t="s">
        <v>306</v>
      </c>
      <c s="497" t="s">
        <v>306</v>
      </c>
      <c s="497" t="s">
        <v>270</v>
      </c>
      <c s="504">
        <v>3571428.5209998661</v>
      </c>
      <c s="504">
        <v>0</v>
      </c>
      <c s="504">
        <v>0</v>
      </c>
      <c s="504">
        <v>0</v>
      </c>
      <c s="504">
        <v>0</v>
      </c>
      <c s="504">
        <v>-0.0030000060796737701</v>
      </c>
      <c s="504">
        <v>0</v>
      </c>
      <c s="504">
        <v>3571428.51799986</v>
      </c>
      <c s="509">
        <v>41368</v>
      </c>
      <c s="509">
        <v>45751</v>
      </c>
      <c s="508">
        <v>75000000</v>
      </c>
      <c s="508">
        <v>75000000</v>
      </c>
      <c s="508">
        <v>0.34246575342465752</v>
      </c>
      <c s="508">
        <v>12.008219178082191</v>
      </c>
      <c s="715">
        <v>0.082295999999999994</v>
      </c>
      <c s="676" t="s">
        <v>3742</v>
      </c>
      <c s="740">
        <v>0.029783</v>
      </c>
      <c s="508">
        <v>0.34246575342465752</v>
      </c>
      <c s="508">
        <v>12.008219178082191</v>
      </c>
      <c s="676">
        <v>0.082295999999999994</v>
      </c>
      <c s="510" t="s">
        <v>270</v>
      </c>
      <c s="497" t="s">
        <v>270</v>
      </c>
    </row>
    <row r="263" spans="1:38" s="497" customFormat="1" ht="13.8">
      <c r="A263" s="787">
        <v>20817000</v>
      </c>
      <c s="507">
        <v>1</v>
      </c>
      <c s="507">
        <v>1</v>
      </c>
      <c s="507">
        <v>1</v>
      </c>
      <c s="507" t="s">
        <v>364</v>
      </c>
      <c s="497" t="s">
        <v>952</v>
      </c>
      <c s="497" t="s">
        <v>951</v>
      </c>
      <c s="497" t="s">
        <v>946</v>
      </c>
      <c s="497" t="s">
        <v>4</v>
      </c>
      <c s="497" t="s">
        <v>968</v>
      </c>
      <c s="497" t="s">
        <v>270</v>
      </c>
      <c s="497" t="s">
        <v>8</v>
      </c>
      <c s="497" t="s">
        <v>1129</v>
      </c>
      <c s="497" t="s">
        <v>307</v>
      </c>
      <c s="497" t="s">
        <v>307</v>
      </c>
      <c s="497" t="s">
        <v>270</v>
      </c>
      <c s="504">
        <v>76142077.949999362</v>
      </c>
      <c s="504">
        <v>0</v>
      </c>
      <c s="504">
        <v>0</v>
      </c>
      <c s="504">
        <v>0</v>
      </c>
      <c s="504">
        <v>0</v>
      </c>
      <c s="504">
        <v>-2.9802322387695299E-08</v>
      </c>
      <c s="504">
        <v>0</v>
      </c>
      <c s="504">
        <v>76142077.949999332</v>
      </c>
      <c s="509">
        <v>41611</v>
      </c>
      <c s="509">
        <v>47090</v>
      </c>
      <c s="508">
        <v>184093889.5</v>
      </c>
      <c s="508">
        <v>181750869.44</v>
      </c>
      <c s="508">
        <v>4.0109589041095894</v>
      </c>
      <c s="508">
        <v>15.010958904109589</v>
      </c>
      <c s="692">
        <v>0.083615999999999996</v>
      </c>
      <c s="676" t="s">
        <v>3742</v>
      </c>
      <c s="740">
        <v>0.030283000000000001</v>
      </c>
      <c s="508">
        <v>4.0109589041095894</v>
      </c>
      <c s="508">
        <v>15.010958904109589</v>
      </c>
      <c s="676">
        <v>0.083615999999999996</v>
      </c>
      <c s="510" t="s">
        <v>270</v>
      </c>
      <c s="497" t="s">
        <v>270</v>
      </c>
    </row>
    <row r="264" spans="1:38" s="497" customFormat="1" ht="13.8">
      <c r="A264" s="787">
        <v>20817001</v>
      </c>
      <c s="507">
        <v>1</v>
      </c>
      <c s="507">
        <v>1</v>
      </c>
      <c s="507">
        <v>1</v>
      </c>
      <c s="507" t="s">
        <v>364</v>
      </c>
      <c s="497" t="s">
        <v>952</v>
      </c>
      <c s="497" t="s">
        <v>951</v>
      </c>
      <c s="497" t="s">
        <v>946</v>
      </c>
      <c s="497" t="s">
        <v>4</v>
      </c>
      <c s="497" t="s">
        <v>968</v>
      </c>
      <c s="497" t="s">
        <v>270</v>
      </c>
      <c s="497" t="s">
        <v>8</v>
      </c>
      <c s="497" t="s">
        <v>1129</v>
      </c>
      <c s="497" t="s">
        <v>308</v>
      </c>
      <c s="497" t="s">
        <v>308</v>
      </c>
      <c s="497" t="s">
        <v>270</v>
      </c>
      <c s="504">
        <v>37599188.999999993</v>
      </c>
      <c s="504">
        <v>0</v>
      </c>
      <c s="504">
        <v>0</v>
      </c>
      <c s="504">
        <v>0</v>
      </c>
      <c s="504">
        <v>0</v>
      </c>
      <c s="504">
        <v>0</v>
      </c>
      <c s="504">
        <v>0</v>
      </c>
      <c s="504">
        <v>37599188.999999993</v>
      </c>
      <c s="509">
        <v>41611</v>
      </c>
      <c s="509">
        <v>47090</v>
      </c>
      <c s="508">
        <v>90906110.5</v>
      </c>
      <c s="508">
        <v>89749130.560000002</v>
      </c>
      <c s="508">
        <v>4.0109589041095894</v>
      </c>
      <c s="508">
        <v>15.010958904109589</v>
      </c>
      <c s="692">
        <v>0.083615999999999996</v>
      </c>
      <c s="676" t="s">
        <v>3742</v>
      </c>
      <c s="740">
        <v>0.030283000000000001</v>
      </c>
      <c s="508">
        <v>4.0109589041095894</v>
      </c>
      <c s="508">
        <v>15.010958904109591</v>
      </c>
      <c s="676">
        <v>0.083615999999999996</v>
      </c>
      <c s="510" t="s">
        <v>270</v>
      </c>
      <c s="497" t="s">
        <v>270</v>
      </c>
    </row>
    <row r="265" spans="1:38" s="497" customFormat="1" ht="13.8">
      <c r="A265" s="787">
        <v>20819000</v>
      </c>
      <c s="507">
        <v>1</v>
      </c>
      <c s="507">
        <v>1</v>
      </c>
      <c s="507">
        <v>1</v>
      </c>
      <c s="507" t="s">
        <v>364</v>
      </c>
      <c s="497" t="s">
        <v>952</v>
      </c>
      <c s="497" t="s">
        <v>951</v>
      </c>
      <c s="497" t="s">
        <v>946</v>
      </c>
      <c s="497" t="s">
        <v>4</v>
      </c>
      <c s="497" t="s">
        <v>968</v>
      </c>
      <c s="497" t="s">
        <v>270</v>
      </c>
      <c s="497" t="s">
        <v>8</v>
      </c>
      <c s="497" t="s">
        <v>1129</v>
      </c>
      <c s="497" t="s">
        <v>309</v>
      </c>
      <c s="497" t="s">
        <v>309</v>
      </c>
      <c s="497" t="s">
        <v>270</v>
      </c>
      <c s="504">
        <v>54923297.481999993</v>
      </c>
      <c s="504">
        <v>0</v>
      </c>
      <c s="504">
        <v>4993027.0460000001</v>
      </c>
      <c s="504">
        <v>2167585.77</v>
      </c>
      <c s="504" t="s">
        <v>4153</v>
      </c>
      <c s="504">
        <v>0</v>
      </c>
      <c s="504">
        <v>0</v>
      </c>
      <c s="504">
        <v>49930270.43599999</v>
      </c>
      <c s="509">
        <v>41961</v>
      </c>
      <c s="509">
        <v>47440</v>
      </c>
      <c s="508">
        <v>120000000</v>
      </c>
      <c s="508">
        <v>119832649.09999999</v>
      </c>
      <c s="508">
        <v>4.9698630136986299</v>
      </c>
      <c s="508">
        <v>15.010958904109589</v>
      </c>
      <c s="715">
        <v>0.078063999999999995</v>
      </c>
      <c s="676" t="s">
        <v>3742</v>
      </c>
      <c s="740">
        <v>0.025283</v>
      </c>
      <c s="508">
        <v>4.9698630136986299</v>
      </c>
      <c s="508">
        <v>15.010958904109589</v>
      </c>
      <c s="676">
        <v>0.078063999999999995</v>
      </c>
      <c s="510" t="s">
        <v>270</v>
      </c>
      <c s="497" t="s">
        <v>270</v>
      </c>
    </row>
    <row r="266" spans="1:38" s="497" customFormat="1" ht="13.8">
      <c r="A266" s="787">
        <v>20822000</v>
      </c>
      <c s="507">
        <v>1</v>
      </c>
      <c s="507">
        <v>1</v>
      </c>
      <c s="507">
        <v>1</v>
      </c>
      <c s="507" t="s">
        <v>364</v>
      </c>
      <c s="497" t="s">
        <v>952</v>
      </c>
      <c s="497" t="s">
        <v>951</v>
      </c>
      <c s="497" t="s">
        <v>946</v>
      </c>
      <c s="497" t="s">
        <v>4</v>
      </c>
      <c s="497" t="s">
        <v>968</v>
      </c>
      <c s="497" t="s">
        <v>270</v>
      </c>
      <c s="497" t="s">
        <v>8</v>
      </c>
      <c s="497" t="s">
        <v>1129</v>
      </c>
      <c s="497" t="s">
        <v>310</v>
      </c>
      <c s="497" t="s">
        <v>310</v>
      </c>
      <c s="497" t="s">
        <v>270</v>
      </c>
      <c s="504">
        <v>38766666.710000008</v>
      </c>
      <c s="504">
        <v>0</v>
      </c>
      <c s="504">
        <v>7753333.3300000001</v>
      </c>
      <c s="504">
        <v>1516225.8200000001</v>
      </c>
      <c s="504" t="s">
        <v>4153</v>
      </c>
      <c s="504">
        <v>0</v>
      </c>
      <c s="504">
        <v>0</v>
      </c>
      <c s="504">
        <v>31013333.38000001</v>
      </c>
      <c s="509">
        <v>41968</v>
      </c>
      <c s="509">
        <v>46351</v>
      </c>
      <c s="508">
        <v>176000000</v>
      </c>
      <c s="508">
        <v>139560000</v>
      </c>
      <c s="508">
        <v>1.9863013698630136</v>
      </c>
      <c s="508">
        <v>12.008219178082191</v>
      </c>
      <c s="715">
        <v>0.077790999999999999</v>
      </c>
      <c s="676" t="s">
        <v>3742</v>
      </c>
      <c s="740">
        <v>0.024782999999999999</v>
      </c>
      <c s="508">
        <v>1.9863013698630136</v>
      </c>
      <c s="508">
        <v>12.008219178082191</v>
      </c>
      <c s="676">
        <v>0.077790999999999999</v>
      </c>
      <c s="510" t="s">
        <v>270</v>
      </c>
      <c s="497" t="s">
        <v>270</v>
      </c>
    </row>
    <row r="267" spans="1:38" s="497" customFormat="1" ht="13.8">
      <c r="A267" s="787">
        <v>20823000</v>
      </c>
      <c s="507">
        <v>1</v>
      </c>
      <c s="507">
        <v>1</v>
      </c>
      <c s="507">
        <v>1</v>
      </c>
      <c s="507" t="s">
        <v>364</v>
      </c>
      <c s="497" t="s">
        <v>952</v>
      </c>
      <c s="497" t="s">
        <v>951</v>
      </c>
      <c s="497" t="s">
        <v>946</v>
      </c>
      <c s="497" t="s">
        <v>4</v>
      </c>
      <c s="497" t="s">
        <v>968</v>
      </c>
      <c s="497" t="s">
        <v>270</v>
      </c>
      <c s="497" t="s">
        <v>8</v>
      </c>
      <c s="497" t="s">
        <v>1129</v>
      </c>
      <c s="497" t="s">
        <v>311</v>
      </c>
      <c s="497" t="s">
        <v>311</v>
      </c>
      <c s="497" t="s">
        <v>270</v>
      </c>
      <c s="504">
        <v>92159937.25999926</v>
      </c>
      <c s="504">
        <v>0</v>
      </c>
      <c s="504">
        <v>0</v>
      </c>
      <c s="504">
        <v>0</v>
      </c>
      <c s="504">
        <v>0</v>
      </c>
      <c s="504">
        <v>0.0049999654293060303</v>
      </c>
      <c s="504">
        <v>0</v>
      </c>
      <c s="504">
        <v>92159937.264999226</v>
      </c>
      <c s="509">
        <v>41978</v>
      </c>
      <c s="509">
        <v>47457</v>
      </c>
      <c s="508">
        <v>200725000.00099999</v>
      </c>
      <c s="508">
        <v>200725000.00099999</v>
      </c>
      <c s="508">
        <v>5.0164383561643833</v>
      </c>
      <c s="508">
        <v>15.010958904109589</v>
      </c>
      <c s="715">
        <v>0.078691999999999998</v>
      </c>
      <c s="676" t="s">
        <v>3742</v>
      </c>
      <c s="740">
        <v>0.025283</v>
      </c>
      <c s="508">
        <v>5.0164383561643833</v>
      </c>
      <c s="508">
        <v>15.010958904109589</v>
      </c>
      <c s="676">
        <v>0.078691999999999998</v>
      </c>
      <c s="510" t="s">
        <v>270</v>
      </c>
      <c s="497" t="s">
        <v>270</v>
      </c>
    </row>
    <row r="268" spans="1:38" s="497" customFormat="1" ht="13.8">
      <c r="A268" s="787">
        <v>20825000</v>
      </c>
      <c s="507">
        <v>1</v>
      </c>
      <c s="507">
        <v>1</v>
      </c>
      <c s="507">
        <v>1</v>
      </c>
      <c s="507" t="s">
        <v>364</v>
      </c>
      <c s="497" t="s">
        <v>952</v>
      </c>
      <c s="497" t="s">
        <v>951</v>
      </c>
      <c s="497" t="s">
        <v>946</v>
      </c>
      <c s="497" t="s">
        <v>4</v>
      </c>
      <c s="497" t="s">
        <v>968</v>
      </c>
      <c s="497" t="s">
        <v>270</v>
      </c>
      <c s="497" t="s">
        <v>8</v>
      </c>
      <c s="497" t="s">
        <v>1129</v>
      </c>
      <c s="497" t="s">
        <v>312</v>
      </c>
      <c s="497" t="s">
        <v>312</v>
      </c>
      <c s="497" t="s">
        <v>270</v>
      </c>
      <c s="504">
        <v>105000000</v>
      </c>
      <c s="504">
        <v>0</v>
      </c>
      <c s="504">
        <v>0</v>
      </c>
      <c s="504">
        <v>0</v>
      </c>
      <c s="504">
        <v>0</v>
      </c>
      <c s="504">
        <v>0</v>
      </c>
      <c s="504">
        <v>0</v>
      </c>
      <c s="504">
        <v>105000000</v>
      </c>
      <c s="509">
        <v>42181</v>
      </c>
      <c s="509">
        <v>47660</v>
      </c>
      <c s="508">
        <v>210000000</v>
      </c>
      <c s="508">
        <v>210000000</v>
      </c>
      <c s="508">
        <v>5.5726027397260278</v>
      </c>
      <c s="508">
        <v>15.010958904109589</v>
      </c>
      <c s="715">
        <v>0.076420000000000002</v>
      </c>
      <c s="676" t="s">
        <v>3742</v>
      </c>
      <c s="740">
        <v>0.024282999999999999</v>
      </c>
      <c s="508">
        <v>5.5726027397260278</v>
      </c>
      <c s="508">
        <v>15.010958904109589</v>
      </c>
      <c s="676">
        <v>0.076420000000000002</v>
      </c>
      <c s="510" t="s">
        <v>270</v>
      </c>
      <c s="497" t="s">
        <v>270</v>
      </c>
    </row>
    <row r="269" spans="1:38" s="497" customFormat="1" ht="13.8">
      <c r="A269" s="787">
        <v>20826000</v>
      </c>
      <c s="507">
        <v>1</v>
      </c>
      <c s="507">
        <v>1</v>
      </c>
      <c s="507">
        <v>1</v>
      </c>
      <c s="507" t="s">
        <v>364</v>
      </c>
      <c s="497" t="s">
        <v>952</v>
      </c>
      <c s="497" t="s">
        <v>951</v>
      </c>
      <c s="497" t="s">
        <v>946</v>
      </c>
      <c s="497" t="s">
        <v>4</v>
      </c>
      <c s="497" t="s">
        <v>968</v>
      </c>
      <c s="497" t="s">
        <v>270</v>
      </c>
      <c s="497" t="s">
        <v>8</v>
      </c>
      <c s="497" t="s">
        <v>1129</v>
      </c>
      <c s="497" t="s">
        <v>313</v>
      </c>
      <c s="497" t="s">
        <v>313</v>
      </c>
      <c s="497" t="s">
        <v>270</v>
      </c>
      <c s="504">
        <v>177777777.82999998</v>
      </c>
      <c s="504">
        <v>0</v>
      </c>
      <c s="504">
        <v>0</v>
      </c>
      <c s="504">
        <v>0</v>
      </c>
      <c s="504">
        <v>0</v>
      </c>
      <c s="504">
        <v>0</v>
      </c>
      <c s="504">
        <v>0</v>
      </c>
      <c s="504">
        <v>177777777.82999998</v>
      </c>
      <c s="509">
        <v>42199</v>
      </c>
      <c s="509">
        <v>47678</v>
      </c>
      <c s="508">
        <v>400000000</v>
      </c>
      <c s="508">
        <v>400000000</v>
      </c>
      <c s="508">
        <v>5.6219178082191785</v>
      </c>
      <c s="508">
        <v>15.010958904109589</v>
      </c>
      <c s="715">
        <v>0.075840000000000005</v>
      </c>
      <c s="676" t="s">
        <v>3742</v>
      </c>
      <c s="740">
        <v>0.024282999999999999</v>
      </c>
      <c s="508">
        <v>5.6219178082191785</v>
      </c>
      <c s="508">
        <v>15.010958904109589</v>
      </c>
      <c s="676">
        <v>0.075840000000000005</v>
      </c>
      <c s="510" t="s">
        <v>270</v>
      </c>
      <c s="497" t="s">
        <v>270</v>
      </c>
    </row>
    <row r="270" spans="1:38" s="497" customFormat="1" ht="13.8">
      <c r="A270" s="787">
        <v>20825001</v>
      </c>
      <c s="507">
        <v>1</v>
      </c>
      <c s="507">
        <v>1</v>
      </c>
      <c s="507">
        <v>1</v>
      </c>
      <c s="507" t="s">
        <v>364</v>
      </c>
      <c s="497" t="s">
        <v>952</v>
      </c>
      <c s="497" t="s">
        <v>951</v>
      </c>
      <c s="497" t="s">
        <v>946</v>
      </c>
      <c s="497" t="s">
        <v>4</v>
      </c>
      <c s="497" t="s">
        <v>968</v>
      </c>
      <c s="497" t="s">
        <v>270</v>
      </c>
      <c s="497" t="s">
        <v>8</v>
      </c>
      <c s="497" t="s">
        <v>1129</v>
      </c>
      <c s="497" t="s">
        <v>314</v>
      </c>
      <c s="497" t="s">
        <v>314</v>
      </c>
      <c s="497" t="s">
        <v>270</v>
      </c>
      <c s="504">
        <v>19999999.959999993</v>
      </c>
      <c s="504">
        <v>0</v>
      </c>
      <c s="504">
        <v>0</v>
      </c>
      <c s="504">
        <v>0</v>
      </c>
      <c s="504">
        <v>0</v>
      </c>
      <c s="504">
        <v>0</v>
      </c>
      <c s="504">
        <v>0</v>
      </c>
      <c s="504">
        <v>19999999.959999993</v>
      </c>
      <c s="509">
        <v>42181</v>
      </c>
      <c s="509">
        <v>47660</v>
      </c>
      <c s="508">
        <v>40000000</v>
      </c>
      <c s="508">
        <v>40000000</v>
      </c>
      <c s="508">
        <v>5.5726027397260278</v>
      </c>
      <c s="508">
        <v>15.010958904109589</v>
      </c>
      <c s="715">
        <v>0.076420000000000002</v>
      </c>
      <c s="676" t="s">
        <v>3742</v>
      </c>
      <c s="740">
        <v>0.024282999999999999</v>
      </c>
      <c s="508">
        <v>5.5726027397260278</v>
      </c>
      <c s="508">
        <v>15.010958904109589</v>
      </c>
      <c s="676">
        <v>0.076420000000000002</v>
      </c>
      <c s="510" t="s">
        <v>270</v>
      </c>
      <c s="497" t="s">
        <v>270</v>
      </c>
    </row>
    <row r="271" spans="1:38" s="497" customFormat="1" ht="13.8">
      <c r="A271" s="787">
        <v>20831000</v>
      </c>
      <c s="507">
        <v>1</v>
      </c>
      <c s="507">
        <v>1</v>
      </c>
      <c s="507">
        <v>1</v>
      </c>
      <c s="507" t="s">
        <v>364</v>
      </c>
      <c s="497" t="s">
        <v>952</v>
      </c>
      <c s="497" t="s">
        <v>951</v>
      </c>
      <c s="497" t="s">
        <v>946</v>
      </c>
      <c s="497" t="s">
        <v>4</v>
      </c>
      <c s="497" t="s">
        <v>968</v>
      </c>
      <c s="497" t="s">
        <v>270</v>
      </c>
      <c s="497" t="s">
        <v>8</v>
      </c>
      <c s="497" t="s">
        <v>1129</v>
      </c>
      <c s="497" t="s">
        <v>315</v>
      </c>
      <c s="497" t="s">
        <v>315</v>
      </c>
      <c s="497" t="s">
        <v>270</v>
      </c>
      <c s="504">
        <v>53863611.86000064</v>
      </c>
      <c s="504">
        <v>0</v>
      </c>
      <c s="504">
        <v>0</v>
      </c>
      <c s="504">
        <v>0</v>
      </c>
      <c s="504">
        <v>0</v>
      </c>
      <c s="504">
        <v>2.9802322387695299E-08</v>
      </c>
      <c s="504">
        <v>0</v>
      </c>
      <c s="504">
        <v>53863611.86000067</v>
      </c>
      <c s="509">
        <v>42636</v>
      </c>
      <c s="509">
        <v>48114</v>
      </c>
      <c s="508">
        <v>100000000</v>
      </c>
      <c s="508">
        <v>100000000</v>
      </c>
      <c s="508">
        <v>6.816438356164384</v>
      </c>
      <c s="508">
        <v>15.008219178082191</v>
      </c>
      <c s="715">
        <v>0.076741000000000004</v>
      </c>
      <c s="676" t="s">
        <v>3742</v>
      </c>
      <c s="740">
        <v>0.024282999999999999</v>
      </c>
      <c s="508">
        <v>6.816438356164384</v>
      </c>
      <c s="508">
        <v>15.008219178082191</v>
      </c>
      <c s="676">
        <v>0.076741000000000004</v>
      </c>
      <c s="510" t="s">
        <v>270</v>
      </c>
      <c s="497" t="s">
        <v>270</v>
      </c>
    </row>
    <row r="272" spans="1:38" s="497" customFormat="1" ht="13.8">
      <c r="A272" s="787">
        <v>20827000</v>
      </c>
      <c s="507">
        <v>1</v>
      </c>
      <c s="507">
        <v>1</v>
      </c>
      <c s="507">
        <v>0</v>
      </c>
      <c s="507" t="s">
        <v>364</v>
      </c>
      <c s="497" t="s">
        <v>952</v>
      </c>
      <c s="497" t="s">
        <v>951</v>
      </c>
      <c s="497" t="s">
        <v>950</v>
      </c>
      <c s="497" t="s">
        <v>958</v>
      </c>
      <c s="497" t="s">
        <v>968</v>
      </c>
      <c s="497" t="s">
        <v>270</v>
      </c>
      <c s="497" t="s">
        <v>242</v>
      </c>
      <c s="497" t="s">
        <v>1129</v>
      </c>
      <c s="497" t="s">
        <v>316</v>
      </c>
      <c s="497" t="s">
        <v>316</v>
      </c>
      <c s="497" t="s">
        <v>270</v>
      </c>
      <c s="504">
        <v>32727272.699999515</v>
      </c>
      <c s="504">
        <v>0</v>
      </c>
      <c s="504">
        <v>0</v>
      </c>
      <c s="504">
        <v>0</v>
      </c>
      <c s="504">
        <v>0</v>
      </c>
      <c s="504">
        <v>-2.2351741790771501E-08</v>
      </c>
      <c s="504">
        <v>0</v>
      </c>
      <c s="504">
        <v>32727272.699999493</v>
      </c>
      <c s="509">
        <v>42303</v>
      </c>
      <c s="509">
        <v>47782</v>
      </c>
      <c s="508">
        <v>60000000</v>
      </c>
      <c s="508">
        <v>60000000</v>
      </c>
      <c s="508">
        <v>5.9068493150684933</v>
      </c>
      <c s="508">
        <v>15.010958904109589</v>
      </c>
      <c s="715">
        <v>0.077179999999999999</v>
      </c>
      <c s="676" t="s">
        <v>3742</v>
      </c>
      <c s="740">
        <v>0.024282999999999999</v>
      </c>
      <c s="508">
        <v>5.9068493150684933</v>
      </c>
      <c s="508">
        <v>15.010958904109589</v>
      </c>
      <c s="676">
        <v>0.077179999999999999</v>
      </c>
      <c s="510" t="s">
        <v>270</v>
      </c>
      <c s="497" t="s">
        <v>270</v>
      </c>
    </row>
    <row r="273" spans="1:38" s="497" customFormat="1" ht="13.8">
      <c r="A273" s="787">
        <v>20834000</v>
      </c>
      <c s="507">
        <v>1</v>
      </c>
      <c s="507">
        <v>1</v>
      </c>
      <c s="507">
        <v>0</v>
      </c>
      <c s="507" t="s">
        <v>364</v>
      </c>
      <c s="497" t="s">
        <v>952</v>
      </c>
      <c s="497" t="s">
        <v>951</v>
      </c>
      <c s="497" t="s">
        <v>950</v>
      </c>
      <c s="497" t="s">
        <v>958</v>
      </c>
      <c s="497" t="s">
        <v>968</v>
      </c>
      <c s="497" t="s">
        <v>270</v>
      </c>
      <c s="497" t="s">
        <v>48</v>
      </c>
      <c s="497" t="s">
        <v>1129</v>
      </c>
      <c s="497" t="s">
        <v>317</v>
      </c>
      <c s="497" t="s">
        <v>317</v>
      </c>
      <c s="497" t="s">
        <v>270</v>
      </c>
      <c s="504">
        <v>24500000</v>
      </c>
      <c s="504">
        <v>0</v>
      </c>
      <c s="504">
        <v>0</v>
      </c>
      <c s="504">
        <v>0</v>
      </c>
      <c s="504">
        <v>0</v>
      </c>
      <c s="504">
        <v>0</v>
      </c>
      <c s="504">
        <v>0</v>
      </c>
      <c s="504">
        <v>24500000</v>
      </c>
      <c s="509">
        <v>43357</v>
      </c>
      <c s="509">
        <v>47010</v>
      </c>
      <c s="508">
        <v>49000000</v>
      </c>
      <c s="508">
        <v>49000000</v>
      </c>
      <c s="508">
        <v>3.7917808219178082</v>
      </c>
      <c s="508">
        <v>10.008219178082191</v>
      </c>
      <c s="715">
        <v>0.074116000000000001</v>
      </c>
      <c s="676" t="s">
        <v>3742</v>
      </c>
      <c s="740">
        <v>0.021783</v>
      </c>
      <c s="508">
        <v>3.7917808219178082</v>
      </c>
      <c s="508">
        <v>10.008219178082191</v>
      </c>
      <c s="676">
        <v>0.074116000000000001</v>
      </c>
      <c s="510" t="s">
        <v>270</v>
      </c>
      <c s="497" t="s">
        <v>270</v>
      </c>
    </row>
    <row r="274" spans="1:38" s="497" customFormat="1" ht="13.8">
      <c r="A274" s="787">
        <v>20851000</v>
      </c>
      <c s="507">
        <v>1</v>
      </c>
      <c s="507">
        <v>1</v>
      </c>
      <c s="507">
        <v>0</v>
      </c>
      <c s="507" t="s">
        <v>364</v>
      </c>
      <c s="497" t="s">
        <v>952</v>
      </c>
      <c s="497" t="s">
        <v>951</v>
      </c>
      <c s="497" t="s">
        <v>950</v>
      </c>
      <c s="497" t="s">
        <v>958</v>
      </c>
      <c s="497" t="s">
        <v>968</v>
      </c>
      <c s="497" t="s">
        <v>270</v>
      </c>
      <c s="497" t="s">
        <v>48</v>
      </c>
      <c s="497" t="s">
        <v>1129</v>
      </c>
      <c s="497" t="s">
        <v>318</v>
      </c>
      <c s="497" t="s">
        <v>318</v>
      </c>
      <c s="497" t="s">
        <v>270</v>
      </c>
      <c s="504">
        <v>37753947.129999675</v>
      </c>
      <c s="504">
        <v>0</v>
      </c>
      <c s="504">
        <v>0</v>
      </c>
      <c s="504">
        <v>0</v>
      </c>
      <c s="504">
        <v>0</v>
      </c>
      <c s="504">
        <v>-1.4901161193847699E-08</v>
      </c>
      <c s="504">
        <v>0</v>
      </c>
      <c s="504">
        <v>37753947.12999966</v>
      </c>
      <c s="509">
        <v>44169</v>
      </c>
      <c s="509">
        <v>47821</v>
      </c>
      <c s="508">
        <v>49000000</v>
      </c>
      <c s="508">
        <v>49000000</v>
      </c>
      <c s="508">
        <v>6.0136986301369859</v>
      </c>
      <c s="508">
        <v>10.005479452054795</v>
      </c>
      <c s="715">
        <v>0.075116000000000002</v>
      </c>
      <c s="676" t="s">
        <v>3742</v>
      </c>
      <c s="740">
        <v>0.021783</v>
      </c>
      <c s="508">
        <v>6.0136986301369859</v>
      </c>
      <c s="508">
        <v>10.005479452054795</v>
      </c>
      <c s="676">
        <v>0.075116000000000002</v>
      </c>
      <c s="510" t="s">
        <v>270</v>
      </c>
      <c s="497" t="s">
        <v>270</v>
      </c>
    </row>
    <row r="275" spans="1:38" s="497" customFormat="1" ht="13.8">
      <c r="A275" s="787">
        <v>20828000</v>
      </c>
      <c s="507">
        <v>1</v>
      </c>
      <c s="507">
        <v>1</v>
      </c>
      <c s="507">
        <v>0</v>
      </c>
      <c s="507" t="s">
        <v>364</v>
      </c>
      <c s="497" t="s">
        <v>952</v>
      </c>
      <c s="497" t="s">
        <v>951</v>
      </c>
      <c s="497" t="s">
        <v>950</v>
      </c>
      <c s="497" t="s">
        <v>958</v>
      </c>
      <c s="497" t="s">
        <v>968</v>
      </c>
      <c s="497" t="s">
        <v>270</v>
      </c>
      <c s="497" t="s">
        <v>48</v>
      </c>
      <c s="497" t="s">
        <v>1129</v>
      </c>
      <c s="497" t="s">
        <v>319</v>
      </c>
      <c s="497" t="s">
        <v>319</v>
      </c>
      <c s="497" t="s">
        <v>270</v>
      </c>
      <c s="504">
        <v>9343125</v>
      </c>
      <c s="504">
        <v>0</v>
      </c>
      <c s="504">
        <v>3114375</v>
      </c>
      <c s="504">
        <v>365621.81</v>
      </c>
      <c s="504" t="s">
        <v>4153</v>
      </c>
      <c s="504">
        <v>0</v>
      </c>
      <c s="504">
        <v>0</v>
      </c>
      <c s="504">
        <v>6228750</v>
      </c>
      <c s="509">
        <v>42334</v>
      </c>
      <c s="509">
        <v>45981</v>
      </c>
      <c s="508">
        <v>49350000</v>
      </c>
      <c s="508">
        <v>49350000</v>
      </c>
      <c s="508">
        <v>0.9726027397260274</v>
      </c>
      <c s="508">
        <v>9.9917808219178088</v>
      </c>
      <c s="715">
        <v>0.076563999999999993</v>
      </c>
      <c s="676" t="s">
        <v>3742</v>
      </c>
      <c s="740">
        <v>0.023782999999999999</v>
      </c>
      <c s="508">
        <v>0.97260273972602751</v>
      </c>
      <c s="508">
        <v>9.9917808219178088</v>
      </c>
      <c s="676">
        <v>0.076563999999999993</v>
      </c>
      <c s="510" t="s">
        <v>270</v>
      </c>
      <c s="497" t="s">
        <v>270</v>
      </c>
    </row>
    <row r="276" spans="1:38" s="497" customFormat="1" ht="13.8">
      <c r="A276" s="787">
        <v>20824000</v>
      </c>
      <c s="507">
        <v>1</v>
      </c>
      <c s="507">
        <v>1</v>
      </c>
      <c s="507">
        <v>0</v>
      </c>
      <c s="507" t="s">
        <v>364</v>
      </c>
      <c s="497" t="s">
        <v>952</v>
      </c>
      <c s="497" t="s">
        <v>951</v>
      </c>
      <c s="497" t="s">
        <v>950</v>
      </c>
      <c s="497" t="s">
        <v>958</v>
      </c>
      <c s="497" t="s">
        <v>968</v>
      </c>
      <c s="497" t="s">
        <v>270</v>
      </c>
      <c s="497" t="s">
        <v>320</v>
      </c>
      <c s="497" t="s">
        <v>1129</v>
      </c>
      <c s="497" t="s">
        <v>321</v>
      </c>
      <c s="497" t="s">
        <v>321</v>
      </c>
      <c s="497" t="s">
        <v>270</v>
      </c>
      <c s="504">
        <v>14678128.890000159</v>
      </c>
      <c s="504">
        <v>0</v>
      </c>
      <c s="504">
        <v>0</v>
      </c>
      <c s="504">
        <v>0</v>
      </c>
      <c s="504">
        <v>0</v>
      </c>
      <c s="504">
        <v>7.4505805969238298E-09</v>
      </c>
      <c s="504">
        <v>0</v>
      </c>
      <c s="504">
        <v>14678128.890000166</v>
      </c>
      <c s="509">
        <v>41933</v>
      </c>
      <c s="509">
        <v>46316</v>
      </c>
      <c s="508">
        <v>56500000</v>
      </c>
      <c s="508">
        <v>56500000</v>
      </c>
      <c s="508">
        <v>1.8904109589041096</v>
      </c>
      <c s="508">
        <v>12.008219178082191</v>
      </c>
      <c s="715">
        <v>0.080281000000000005</v>
      </c>
      <c s="676" t="s">
        <v>3742</v>
      </c>
      <c s="740">
        <v>0.027283000000000002</v>
      </c>
      <c s="508">
        <v>1.8904109589041096</v>
      </c>
      <c s="508">
        <v>12.008219178082191</v>
      </c>
      <c s="676">
        <v>0.080281000000000005</v>
      </c>
      <c s="510" t="s">
        <v>270</v>
      </c>
      <c s="497" t="s">
        <v>270</v>
      </c>
    </row>
    <row r="277" spans="1:38" s="497" customFormat="1" ht="13.8">
      <c r="A277" s="787">
        <v>20619000</v>
      </c>
      <c s="507">
        <v>1</v>
      </c>
      <c s="507">
        <v>1</v>
      </c>
      <c s="507">
        <v>1</v>
      </c>
      <c s="507" t="s">
        <v>364</v>
      </c>
      <c s="497" t="s">
        <v>952</v>
      </c>
      <c s="497" t="s">
        <v>951</v>
      </c>
      <c s="497" t="s">
        <v>946</v>
      </c>
      <c s="497" t="s">
        <v>4</v>
      </c>
      <c s="497" t="s">
        <v>968</v>
      </c>
      <c s="497" t="s">
        <v>322</v>
      </c>
      <c s="497" t="s">
        <v>8</v>
      </c>
      <c s="497" t="s">
        <v>1129</v>
      </c>
      <c s="679">
        <v>2000002638</v>
      </c>
      <c s="679">
        <v>2000002638</v>
      </c>
      <c s="497" t="s">
        <v>322</v>
      </c>
      <c s="504">
        <v>1958156.1899999999</v>
      </c>
      <c s="504">
        <v>0</v>
      </c>
      <c s="504">
        <v>0</v>
      </c>
      <c s="504">
        <v>66988.309999999998</v>
      </c>
      <c s="504">
        <v>0</v>
      </c>
      <c s="504">
        <v>0</v>
      </c>
      <c s="504">
        <v>0</v>
      </c>
      <c s="504">
        <v>1958156.1899999999</v>
      </c>
      <c s="509">
        <v>43654</v>
      </c>
      <c s="509">
        <v>50175</v>
      </c>
      <c s="508">
        <v>10000000</v>
      </c>
      <c s="508">
        <v>1958156.1899999999</v>
      </c>
      <c s="508">
        <v>12.463013698630137</v>
      </c>
      <c s="508">
        <v>17.865753424657534</v>
      </c>
      <c s="692">
        <v>0.0144</v>
      </c>
      <c s="676" t="s">
        <v>1212</v>
      </c>
      <c s="676"/>
      <c s="508">
        <v>12.463013698630137</v>
      </c>
      <c s="508">
        <v>17.865753424657534</v>
      </c>
      <c s="676">
        <v>0.0144</v>
      </c>
      <c s="510" t="s">
        <v>322</v>
      </c>
      <c s="497" t="s">
        <v>322</v>
      </c>
    </row>
    <row r="278" spans="1:38" s="497" customFormat="1" ht="13.8">
      <c r="A278" s="787">
        <v>20614000</v>
      </c>
      <c s="507">
        <v>1</v>
      </c>
      <c s="507">
        <v>1</v>
      </c>
      <c s="507">
        <v>1</v>
      </c>
      <c s="507" t="s">
        <v>930</v>
      </c>
      <c s="497" t="s">
        <v>952</v>
      </c>
      <c s="497" t="s">
        <v>951</v>
      </c>
      <c s="497" t="s">
        <v>946</v>
      </c>
      <c s="497" t="s">
        <v>4</v>
      </c>
      <c s="497" t="s">
        <v>968</v>
      </c>
      <c s="497" t="s">
        <v>322</v>
      </c>
      <c s="497" t="s">
        <v>8</v>
      </c>
      <c s="497" t="s">
        <v>1129</v>
      </c>
      <c s="497" t="s">
        <v>323</v>
      </c>
      <c s="497" t="s">
        <v>323</v>
      </c>
      <c s="497" t="s">
        <v>322</v>
      </c>
      <c s="504">
        <v>8230840.1339999996</v>
      </c>
      <c s="504">
        <v>0</v>
      </c>
      <c s="504">
        <v>198665.54000000001</v>
      </c>
      <c s="504">
        <v>30544.48</v>
      </c>
      <c s="504" t="s">
        <v>4153</v>
      </c>
      <c s="504">
        <v>-108877.87799999956</v>
      </c>
      <c s="504">
        <v>0</v>
      </c>
      <c s="504">
        <v>7923296.716</v>
      </c>
      <c s="509">
        <v>39157</v>
      </c>
      <c s="509">
        <v>52916</v>
      </c>
      <c s="508">
        <v>14144823</v>
      </c>
      <c s="508">
        <v>12962161.161</v>
      </c>
      <c s="508">
        <v>19.972602739726028</v>
      </c>
      <c s="508">
        <v>37.695890410958903</v>
      </c>
      <c s="692">
        <v>0.0074999999999999997</v>
      </c>
      <c s="676" t="s">
        <v>1905</v>
      </c>
      <c s="676"/>
      <c s="508">
        <v>19.972602739726028</v>
      </c>
      <c s="508">
        <v>37.695890410958903</v>
      </c>
      <c s="676">
        <v>0.0074999999999999997</v>
      </c>
      <c s="510" t="s">
        <v>322</v>
      </c>
      <c s="497" t="s">
        <v>322</v>
      </c>
    </row>
    <row r="279" spans="1:38" s="497" customFormat="1" ht="13.8">
      <c r="A279" s="787">
        <v>20617000</v>
      </c>
      <c s="507">
        <v>1</v>
      </c>
      <c s="507">
        <v>1</v>
      </c>
      <c s="507">
        <v>1</v>
      </c>
      <c s="507" t="s">
        <v>925</v>
      </c>
      <c s="497" t="s">
        <v>952</v>
      </c>
      <c s="497" t="s">
        <v>951</v>
      </c>
      <c s="497" t="s">
        <v>946</v>
      </c>
      <c s="497" t="s">
        <v>4</v>
      </c>
      <c s="497" t="s">
        <v>968</v>
      </c>
      <c s="497" t="s">
        <v>322</v>
      </c>
      <c s="497" t="s">
        <v>8</v>
      </c>
      <c s="497" t="s">
        <v>1129</v>
      </c>
      <c s="497" t="s">
        <v>324</v>
      </c>
      <c s="497" t="s">
        <v>324</v>
      </c>
      <c s="497" t="s">
        <v>322</v>
      </c>
      <c s="504">
        <v>1696776.1710000001</v>
      </c>
      <c s="504">
        <v>0</v>
      </c>
      <c s="504">
        <v>0</v>
      </c>
      <c s="504">
        <v>38214.18</v>
      </c>
      <c s="504">
        <v>0</v>
      </c>
      <c s="504">
        <v>-45907.347999999998</v>
      </c>
      <c s="504">
        <v>0</v>
      </c>
      <c s="504">
        <v>1650868.8230000001</v>
      </c>
      <c s="509">
        <v>42983</v>
      </c>
      <c s="509">
        <v>49628</v>
      </c>
      <c s="508">
        <v>16896937.5</v>
      </c>
      <c s="508">
        <v>1942635.1299999999</v>
      </c>
      <c s="508">
        <v>10.964383561643835</v>
      </c>
      <c s="508">
        <v>18.205479452054796</v>
      </c>
      <c s="692">
        <v>0.041000000000000002</v>
      </c>
      <c s="676" t="s">
        <v>1212</v>
      </c>
      <c s="676"/>
      <c s="508">
        <v>10.964383561643833</v>
      </c>
      <c s="508">
        <v>18.205479452054796</v>
      </c>
      <c s="676">
        <v>0.041000000000000002</v>
      </c>
      <c s="510" t="s">
        <v>322</v>
      </c>
      <c s="497" t="s">
        <v>322</v>
      </c>
    </row>
    <row r="280" spans="1:38" s="497" customFormat="1" ht="13.8">
      <c r="A280" s="787">
        <v>20615000</v>
      </c>
      <c s="507">
        <v>1</v>
      </c>
      <c s="507">
        <v>1</v>
      </c>
      <c s="507">
        <v>1</v>
      </c>
      <c s="507" t="s">
        <v>930</v>
      </c>
      <c s="497" t="s">
        <v>952</v>
      </c>
      <c s="497" t="s">
        <v>951</v>
      </c>
      <c s="497" t="s">
        <v>946</v>
      </c>
      <c s="497" t="s">
        <v>4</v>
      </c>
      <c s="497" t="s">
        <v>968</v>
      </c>
      <c s="497" t="s">
        <v>322</v>
      </c>
      <c s="497" t="s">
        <v>8</v>
      </c>
      <c s="497" t="s">
        <v>1129</v>
      </c>
      <c s="497" t="s">
        <v>325</v>
      </c>
      <c s="497" t="s">
        <v>325</v>
      </c>
      <c s="497" t="s">
        <v>322</v>
      </c>
      <c s="504">
        <v>1862562.665</v>
      </c>
      <c s="504">
        <v>0</v>
      </c>
      <c s="504">
        <v>129919.50999999999</v>
      </c>
      <c s="504">
        <v>38418.75</v>
      </c>
      <c s="504" t="s">
        <v>4153</v>
      </c>
      <c s="504">
        <v>-56020.982000000076</v>
      </c>
      <c s="504">
        <v>0</v>
      </c>
      <c s="504">
        <v>1676622.173</v>
      </c>
      <c s="509">
        <v>40637</v>
      </c>
      <c s="509">
        <v>47437</v>
      </c>
      <c s="508">
        <v>7929673.5</v>
      </c>
      <c s="508">
        <v>6383973.6626739008</v>
      </c>
      <c s="508">
        <v>4.9616438356164387</v>
      </c>
      <c s="508">
        <v>18.63013698630137</v>
      </c>
      <c s="692">
        <v>0.049599999999999998</v>
      </c>
      <c s="676" t="s">
        <v>1212</v>
      </c>
      <c s="676"/>
      <c s="508">
        <v>4.9616438356164387</v>
      </c>
      <c s="508">
        <v>18.63013698630137</v>
      </c>
      <c s="676">
        <v>0.049599999999999998</v>
      </c>
      <c s="510" t="s">
        <v>322</v>
      </c>
      <c s="497" t="s">
        <v>322</v>
      </c>
    </row>
    <row r="281" spans="1:38" s="497" customFormat="1" ht="13.8">
      <c r="A281" s="787">
        <v>20615001</v>
      </c>
      <c s="507">
        <v>1</v>
      </c>
      <c s="507">
        <v>1</v>
      </c>
      <c s="507">
        <v>1</v>
      </c>
      <c s="507" t="s">
        <v>930</v>
      </c>
      <c s="497" t="s">
        <v>952</v>
      </c>
      <c s="497" t="s">
        <v>951</v>
      </c>
      <c s="497" t="s">
        <v>946</v>
      </c>
      <c s="497" t="s">
        <v>4</v>
      </c>
      <c s="497" t="s">
        <v>968</v>
      </c>
      <c s="497" t="s">
        <v>322</v>
      </c>
      <c s="497" t="s">
        <v>8</v>
      </c>
      <c s="497" t="s">
        <v>1129</v>
      </c>
      <c s="497" t="s">
        <v>326</v>
      </c>
      <c s="497" t="s">
        <v>326</v>
      </c>
      <c s="497" t="s">
        <v>322</v>
      </c>
      <c s="504">
        <v>560939.80799999996</v>
      </c>
      <c s="504">
        <v>0</v>
      </c>
      <c s="504">
        <v>33867.519999999997</v>
      </c>
      <c s="504">
        <v>10014.950000000001</v>
      </c>
      <c s="504" t="s">
        <v>4153</v>
      </c>
      <c s="504">
        <v>-21330.256999999925</v>
      </c>
      <c s="504">
        <v>0</v>
      </c>
      <c s="504">
        <v>505742.03100000002</v>
      </c>
      <c s="509">
        <v>40637</v>
      </c>
      <c s="509">
        <v>47437</v>
      </c>
      <c s="508">
        <v>3786240.5</v>
      </c>
      <c s="508">
        <v>2236633.0808244003</v>
      </c>
      <c s="508">
        <v>4.9616438356164387</v>
      </c>
      <c s="508">
        <v>18.63013698630137</v>
      </c>
      <c s="692">
        <v>0.049599999999999998</v>
      </c>
      <c s="676" t="s">
        <v>1212</v>
      </c>
      <c s="676"/>
      <c s="508">
        <v>4.9616438356164387</v>
      </c>
      <c s="508">
        <v>18.63013698630137</v>
      </c>
      <c s="676">
        <v>0.049599999999999998</v>
      </c>
      <c s="510" t="s">
        <v>322</v>
      </c>
      <c s="497" t="s">
        <v>322</v>
      </c>
    </row>
    <row r="282" spans="1:38" s="497" customFormat="1" ht="13.8">
      <c r="A282" s="787">
        <v>20616000</v>
      </c>
      <c s="507">
        <v>1</v>
      </c>
      <c s="507">
        <v>1</v>
      </c>
      <c s="507">
        <v>1</v>
      </c>
      <c s="507" t="s">
        <v>930</v>
      </c>
      <c s="497" t="s">
        <v>952</v>
      </c>
      <c s="497" t="s">
        <v>951</v>
      </c>
      <c s="497" t="s">
        <v>946</v>
      </c>
      <c s="497" t="s">
        <v>4</v>
      </c>
      <c s="497" t="s">
        <v>968</v>
      </c>
      <c s="497" t="s">
        <v>322</v>
      </c>
      <c s="497" t="s">
        <v>8</v>
      </c>
      <c s="497" t="s">
        <v>1129</v>
      </c>
      <c s="497" t="s">
        <v>327</v>
      </c>
      <c s="497" t="s">
        <v>327</v>
      </c>
      <c s="497" t="s">
        <v>322</v>
      </c>
      <c s="504">
        <v>5893050.0650000004</v>
      </c>
      <c s="504">
        <v>0</v>
      </c>
      <c s="504">
        <v>450324.37</v>
      </c>
      <c s="504">
        <v>157379.12</v>
      </c>
      <c s="504" t="s">
        <v>4153</v>
      </c>
      <c s="504">
        <v>-75179.731000000611</v>
      </c>
      <c s="504">
        <v>0</v>
      </c>
      <c s="504">
        <v>5367545.9639999997</v>
      </c>
      <c s="509">
        <v>41059</v>
      </c>
      <c s="509">
        <v>47802</v>
      </c>
      <c s="508">
        <v>15359277.5</v>
      </c>
      <c s="508">
        <v>14100159.532821</v>
      </c>
      <c s="508">
        <v>5.9616438356164387</v>
      </c>
      <c s="508">
        <v>18.473972602739725</v>
      </c>
      <c s="692">
        <v>0.049599999999999998</v>
      </c>
      <c s="676" t="s">
        <v>1212</v>
      </c>
      <c s="676"/>
      <c s="508">
        <v>5.9616438356164387</v>
      </c>
      <c s="508">
        <v>18.473972602739725</v>
      </c>
      <c s="676">
        <v>0.049599999999999991</v>
      </c>
      <c s="510" t="s">
        <v>322</v>
      </c>
      <c s="497" t="s">
        <v>322</v>
      </c>
    </row>
    <row r="283" spans="1:38" s="497" customFormat="1" ht="13.8">
      <c r="A283" s="787">
        <v>20616001</v>
      </c>
      <c s="507">
        <v>1</v>
      </c>
      <c s="507">
        <v>1</v>
      </c>
      <c s="507">
        <v>1</v>
      </c>
      <c s="507" t="s">
        <v>925</v>
      </c>
      <c s="497" t="s">
        <v>952</v>
      </c>
      <c s="497" t="s">
        <v>951</v>
      </c>
      <c s="497" t="s">
        <v>946</v>
      </c>
      <c s="497" t="s">
        <v>4</v>
      </c>
      <c s="497" t="s">
        <v>968</v>
      </c>
      <c s="497" t="s">
        <v>322</v>
      </c>
      <c s="497" t="s">
        <v>8</v>
      </c>
      <c s="497" t="s">
        <v>1129</v>
      </c>
      <c s="497" t="s">
        <v>328</v>
      </c>
      <c s="497" t="s">
        <v>328</v>
      </c>
      <c s="497" t="s">
        <v>322</v>
      </c>
      <c s="504">
        <v>4873023.6619999995</v>
      </c>
      <c s="504">
        <v>0</v>
      </c>
      <c s="504">
        <v>366263.54999999999</v>
      </c>
      <c s="504">
        <v>111495.38</v>
      </c>
      <c s="504" t="s">
        <v>4153</v>
      </c>
      <c s="504">
        <v>-134213.70299999975</v>
      </c>
      <c s="504">
        <v>0</v>
      </c>
      <c s="504">
        <v>4372546.409</v>
      </c>
      <c s="509">
        <v>41059</v>
      </c>
      <c s="509">
        <v>47802</v>
      </c>
      <c s="508">
        <v>12699382.5</v>
      </c>
      <c s="508">
        <v>11628528.205839001</v>
      </c>
      <c s="508">
        <v>5.9616438356164387</v>
      </c>
      <c s="508">
        <v>18.473972602739725</v>
      </c>
      <c s="692">
        <v>0.041000000000000002</v>
      </c>
      <c s="676" t="s">
        <v>1212</v>
      </c>
      <c s="676"/>
      <c s="508">
        <v>5.9616438356164387</v>
      </c>
      <c s="508">
        <v>18.473972602739725</v>
      </c>
      <c s="676">
        <v>0.041000000000000002</v>
      </c>
      <c s="510" t="s">
        <v>322</v>
      </c>
      <c s="497" t="s">
        <v>322</v>
      </c>
    </row>
    <row r="284" spans="1:38" s="497" customFormat="1" ht="13.8">
      <c r="A284" s="787">
        <v>20980000</v>
      </c>
      <c s="507">
        <v>1</v>
      </c>
      <c s="507">
        <v>1</v>
      </c>
      <c s="507">
        <v>1</v>
      </c>
      <c s="507" t="s">
        <v>930</v>
      </c>
      <c s="497" t="s">
        <v>952</v>
      </c>
      <c s="497" t="s">
        <v>951</v>
      </c>
      <c s="497" t="s">
        <v>946</v>
      </c>
      <c s="497" t="s">
        <v>4</v>
      </c>
      <c s="497" t="s">
        <v>968</v>
      </c>
      <c s="497" t="s">
        <v>330</v>
      </c>
      <c s="497" t="s">
        <v>8</v>
      </c>
      <c s="497" t="s">
        <v>1129</v>
      </c>
      <c s="497" t="s">
        <v>331</v>
      </c>
      <c s="497" t="s">
        <v>331</v>
      </c>
      <c s="497" t="s">
        <v>330</v>
      </c>
      <c s="504">
        <v>6145472450</v>
      </c>
      <c s="504">
        <v>0</v>
      </c>
      <c s="504">
        <v>0</v>
      </c>
      <c s="504">
        <v>71883744.439999998</v>
      </c>
      <c s="504">
        <v>41657164.961000003</v>
      </c>
      <c s="504">
        <v>-81777800</v>
      </c>
      <c s="504">
        <v>0</v>
      </c>
      <c s="504">
        <v>6063694650</v>
      </c>
      <c s="509">
        <v>44104</v>
      </c>
      <c s="509">
        <v>48610</v>
      </c>
      <c s="508">
        <v>6593773550</v>
      </c>
      <c s="508">
        <v>6593773550</v>
      </c>
      <c s="508">
        <v>8.1753424657534239</v>
      </c>
      <c s="508">
        <v>12.345205479452055</v>
      </c>
      <c s="714">
        <v>0.040160000000000001</v>
      </c>
      <c s="676" t="s">
        <v>1213</v>
      </c>
      <c s="676">
        <v>0</v>
      </c>
      <c s="508">
        <v>8.1753424657534239</v>
      </c>
      <c s="508">
        <v>12.345205479452055</v>
      </c>
      <c s="676">
        <v>0.040160000000000001</v>
      </c>
      <c s="510" t="s">
        <v>330</v>
      </c>
      <c s="497" t="s">
        <v>330</v>
      </c>
    </row>
    <row r="285" spans="1:38" s="497" customFormat="1" ht="13.8">
      <c r="A285" s="787">
        <v>20970000</v>
      </c>
      <c s="507">
        <v>1</v>
      </c>
      <c s="507">
        <v>1</v>
      </c>
      <c s="507">
        <v>1</v>
      </c>
      <c s="507" t="s">
        <v>930</v>
      </c>
      <c s="497" t="s">
        <v>952</v>
      </c>
      <c s="497" t="s">
        <v>951</v>
      </c>
      <c s="497" t="s">
        <v>946</v>
      </c>
      <c s="497" t="s">
        <v>4</v>
      </c>
      <c s="497" t="s">
        <v>968</v>
      </c>
      <c s="497" t="s">
        <v>330</v>
      </c>
      <c s="497" t="s">
        <v>8</v>
      </c>
      <c s="497" t="s">
        <v>1129</v>
      </c>
      <c s="497" t="s">
        <v>332</v>
      </c>
      <c s="497" t="s">
        <v>332</v>
      </c>
      <c s="497" t="s">
        <v>330</v>
      </c>
      <c s="504">
        <v>234549979.125</v>
      </c>
      <c s="504">
        <v>0</v>
      </c>
      <c s="504">
        <v>78065167.209999993</v>
      </c>
      <c s="504">
        <v>2785470.9500000002</v>
      </c>
      <c s="504">
        <v>1589899.51</v>
      </c>
      <c s="504">
        <v>-2198930.1650000215</v>
      </c>
      <c s="504">
        <v>0</v>
      </c>
      <c s="504">
        <v>154285881.75</v>
      </c>
      <c s="509">
        <v>43953</v>
      </c>
      <c s="509">
        <v>45869</v>
      </c>
      <c s="508">
        <v>671093269</v>
      </c>
      <c s="508">
        <v>671093269</v>
      </c>
      <c s="508">
        <v>0.66575342465753429</v>
      </c>
      <c s="508">
        <v>5.2493150684931509</v>
      </c>
      <c s="714">
        <v>0.040160000000000001</v>
      </c>
      <c s="676" t="s">
        <v>1213</v>
      </c>
      <c s="676">
        <v>0</v>
      </c>
      <c s="508">
        <v>0.66575342465753429</v>
      </c>
      <c s="508">
        <v>5.2493150684931509</v>
      </c>
      <c s="676">
        <v>0.040160000000000001</v>
      </c>
      <c s="510" t="s">
        <v>330</v>
      </c>
      <c s="497" t="s">
        <v>330</v>
      </c>
    </row>
    <row r="286" spans="1:38" s="497" customFormat="1" ht="13.8">
      <c r="A286" s="787">
        <v>20960000</v>
      </c>
      <c s="507">
        <v>1</v>
      </c>
      <c s="507">
        <v>1</v>
      </c>
      <c s="507">
        <v>1</v>
      </c>
      <c s="507" t="s">
        <v>930</v>
      </c>
      <c s="497" t="s">
        <v>952</v>
      </c>
      <c s="497" t="s">
        <v>951</v>
      </c>
      <c s="497" t="s">
        <v>946</v>
      </c>
      <c s="497" t="s">
        <v>4</v>
      </c>
      <c s="497" t="s">
        <v>968</v>
      </c>
      <c s="497" t="s">
        <v>330</v>
      </c>
      <c s="497" t="s">
        <v>8</v>
      </c>
      <c s="497" t="s">
        <v>1129</v>
      </c>
      <c s="497" t="s">
        <v>333</v>
      </c>
      <c s="497" t="s">
        <v>333</v>
      </c>
      <c s="497" t="s">
        <v>330</v>
      </c>
      <c s="504">
        <v>1110590520.0150001</v>
      </c>
      <c s="504">
        <v>0</v>
      </c>
      <c s="504">
        <v>0</v>
      </c>
      <c s="504">
        <v>13285022.4</v>
      </c>
      <c s="504">
        <v>0</v>
      </c>
      <c s="504">
        <v>-14778627.707000017</v>
      </c>
      <c s="504">
        <v>0</v>
      </c>
      <c s="504">
        <v>1095811892.3080001</v>
      </c>
      <c s="509">
        <v>43535</v>
      </c>
      <c s="509">
        <v>47514</v>
      </c>
      <c s="508">
        <v>4336316950</v>
      </c>
      <c s="508">
        <v>1445415170.5</v>
      </c>
      <c s="508">
        <v>5.1726027397260275</v>
      </c>
      <c s="508">
        <v>10.901369863013699</v>
      </c>
      <c s="714">
        <v>0.040160000000000001</v>
      </c>
      <c s="676" t="s">
        <v>1213</v>
      </c>
      <c s="676">
        <v>0</v>
      </c>
      <c s="508">
        <v>5.1726027397260275</v>
      </c>
      <c s="508">
        <v>10.901369863013699</v>
      </c>
      <c s="676">
        <v>0.040160000000000001</v>
      </c>
      <c s="510" t="s">
        <v>330</v>
      </c>
      <c s="497" t="s">
        <v>330</v>
      </c>
    </row>
    <row r="287" spans="1:38" s="497" customFormat="1" ht="13.8">
      <c r="A287" s="787">
        <v>28006001</v>
      </c>
      <c s="507">
        <v>1</v>
      </c>
      <c s="507">
        <v>1</v>
      </c>
      <c s="507">
        <v>1</v>
      </c>
      <c s="507" t="s">
        <v>364</v>
      </c>
      <c s="497" t="s">
        <v>952</v>
      </c>
      <c s="497" t="s">
        <v>951</v>
      </c>
      <c s="497" t="s">
        <v>946</v>
      </c>
      <c s="497" t="s">
        <v>4</v>
      </c>
      <c s="497" t="s">
        <v>967</v>
      </c>
      <c s="497" t="s">
        <v>334</v>
      </c>
      <c s="497" t="s">
        <v>8</v>
      </c>
      <c s="497" t="s">
        <v>1130</v>
      </c>
      <c s="497" t="s">
        <v>335</v>
      </c>
      <c s="497" t="s">
        <v>942</v>
      </c>
      <c s="497" t="s">
        <v>334</v>
      </c>
      <c s="504">
        <v>104793920</v>
      </c>
      <c s="504">
        <v>0</v>
      </c>
      <c s="504">
        <v>0</v>
      </c>
      <c s="504">
        <v>0</v>
      </c>
      <c s="504">
        <v>0</v>
      </c>
      <c s="504">
        <v>0</v>
      </c>
      <c s="504">
        <v>36745920</v>
      </c>
      <c s="504">
        <v>104793920</v>
      </c>
      <c s="509">
        <v>36761</v>
      </c>
      <c s="509">
        <v>41228</v>
      </c>
      <c s="508">
        <v>1203374000</v>
      </c>
      <c s="508">
        <v>1204878000</v>
      </c>
      <c s="508">
        <v>0</v>
      </c>
      <c s="508">
        <v>0</v>
      </c>
      <c s="692">
        <v>0.12</v>
      </c>
      <c s="676" t="s">
        <v>1206</v>
      </c>
      <c s="676"/>
      <c s="508">
        <v>0</v>
      </c>
      <c s="508">
        <v>0</v>
      </c>
      <c s="676">
        <v>0</v>
      </c>
      <c s="510" t="s">
        <v>1409</v>
      </c>
      <c s="497" t="s">
        <v>1461</v>
      </c>
    </row>
    <row r="288" spans="1:38" s="497" customFormat="1" ht="13.8">
      <c r="A288" s="787">
        <v>28005001</v>
      </c>
      <c s="507">
        <v>1</v>
      </c>
      <c s="507">
        <v>1</v>
      </c>
      <c s="507">
        <v>1</v>
      </c>
      <c s="507" t="s">
        <v>364</v>
      </c>
      <c s="497" t="s">
        <v>952</v>
      </c>
      <c s="497" t="s">
        <v>951</v>
      </c>
      <c s="497" t="s">
        <v>946</v>
      </c>
      <c s="497" t="s">
        <v>4</v>
      </c>
      <c s="497" t="s">
        <v>967</v>
      </c>
      <c s="497" t="s">
        <v>334</v>
      </c>
      <c s="497" t="s">
        <v>8</v>
      </c>
      <c s="497" t="s">
        <v>1130</v>
      </c>
      <c s="497" t="s">
        <v>336</v>
      </c>
      <c s="497" t="s">
        <v>942</v>
      </c>
      <c s="497" t="s">
        <v>334</v>
      </c>
      <c s="504">
        <v>389049468.59999979</v>
      </c>
      <c s="504">
        <v>0</v>
      </c>
      <c s="504">
        <v>0</v>
      </c>
      <c s="504">
        <v>0</v>
      </c>
      <c s="504">
        <v>0</v>
      </c>
      <c s="504">
        <v>0</v>
      </c>
      <c s="504">
        <v>239415057.59999999</v>
      </c>
      <c s="504">
        <v>389049468.59999979</v>
      </c>
      <c s="509">
        <v>36761</v>
      </c>
      <c s="509">
        <v>47710</v>
      </c>
      <c s="508">
        <v>2560409000</v>
      </c>
      <c s="508">
        <v>2568243000</v>
      </c>
      <c s="508">
        <v>5.7095890410958905</v>
      </c>
      <c s="508">
        <v>29.997260273972604</v>
      </c>
      <c s="692">
        <v>0.10000000000000001</v>
      </c>
      <c s="676" t="s">
        <v>1206</v>
      </c>
      <c s="676"/>
      <c s="508">
        <v>0</v>
      </c>
      <c s="508">
        <v>0</v>
      </c>
      <c s="676">
        <v>0</v>
      </c>
      <c s="510" t="s">
        <v>1410</v>
      </c>
      <c s="497" t="s">
        <v>1462</v>
      </c>
    </row>
    <row r="289" spans="1:38" s="497" customFormat="1" ht="13.8">
      <c r="A289" s="787">
        <v>28027017</v>
      </c>
      <c s="507">
        <v>1</v>
      </c>
      <c s="507">
        <v>1</v>
      </c>
      <c s="507">
        <v>1</v>
      </c>
      <c s="507" t="s">
        <v>364</v>
      </c>
      <c s="497" t="s">
        <v>952</v>
      </c>
      <c s="497" t="s">
        <v>951</v>
      </c>
      <c s="497" t="s">
        <v>946</v>
      </c>
      <c s="497" t="s">
        <v>4</v>
      </c>
      <c s="497" t="s">
        <v>967</v>
      </c>
      <c s="497" t="s">
        <v>27</v>
      </c>
      <c s="497" t="s">
        <v>8</v>
      </c>
      <c s="497" t="s">
        <v>1130</v>
      </c>
      <c s="497" t="s">
        <v>338</v>
      </c>
      <c s="497" t="s">
        <v>942</v>
      </c>
      <c s="497" t="s">
        <v>27</v>
      </c>
      <c s="504">
        <v>213000000</v>
      </c>
      <c s="504">
        <v>0</v>
      </c>
      <c s="504">
        <v>0</v>
      </c>
      <c s="504">
        <v>0</v>
      </c>
      <c s="504">
        <v>0</v>
      </c>
      <c s="504">
        <v>0</v>
      </c>
      <c s="504">
        <v>0</v>
      </c>
      <c s="504">
        <v>213000000</v>
      </c>
      <c s="509">
        <v>43860</v>
      </c>
      <c s="509">
        <v>49339</v>
      </c>
      <c s="508">
        <v>400000000</v>
      </c>
      <c s="508">
        <v>400000000</v>
      </c>
      <c s="508">
        <v>10.172602739726027</v>
      </c>
      <c s="508">
        <v>15.010958904109589</v>
      </c>
      <c s="692">
        <v>0.072499999999999995</v>
      </c>
      <c s="676" t="s">
        <v>1206</v>
      </c>
      <c s="676"/>
      <c s="508">
        <v>10.172602739726029</v>
      </c>
      <c s="508">
        <v>15.010958904109589</v>
      </c>
      <c s="676">
        <v>0.072499999999999995</v>
      </c>
      <c s="510" t="s">
        <v>1411</v>
      </c>
      <c s="497" t="s">
        <v>338</v>
      </c>
    </row>
    <row r="290" spans="1:38" s="497" customFormat="1" ht="13.8">
      <c r="A290" s="787">
        <v>28001001</v>
      </c>
      <c s="507">
        <v>1</v>
      </c>
      <c s="507">
        <v>1</v>
      </c>
      <c s="507">
        <v>1</v>
      </c>
      <c s="507" t="s">
        <v>364</v>
      </c>
      <c s="497" t="s">
        <v>952</v>
      </c>
      <c s="497" t="s">
        <v>951</v>
      </c>
      <c s="497" t="s">
        <v>946</v>
      </c>
      <c s="497" t="s">
        <v>4</v>
      </c>
      <c s="497" t="s">
        <v>967</v>
      </c>
      <c s="497" t="s">
        <v>339</v>
      </c>
      <c s="497" t="s">
        <v>8</v>
      </c>
      <c s="497" t="s">
        <v>1130</v>
      </c>
      <c s="497" t="s">
        <v>340</v>
      </c>
      <c s="497" t="s">
        <v>941</v>
      </c>
      <c s="497" t="s">
        <v>339</v>
      </c>
      <c s="504">
        <v>12343000</v>
      </c>
      <c s="504">
        <v>0</v>
      </c>
      <c s="504">
        <v>0</v>
      </c>
      <c s="504">
        <v>0</v>
      </c>
      <c s="504">
        <v>29627</v>
      </c>
      <c s="504">
        <v>0</v>
      </c>
      <c s="504">
        <v>0</v>
      </c>
      <c s="504">
        <v>12343000</v>
      </c>
      <c s="509">
        <v>34758</v>
      </c>
      <c s="509">
        <v>45716</v>
      </c>
      <c s="508">
        <v>1434671000</v>
      </c>
      <c s="508">
        <v>1434671000</v>
      </c>
      <c s="508">
        <v>0.24657534246575341</v>
      </c>
      <c s="508">
        <v>30.021917808219179</v>
      </c>
      <c s="692">
        <v>0.045600000000000002</v>
      </c>
      <c s="676" t="s">
        <v>3794</v>
      </c>
      <c s="676">
        <v>0.0081250000000000003</v>
      </c>
      <c s="508">
        <v>0.24657534246575341</v>
      </c>
      <c s="508">
        <v>30.021917808219182</v>
      </c>
      <c s="676">
        <v>0.045600000000000002</v>
      </c>
      <c s="510" t="s">
        <v>1412</v>
      </c>
      <c s="497" t="s">
        <v>1463</v>
      </c>
    </row>
    <row r="291" spans="1:38" s="497" customFormat="1" ht="13.8">
      <c r="A291" s="787">
        <v>28002001</v>
      </c>
      <c s="507">
        <v>1</v>
      </c>
      <c s="507">
        <v>1</v>
      </c>
      <c s="507">
        <v>1</v>
      </c>
      <c s="507" t="s">
        <v>364</v>
      </c>
      <c s="497" t="s">
        <v>952</v>
      </c>
      <c s="497" t="s">
        <v>951</v>
      </c>
      <c s="497" t="s">
        <v>946</v>
      </c>
      <c s="497" t="s">
        <v>4</v>
      </c>
      <c s="497" t="s">
        <v>967</v>
      </c>
      <c s="497" t="s">
        <v>339</v>
      </c>
      <c s="497" t="s">
        <v>8</v>
      </c>
      <c s="497" t="s">
        <v>1130</v>
      </c>
      <c s="497" t="s">
        <v>341</v>
      </c>
      <c s="497" t="s">
        <v>941</v>
      </c>
      <c s="497" t="s">
        <v>339</v>
      </c>
      <c s="504">
        <v>50183000</v>
      </c>
      <c s="504">
        <v>0</v>
      </c>
      <c s="504">
        <v>0</v>
      </c>
      <c s="504">
        <v>1254575</v>
      </c>
      <c s="504">
        <v>0</v>
      </c>
      <c s="504">
        <v>0</v>
      </c>
      <c s="504">
        <v>0</v>
      </c>
      <c s="504">
        <v>50183000</v>
      </c>
      <c s="509">
        <v>34758</v>
      </c>
      <c s="509">
        <v>45716</v>
      </c>
      <c s="508">
        <v>1912895000</v>
      </c>
      <c s="508">
        <v>1912895000</v>
      </c>
      <c s="508">
        <v>0.24657534246575341</v>
      </c>
      <c s="508">
        <v>30.021917808219179</v>
      </c>
      <c s="692">
        <v>0.050000000000000003</v>
      </c>
      <c s="676" t="s">
        <v>1206</v>
      </c>
      <c s="676"/>
      <c s="508">
        <v>0.24657534246575341</v>
      </c>
      <c s="508">
        <v>30.021917808219179</v>
      </c>
      <c s="676">
        <v>0.050000000000000003</v>
      </c>
      <c s="510" t="s">
        <v>1413</v>
      </c>
      <c s="497" t="s">
        <v>1464</v>
      </c>
    </row>
    <row r="292" spans="1:38" s="497" customFormat="1" ht="13.8">
      <c r="A292" s="787">
        <v>280270211</v>
      </c>
      <c s="507">
        <v>1</v>
      </c>
      <c s="507">
        <v>1</v>
      </c>
      <c s="507">
        <v>1</v>
      </c>
      <c s="507" t="s">
        <v>364</v>
      </c>
      <c s="497" t="s">
        <v>952</v>
      </c>
      <c s="497" t="s">
        <v>951</v>
      </c>
      <c s="497" t="s">
        <v>946</v>
      </c>
      <c s="497" t="s">
        <v>4</v>
      </c>
      <c s="497" t="s">
        <v>967</v>
      </c>
      <c s="497" t="s">
        <v>342</v>
      </c>
      <c s="497" t="s">
        <v>8</v>
      </c>
      <c s="497" t="s">
        <v>1130</v>
      </c>
      <c s="497" t="s">
        <v>343</v>
      </c>
      <c s="497" t="s">
        <v>942</v>
      </c>
      <c s="497" t="s">
        <v>342</v>
      </c>
      <c s="504">
        <v>18147628.199999999</v>
      </c>
      <c s="504">
        <v>0</v>
      </c>
      <c s="504">
        <v>0</v>
      </c>
      <c s="504">
        <v>0</v>
      </c>
      <c s="504">
        <v>0</v>
      </c>
      <c s="504">
        <v>0</v>
      </c>
      <c s="504">
        <v>0</v>
      </c>
      <c s="504">
        <v>18147628.199999999</v>
      </c>
      <c s="509">
        <v>44074</v>
      </c>
      <c s="509">
        <v>51348</v>
      </c>
      <c s="508">
        <v>270412767.80000001</v>
      </c>
      <c s="508">
        <v>18147628.199999999</v>
      </c>
      <c s="508">
        <v>15.676712328767124</v>
      </c>
      <c s="508">
        <v>19.92876712328767</v>
      </c>
      <c s="692">
        <v>0.042999999999999997</v>
      </c>
      <c s="676" t="s">
        <v>1206</v>
      </c>
      <c s="676"/>
      <c s="508">
        <v>15.676712328767122</v>
      </c>
      <c s="508">
        <v>19.92876712328767</v>
      </c>
      <c s="676">
        <v>0.042999999999999997</v>
      </c>
      <c s="510" t="s">
        <v>1414</v>
      </c>
      <c s="497" t="s">
        <v>1465</v>
      </c>
    </row>
    <row r="293" spans="1:38" s="497" customFormat="1" ht="13.8">
      <c r="A293" s="787">
        <v>280270212</v>
      </c>
      <c s="507">
        <v>1</v>
      </c>
      <c s="507">
        <v>1</v>
      </c>
      <c s="507">
        <v>1</v>
      </c>
      <c s="507" t="s">
        <v>364</v>
      </c>
      <c s="497" t="s">
        <v>952</v>
      </c>
      <c s="497" t="s">
        <v>951</v>
      </c>
      <c s="497" t="s">
        <v>946</v>
      </c>
      <c s="497" t="s">
        <v>4</v>
      </c>
      <c s="497" t="s">
        <v>967</v>
      </c>
      <c s="497" t="s">
        <v>342</v>
      </c>
      <c s="497" t="s">
        <v>8</v>
      </c>
      <c s="497" t="s">
        <v>1130</v>
      </c>
      <c s="497" t="s">
        <v>344</v>
      </c>
      <c s="497" t="s">
        <v>942</v>
      </c>
      <c s="497" t="s">
        <v>342</v>
      </c>
      <c s="504">
        <v>18796473.800000001</v>
      </c>
      <c s="504">
        <v>0</v>
      </c>
      <c s="504">
        <v>0</v>
      </c>
      <c s="504">
        <v>0</v>
      </c>
      <c s="504">
        <v>0</v>
      </c>
      <c s="504">
        <v>0</v>
      </c>
      <c s="504">
        <v>0</v>
      </c>
      <c s="504">
        <v>18796473.800000001</v>
      </c>
      <c s="509">
        <v>44074</v>
      </c>
      <c s="509">
        <v>51348</v>
      </c>
      <c s="508">
        <v>18796473.800000001</v>
      </c>
      <c s="508">
        <v>18796473.800000001</v>
      </c>
      <c s="508">
        <v>15.676712328767124</v>
      </c>
      <c s="508">
        <v>19.92876712328767</v>
      </c>
      <c s="692">
        <v>0.042999999999999997</v>
      </c>
      <c s="676" t="s">
        <v>1206</v>
      </c>
      <c s="676"/>
      <c s="508">
        <v>15.676712328767122</v>
      </c>
      <c s="508">
        <v>19.92876712328767</v>
      </c>
      <c s="676">
        <v>0.042999999999999997</v>
      </c>
      <c s="510" t="s">
        <v>1415</v>
      </c>
      <c s="497" t="s">
        <v>1466</v>
      </c>
    </row>
    <row r="294" spans="1:38" s="497" customFormat="1" ht="13.8">
      <c r="A294" s="787">
        <v>280270213</v>
      </c>
      <c s="507">
        <v>1</v>
      </c>
      <c s="507">
        <v>1</v>
      </c>
      <c s="507">
        <v>1</v>
      </c>
      <c s="507" t="s">
        <v>364</v>
      </c>
      <c s="497" t="s">
        <v>952</v>
      </c>
      <c s="497" t="s">
        <v>951</v>
      </c>
      <c s="497" t="s">
        <v>946</v>
      </c>
      <c s="497" t="s">
        <v>4</v>
      </c>
      <c s="497" t="s">
        <v>967</v>
      </c>
      <c s="497" t="s">
        <v>342</v>
      </c>
      <c s="497" t="s">
        <v>8</v>
      </c>
      <c s="497" t="s">
        <v>1130</v>
      </c>
      <c s="497" t="s">
        <v>345</v>
      </c>
      <c s="497" t="s">
        <v>942</v>
      </c>
      <c s="497" t="s">
        <v>342</v>
      </c>
      <c s="504">
        <v>60204123.200000003</v>
      </c>
      <c s="504">
        <v>0</v>
      </c>
      <c s="504">
        <v>0</v>
      </c>
      <c s="504">
        <v>0</v>
      </c>
      <c s="504">
        <v>0</v>
      </c>
      <c s="504">
        <v>0</v>
      </c>
      <c s="504">
        <v>0</v>
      </c>
      <c s="504">
        <v>60204123.200000003</v>
      </c>
      <c s="509">
        <v>44074</v>
      </c>
      <c s="509">
        <v>51348</v>
      </c>
      <c s="508">
        <v>60204123.200000003</v>
      </c>
      <c s="508">
        <v>60204123.200000003</v>
      </c>
      <c s="508">
        <v>15.676712328767124</v>
      </c>
      <c s="508">
        <v>19.92876712328767</v>
      </c>
      <c s="692">
        <v>0.042999999999999997</v>
      </c>
      <c s="676" t="s">
        <v>1206</v>
      </c>
      <c s="676"/>
      <c s="508">
        <v>15.676712328767124</v>
      </c>
      <c s="508">
        <v>19.92876712328767</v>
      </c>
      <c s="676">
        <v>0.04299999999999999</v>
      </c>
      <c s="510" t="s">
        <v>1416</v>
      </c>
      <c s="497" t="s">
        <v>1467</v>
      </c>
    </row>
    <row r="295" spans="1:38" s="497" customFormat="1" ht="13.8">
      <c r="A295" s="787">
        <v>280270214</v>
      </c>
      <c s="507">
        <v>1</v>
      </c>
      <c s="507">
        <v>1</v>
      </c>
      <c s="507">
        <v>1</v>
      </c>
      <c s="507" t="s">
        <v>364</v>
      </c>
      <c s="497" t="s">
        <v>952</v>
      </c>
      <c s="497" t="s">
        <v>951</v>
      </c>
      <c s="497" t="s">
        <v>946</v>
      </c>
      <c s="497" t="s">
        <v>4</v>
      </c>
      <c s="497" t="s">
        <v>967</v>
      </c>
      <c s="497" t="s">
        <v>342</v>
      </c>
      <c s="497" t="s">
        <v>8</v>
      </c>
      <c s="497" t="s">
        <v>1130</v>
      </c>
      <c s="497" t="s">
        <v>346</v>
      </c>
      <c s="497" t="s">
        <v>942</v>
      </c>
      <c s="497" t="s">
        <v>342</v>
      </c>
      <c s="504">
        <v>9062878.5</v>
      </c>
      <c s="504">
        <v>0</v>
      </c>
      <c s="504">
        <v>0</v>
      </c>
      <c s="504">
        <v>0</v>
      </c>
      <c s="504">
        <v>0</v>
      </c>
      <c s="504">
        <v>0</v>
      </c>
      <c s="504">
        <v>0</v>
      </c>
      <c s="504">
        <v>9062878.5</v>
      </c>
      <c s="509">
        <v>44074</v>
      </c>
      <c s="509">
        <v>51348</v>
      </c>
      <c s="508">
        <v>9062878.5</v>
      </c>
      <c s="508">
        <v>9062878.5</v>
      </c>
      <c s="508">
        <v>15.676712328767124</v>
      </c>
      <c s="508">
        <v>19.92876712328767</v>
      </c>
      <c s="692">
        <v>0.042999999999999997</v>
      </c>
      <c s="676" t="s">
        <v>1206</v>
      </c>
      <c s="676"/>
      <c s="508">
        <v>15.676712328767124</v>
      </c>
      <c s="508">
        <v>19.92876712328767</v>
      </c>
      <c s="676">
        <v>0.042999999999999997</v>
      </c>
      <c s="510" t="s">
        <v>1417</v>
      </c>
      <c s="497" t="s">
        <v>1468</v>
      </c>
    </row>
    <row r="296" spans="1:38" s="497" customFormat="1" ht="13.8">
      <c r="A296" s="787">
        <v>280270215</v>
      </c>
      <c s="507">
        <v>1</v>
      </c>
      <c s="507">
        <v>1</v>
      </c>
      <c s="507">
        <v>1</v>
      </c>
      <c s="507" t="s">
        <v>364</v>
      </c>
      <c s="497" t="s">
        <v>952</v>
      </c>
      <c s="497" t="s">
        <v>951</v>
      </c>
      <c s="497" t="s">
        <v>946</v>
      </c>
      <c s="497" t="s">
        <v>4</v>
      </c>
      <c s="497" t="s">
        <v>967</v>
      </c>
      <c s="497" t="s">
        <v>342</v>
      </c>
      <c s="497" t="s">
        <v>8</v>
      </c>
      <c s="497" t="s">
        <v>1130</v>
      </c>
      <c s="497" t="s">
        <v>347</v>
      </c>
      <c s="497" t="s">
        <v>942</v>
      </c>
      <c s="497" t="s">
        <v>342</v>
      </c>
      <c s="504">
        <v>27410992.699999999</v>
      </c>
      <c s="504">
        <v>0</v>
      </c>
      <c s="504">
        <v>0</v>
      </c>
      <c s="504">
        <v>0</v>
      </c>
      <c s="504">
        <v>0</v>
      </c>
      <c s="504">
        <v>0</v>
      </c>
      <c s="504">
        <v>0</v>
      </c>
      <c s="504">
        <v>27410992.699999999</v>
      </c>
      <c s="509">
        <v>44074</v>
      </c>
      <c s="509">
        <v>51348</v>
      </c>
      <c s="508">
        <v>27410992.699999999</v>
      </c>
      <c s="508">
        <v>27410992.699999999</v>
      </c>
      <c s="508">
        <v>15.676712328767124</v>
      </c>
      <c s="508">
        <v>19.92876712328767</v>
      </c>
      <c s="692">
        <v>0.042999999999999997</v>
      </c>
      <c s="676" t="s">
        <v>1206</v>
      </c>
      <c s="676"/>
      <c s="508">
        <v>15.676712328767124</v>
      </c>
      <c s="508">
        <v>19.928767123287674</v>
      </c>
      <c s="676">
        <v>0.042999999999999997</v>
      </c>
      <c s="510" t="s">
        <v>1418</v>
      </c>
      <c s="497" t="s">
        <v>1469</v>
      </c>
    </row>
    <row r="297" spans="1:38" s="497" customFormat="1" ht="13.8">
      <c r="A297" s="787">
        <v>280270216</v>
      </c>
      <c s="507">
        <v>1</v>
      </c>
      <c s="507">
        <v>1</v>
      </c>
      <c s="507">
        <v>1</v>
      </c>
      <c s="507" t="s">
        <v>364</v>
      </c>
      <c s="497" t="s">
        <v>952</v>
      </c>
      <c s="497" t="s">
        <v>951</v>
      </c>
      <c s="497" t="s">
        <v>946</v>
      </c>
      <c s="497" t="s">
        <v>4</v>
      </c>
      <c s="497" t="s">
        <v>967</v>
      </c>
      <c s="497" t="s">
        <v>342</v>
      </c>
      <c s="497" t="s">
        <v>8</v>
      </c>
      <c s="497" t="s">
        <v>1130</v>
      </c>
      <c s="497" t="s">
        <v>348</v>
      </c>
      <c s="497" t="s">
        <v>942</v>
      </c>
      <c s="497" t="s">
        <v>342</v>
      </c>
      <c s="504">
        <v>14059536.4</v>
      </c>
      <c s="504">
        <v>0</v>
      </c>
      <c s="504">
        <v>0</v>
      </c>
      <c s="504">
        <v>0</v>
      </c>
      <c s="504">
        <v>0</v>
      </c>
      <c s="504">
        <v>0</v>
      </c>
      <c s="504">
        <v>0</v>
      </c>
      <c s="504">
        <v>14059536.4</v>
      </c>
      <c s="509">
        <v>44074</v>
      </c>
      <c s="509">
        <v>51348</v>
      </c>
      <c s="508">
        <v>14059536.4</v>
      </c>
      <c s="508">
        <v>14059536.4</v>
      </c>
      <c s="508">
        <v>15.676712328767124</v>
      </c>
      <c s="508">
        <v>19.92876712328767</v>
      </c>
      <c s="692">
        <v>0.042999999999999997</v>
      </c>
      <c s="676" t="s">
        <v>1206</v>
      </c>
      <c s="676"/>
      <c s="508">
        <v>15.676712328767124</v>
      </c>
      <c s="508">
        <v>19.92876712328767</v>
      </c>
      <c s="676">
        <v>0.042999999999999997</v>
      </c>
      <c s="510" t="s">
        <v>1419</v>
      </c>
      <c s="497" t="s">
        <v>1470</v>
      </c>
    </row>
    <row r="298" spans="1:38" s="497" customFormat="1" ht="13.8">
      <c r="A298" s="787">
        <v>280270217</v>
      </c>
      <c s="507">
        <v>1</v>
      </c>
      <c s="507">
        <v>1</v>
      </c>
      <c s="507">
        <v>1</v>
      </c>
      <c s="507" t="s">
        <v>364</v>
      </c>
      <c s="497" t="s">
        <v>952</v>
      </c>
      <c s="497" t="s">
        <v>951</v>
      </c>
      <c s="497" t="s">
        <v>946</v>
      </c>
      <c s="497" t="s">
        <v>4</v>
      </c>
      <c s="497" t="s">
        <v>967</v>
      </c>
      <c s="497" t="s">
        <v>342</v>
      </c>
      <c s="497" t="s">
        <v>8</v>
      </c>
      <c s="497" t="s">
        <v>1130</v>
      </c>
      <c s="497" t="s">
        <v>349</v>
      </c>
      <c s="497" t="s">
        <v>942</v>
      </c>
      <c s="497" t="s">
        <v>342</v>
      </c>
      <c s="504">
        <v>28758805.399999999</v>
      </c>
      <c s="504">
        <v>0</v>
      </c>
      <c s="504">
        <v>0</v>
      </c>
      <c s="504">
        <v>0</v>
      </c>
      <c s="504">
        <v>0</v>
      </c>
      <c s="504">
        <v>0</v>
      </c>
      <c s="504">
        <v>0</v>
      </c>
      <c s="504">
        <v>28758805.399999999</v>
      </c>
      <c s="509">
        <v>44074</v>
      </c>
      <c s="509">
        <v>51348</v>
      </c>
      <c s="508">
        <v>28758805.399999999</v>
      </c>
      <c s="508">
        <v>28758805.399999999</v>
      </c>
      <c s="508">
        <v>15.676712328767124</v>
      </c>
      <c s="508">
        <v>19.92876712328767</v>
      </c>
      <c s="692">
        <v>0.042999999999999997</v>
      </c>
      <c s="676" t="s">
        <v>1206</v>
      </c>
      <c s="676"/>
      <c s="508">
        <v>15.676712328767124</v>
      </c>
      <c s="508">
        <v>19.928767123287674</v>
      </c>
      <c s="676">
        <v>0.042999999999999997</v>
      </c>
      <c s="510" t="s">
        <v>1420</v>
      </c>
      <c s="497" t="s">
        <v>1471</v>
      </c>
    </row>
    <row r="299" spans="1:38" s="497" customFormat="1" ht="13.8">
      <c r="A299" s="787">
        <v>280270218</v>
      </c>
      <c s="507">
        <v>1</v>
      </c>
      <c s="507">
        <v>1</v>
      </c>
      <c s="507">
        <v>1</v>
      </c>
      <c s="507" t="s">
        <v>364</v>
      </c>
      <c s="497" t="s">
        <v>952</v>
      </c>
      <c s="497" t="s">
        <v>951</v>
      </c>
      <c s="497" t="s">
        <v>946</v>
      </c>
      <c s="497" t="s">
        <v>4</v>
      </c>
      <c s="497" t="s">
        <v>967</v>
      </c>
      <c s="497" t="s">
        <v>342</v>
      </c>
      <c s="497" t="s">
        <v>8</v>
      </c>
      <c s="497" t="s">
        <v>1130</v>
      </c>
      <c s="497" t="s">
        <v>350</v>
      </c>
      <c s="497" t="s">
        <v>942</v>
      </c>
      <c s="497" t="s">
        <v>342</v>
      </c>
      <c s="504">
        <v>50274598.399999999</v>
      </c>
      <c s="504">
        <v>0</v>
      </c>
      <c s="504">
        <v>0</v>
      </c>
      <c s="504">
        <v>0</v>
      </c>
      <c s="504">
        <v>0</v>
      </c>
      <c s="504">
        <v>0</v>
      </c>
      <c s="504">
        <v>0</v>
      </c>
      <c s="504">
        <v>50274598.399999999</v>
      </c>
      <c s="509">
        <v>44074</v>
      </c>
      <c s="509">
        <v>51348</v>
      </c>
      <c s="508">
        <v>50274598.399999999</v>
      </c>
      <c s="508">
        <v>50274598.399999999</v>
      </c>
      <c s="508">
        <v>15.676712328767124</v>
      </c>
      <c s="508">
        <v>19.92876712328767</v>
      </c>
      <c s="692">
        <v>0.042999999999999997</v>
      </c>
      <c s="676" t="s">
        <v>1206</v>
      </c>
      <c s="676"/>
      <c s="508">
        <v>15.676712328767126</v>
      </c>
      <c s="508">
        <v>19.92876712328767</v>
      </c>
      <c s="676">
        <v>0.042999999999999997</v>
      </c>
      <c s="510" t="s">
        <v>1421</v>
      </c>
      <c s="497" t="s">
        <v>1472</v>
      </c>
    </row>
    <row r="300" spans="1:38" s="497" customFormat="1" ht="13.8">
      <c r="A300" s="787">
        <v>280270219</v>
      </c>
      <c s="507">
        <v>1</v>
      </c>
      <c s="507">
        <v>1</v>
      </c>
      <c s="507">
        <v>1</v>
      </c>
      <c s="507" t="s">
        <v>364</v>
      </c>
      <c s="497" t="s">
        <v>952</v>
      </c>
      <c s="497" t="s">
        <v>951</v>
      </c>
      <c s="497" t="s">
        <v>946</v>
      </c>
      <c s="497" t="s">
        <v>4</v>
      </c>
      <c s="497" t="s">
        <v>967</v>
      </c>
      <c s="497" t="s">
        <v>342</v>
      </c>
      <c s="497" t="s">
        <v>8</v>
      </c>
      <c s="497" t="s">
        <v>1130</v>
      </c>
      <c s="497" t="s">
        <v>351</v>
      </c>
      <c s="497" t="s">
        <v>942</v>
      </c>
      <c s="497" t="s">
        <v>342</v>
      </c>
      <c s="504">
        <v>29438635.199999999</v>
      </c>
      <c s="504">
        <v>0</v>
      </c>
      <c s="504">
        <v>0</v>
      </c>
      <c s="504">
        <v>0</v>
      </c>
      <c s="504">
        <v>0</v>
      </c>
      <c s="504">
        <v>0</v>
      </c>
      <c s="504">
        <v>0</v>
      </c>
      <c s="504">
        <v>29438635.199999999</v>
      </c>
      <c s="509">
        <v>44074</v>
      </c>
      <c s="509">
        <v>51348</v>
      </c>
      <c s="508">
        <v>29438635.199999999</v>
      </c>
      <c s="508">
        <v>29438635.199999999</v>
      </c>
      <c s="508">
        <v>15.676712328767124</v>
      </c>
      <c s="508">
        <v>19.92876712328767</v>
      </c>
      <c s="692">
        <v>0.042999999999999997</v>
      </c>
      <c s="676" t="s">
        <v>1206</v>
      </c>
      <c s="676"/>
      <c s="508">
        <v>15.676712328767124</v>
      </c>
      <c s="508">
        <v>19.92876712328767</v>
      </c>
      <c s="676">
        <v>0.04299999999999999</v>
      </c>
      <c s="510" t="s">
        <v>1422</v>
      </c>
      <c s="497" t="s">
        <v>1473</v>
      </c>
    </row>
    <row r="301" spans="1:38" s="497" customFormat="1" ht="13.8">
      <c r="A301" s="787">
        <v>280270220</v>
      </c>
      <c s="507">
        <v>1</v>
      </c>
      <c s="507">
        <v>1</v>
      </c>
      <c s="507">
        <v>1</v>
      </c>
      <c s="507" t="s">
        <v>364</v>
      </c>
      <c s="497" t="s">
        <v>952</v>
      </c>
      <c s="497" t="s">
        <v>951</v>
      </c>
      <c s="497" t="s">
        <v>946</v>
      </c>
      <c s="497" t="s">
        <v>4</v>
      </c>
      <c s="497" t="s">
        <v>967</v>
      </c>
      <c s="497" t="s">
        <v>342</v>
      </c>
      <c s="497" t="s">
        <v>8</v>
      </c>
      <c s="497" t="s">
        <v>1130</v>
      </c>
      <c s="497" t="s">
        <v>352</v>
      </c>
      <c s="497" t="s">
        <v>942</v>
      </c>
      <c s="497" t="s">
        <v>342</v>
      </c>
      <c s="504">
        <v>14259111.1</v>
      </c>
      <c s="504">
        <v>0</v>
      </c>
      <c s="504">
        <v>0</v>
      </c>
      <c s="504">
        <v>0</v>
      </c>
      <c s="504">
        <v>0</v>
      </c>
      <c s="504">
        <v>0</v>
      </c>
      <c s="504">
        <v>0</v>
      </c>
      <c s="504">
        <v>14259111.1</v>
      </c>
      <c s="509">
        <v>44074</v>
      </c>
      <c s="509">
        <v>51348</v>
      </c>
      <c s="508">
        <v>14259111.1</v>
      </c>
      <c s="508">
        <v>14259111.1</v>
      </c>
      <c s="508">
        <v>15.676712328767124</v>
      </c>
      <c s="508">
        <v>19.92876712328767</v>
      </c>
      <c s="692">
        <v>0.042999999999999997</v>
      </c>
      <c s="676" t="s">
        <v>1206</v>
      </c>
      <c s="676"/>
      <c s="508">
        <v>15.676712328767124</v>
      </c>
      <c s="508">
        <v>19.92876712328767</v>
      </c>
      <c s="676">
        <v>0.042999999999999997</v>
      </c>
      <c s="510" t="s">
        <v>1423</v>
      </c>
      <c s="497" t="s">
        <v>1474</v>
      </c>
    </row>
    <row r="302" spans="1:38" s="497" customFormat="1" ht="13.8">
      <c r="A302" s="787">
        <v>28027022</v>
      </c>
      <c s="507">
        <v>1</v>
      </c>
      <c s="507">
        <v>1</v>
      </c>
      <c s="507">
        <v>1</v>
      </c>
      <c s="507" t="s">
        <v>364</v>
      </c>
      <c s="497" t="s">
        <v>952</v>
      </c>
      <c s="497" t="s">
        <v>951</v>
      </c>
      <c s="497" t="s">
        <v>946</v>
      </c>
      <c s="497" t="s">
        <v>4</v>
      </c>
      <c s="497" t="s">
        <v>967</v>
      </c>
      <c s="497" t="s">
        <v>342</v>
      </c>
      <c s="497" t="s">
        <v>8</v>
      </c>
      <c s="497" t="s">
        <v>1130</v>
      </c>
      <c s="497" t="s">
        <v>353</v>
      </c>
      <c s="497" t="s">
        <v>942</v>
      </c>
      <c s="497" t="s">
        <v>342</v>
      </c>
      <c s="504">
        <v>1004941992</v>
      </c>
      <c s="504">
        <v>0</v>
      </c>
      <c s="504">
        <v>0</v>
      </c>
      <c s="504">
        <v>0</v>
      </c>
      <c s="504">
        <v>0</v>
      </c>
      <c s="504">
        <v>0</v>
      </c>
      <c s="504">
        <v>0</v>
      </c>
      <c s="504">
        <v>1004941992</v>
      </c>
      <c s="509">
        <v>44074</v>
      </c>
      <c s="509">
        <v>47695</v>
      </c>
      <c s="508">
        <v>1004941992</v>
      </c>
      <c s="508">
        <v>1004941992</v>
      </c>
      <c s="508">
        <v>5.6684931506849319</v>
      </c>
      <c s="508">
        <v>9.9205479452054792</v>
      </c>
      <c s="692">
        <v>0</v>
      </c>
      <c s="676" t="s">
        <v>1207</v>
      </c>
      <c s="676"/>
      <c s="508">
        <v>5.6684931506849319</v>
      </c>
      <c s="508">
        <v>9.9205479452054792</v>
      </c>
      <c s="676">
        <v>0</v>
      </c>
      <c s="510" t="s">
        <v>1424</v>
      </c>
      <c s="497" t="s">
        <v>353</v>
      </c>
    </row>
    <row r="303" spans="1:38" s="497" customFormat="1" ht="13.8">
      <c r="A303" s="787">
        <v>280270201</v>
      </c>
      <c s="507">
        <v>1</v>
      </c>
      <c s="507">
        <v>1</v>
      </c>
      <c s="507">
        <v>1</v>
      </c>
      <c s="507" t="s">
        <v>364</v>
      </c>
      <c s="497" t="s">
        <v>952</v>
      </c>
      <c s="497" t="s">
        <v>951</v>
      </c>
      <c s="497" t="s">
        <v>946</v>
      </c>
      <c s="497" t="s">
        <v>4</v>
      </c>
      <c s="497" t="s">
        <v>967</v>
      </c>
      <c s="497" t="s">
        <v>342</v>
      </c>
      <c s="497" t="s">
        <v>8</v>
      </c>
      <c s="497" t="s">
        <v>1130</v>
      </c>
      <c s="497" t="s">
        <v>354</v>
      </c>
      <c s="497" t="s">
        <v>942</v>
      </c>
      <c s="497" t="s">
        <v>342</v>
      </c>
      <c s="504">
        <v>2982942422</v>
      </c>
      <c s="504">
        <v>0</v>
      </c>
      <c s="504">
        <v>0</v>
      </c>
      <c s="504">
        <v>0</v>
      </c>
      <c s="504">
        <v>0</v>
      </c>
      <c s="504">
        <v>0</v>
      </c>
      <c s="504">
        <v>0</v>
      </c>
      <c s="504">
        <v>2982942422</v>
      </c>
      <c s="509">
        <v>44074</v>
      </c>
      <c s="509">
        <v>51348</v>
      </c>
      <c s="508">
        <v>3403135207</v>
      </c>
      <c s="508">
        <v>3403135207</v>
      </c>
      <c s="508">
        <v>15.676712328767124</v>
      </c>
      <c s="508">
        <v>19.92876712328767</v>
      </c>
      <c s="692">
        <v>0.042999999999999997</v>
      </c>
      <c s="676" t="s">
        <v>1206</v>
      </c>
      <c s="676"/>
      <c s="508">
        <v>15.676712328767124</v>
      </c>
      <c s="508">
        <v>19.92876712328767</v>
      </c>
      <c s="676">
        <v>0.042999999999999997</v>
      </c>
      <c s="510" t="s">
        <v>1425</v>
      </c>
      <c s="497" t="s">
        <v>354</v>
      </c>
    </row>
    <row r="304" spans="1:38" s="497" customFormat="1" ht="13.8">
      <c r="A304" s="787">
        <v>280270181</v>
      </c>
      <c s="507">
        <v>1</v>
      </c>
      <c s="507">
        <v>1</v>
      </c>
      <c s="507">
        <v>1</v>
      </c>
      <c s="507" t="s">
        <v>364</v>
      </c>
      <c s="497" t="s">
        <v>952</v>
      </c>
      <c s="497" t="s">
        <v>951</v>
      </c>
      <c s="497" t="s">
        <v>946</v>
      </c>
      <c s="497" t="s">
        <v>4</v>
      </c>
      <c s="497" t="s">
        <v>967</v>
      </c>
      <c s="497" t="s">
        <v>342</v>
      </c>
      <c s="497" t="s">
        <v>8</v>
      </c>
      <c s="497" t="s">
        <v>1130</v>
      </c>
      <c s="497" t="s">
        <v>355</v>
      </c>
      <c s="497" t="s">
        <v>942</v>
      </c>
      <c s="497" t="s">
        <v>342</v>
      </c>
      <c s="504">
        <v>3499085944</v>
      </c>
      <c s="504">
        <v>0</v>
      </c>
      <c s="504">
        <v>0</v>
      </c>
      <c s="504">
        <v>0</v>
      </c>
      <c s="504">
        <v>0</v>
      </c>
      <c s="504">
        <v>0</v>
      </c>
      <c s="504">
        <v>0</v>
      </c>
      <c s="504">
        <v>3499085944</v>
      </c>
      <c s="509">
        <v>44074</v>
      </c>
      <c s="509">
        <v>47695</v>
      </c>
      <c s="508">
        <v>3701423865</v>
      </c>
      <c s="508">
        <v>3701423865</v>
      </c>
      <c s="508">
        <v>5.6684931506849319</v>
      </c>
      <c s="508">
        <v>9.9205479452054792</v>
      </c>
      <c s="692">
        <v>0.047800000000000002</v>
      </c>
      <c s="676" t="s">
        <v>1206</v>
      </c>
      <c s="676"/>
      <c s="508">
        <v>5.6684931506849319</v>
      </c>
      <c s="508">
        <v>9.9205479452054792</v>
      </c>
      <c s="676">
        <v>0.047800000000000002</v>
      </c>
      <c s="510" t="s">
        <v>1426</v>
      </c>
      <c s="497" t="s">
        <v>355</v>
      </c>
    </row>
    <row r="305" spans="1:38" s="497" customFormat="1" ht="13.8">
      <c r="A305" s="787">
        <v>280270191</v>
      </c>
      <c s="507">
        <v>1</v>
      </c>
      <c s="507">
        <v>1</v>
      </c>
      <c s="507">
        <v>1</v>
      </c>
      <c s="507" t="s">
        <v>364</v>
      </c>
      <c s="497" t="s">
        <v>952</v>
      </c>
      <c s="497" t="s">
        <v>951</v>
      </c>
      <c s="497" t="s">
        <v>946</v>
      </c>
      <c s="497" t="s">
        <v>4</v>
      </c>
      <c s="497" t="s">
        <v>967</v>
      </c>
      <c s="497" t="s">
        <v>342</v>
      </c>
      <c s="497" t="s">
        <v>8</v>
      </c>
      <c s="497" t="s">
        <v>1130</v>
      </c>
      <c s="497" t="s">
        <v>356</v>
      </c>
      <c s="497" t="s">
        <v>942</v>
      </c>
      <c s="497" t="s">
        <v>342</v>
      </c>
      <c s="504">
        <v>7452636245</v>
      </c>
      <c s="504">
        <v>0</v>
      </c>
      <c s="504">
        <v>0</v>
      </c>
      <c s="504">
        <v>0</v>
      </c>
      <c s="504">
        <v>0</v>
      </c>
      <c s="504">
        <v>0</v>
      </c>
      <c s="504">
        <v>0</v>
      </c>
      <c s="504">
        <v>7452636245</v>
      </c>
      <c s="509">
        <v>44074</v>
      </c>
      <c s="509">
        <v>49521</v>
      </c>
      <c s="508">
        <v>8458864776</v>
      </c>
      <c s="508">
        <v>8458864776</v>
      </c>
      <c s="508">
        <v>10.671232876712329</v>
      </c>
      <c s="508">
        <v>14.923287671232877</v>
      </c>
      <c s="692">
        <v>0.0332</v>
      </c>
      <c s="676" t="s">
        <v>1206</v>
      </c>
      <c s="676"/>
      <c s="508">
        <v>10.671232876712329</v>
      </c>
      <c s="508">
        <v>14.923287671232877</v>
      </c>
      <c s="676">
        <v>0.0332</v>
      </c>
      <c s="510" t="s">
        <v>1427</v>
      </c>
      <c s="497" t="s">
        <v>356</v>
      </c>
    </row>
    <row r="306" spans="1:38" s="497" customFormat="1" ht="13.8">
      <c r="A306" s="787">
        <v>20347000</v>
      </c>
      <c s="507">
        <v>1</v>
      </c>
      <c s="507">
        <v>1</v>
      </c>
      <c s="507">
        <v>1</v>
      </c>
      <c s="507" t="s">
        <v>364</v>
      </c>
      <c s="497" t="s">
        <v>952</v>
      </c>
      <c s="497" t="s">
        <v>951</v>
      </c>
      <c s="497" t="s">
        <v>1205</v>
      </c>
      <c s="497" t="s">
        <v>4</v>
      </c>
      <c s="497" t="s">
        <v>968</v>
      </c>
      <c s="497" t="s">
        <v>120</v>
      </c>
      <c s="497" t="s">
        <v>8</v>
      </c>
      <c s="497" t="s">
        <v>1129</v>
      </c>
      <c s="497" t="s">
        <v>1204</v>
      </c>
      <c s="497" t="s">
        <v>1204</v>
      </c>
      <c s="497" t="s">
        <v>120</v>
      </c>
      <c s="504">
        <v>11974783.640000001</v>
      </c>
      <c s="504">
        <v>0</v>
      </c>
      <c s="504">
        <v>0</v>
      </c>
      <c s="504">
        <v>327580.46999999997</v>
      </c>
      <c s="504">
        <v>172038.85000000001</v>
      </c>
      <c s="504">
        <v>0</v>
      </c>
      <c s="504">
        <v>0</v>
      </c>
      <c s="504">
        <v>11974783.640000001</v>
      </c>
      <c s="509">
        <v>44187</v>
      </c>
      <c s="509">
        <v>54779</v>
      </c>
      <c s="508">
        <v>78400000</v>
      </c>
      <c s="508">
        <v>78400000</v>
      </c>
      <c s="508">
        <v>25.076712328767123</v>
      </c>
      <c s="508">
        <v>29.019178082191782</v>
      </c>
      <c s="741">
        <v>0.063657699999999998</v>
      </c>
      <c s="676" t="s">
        <v>1906</v>
      </c>
      <c s="676">
        <v>0.012</v>
      </c>
      <c s="508">
        <v>25.076712328767123</v>
      </c>
      <c s="508">
        <v>29.019178082191782</v>
      </c>
      <c s="676">
        <v>0.063657699999999998</v>
      </c>
      <c s="510" t="s">
        <v>120</v>
      </c>
      <c s="497" t="s">
        <v>120</v>
      </c>
    </row>
    <row r="307" spans="1:38" s="497" customFormat="1" ht="13.8">
      <c r="A307" s="787">
        <v>20853000</v>
      </c>
      <c s="507">
        <v>1</v>
      </c>
      <c s="507">
        <v>1</v>
      </c>
      <c s="507">
        <v>1</v>
      </c>
      <c s="507" t="s">
        <v>364</v>
      </c>
      <c s="497" t="s">
        <v>952</v>
      </c>
      <c s="497" t="s">
        <v>951</v>
      </c>
      <c s="497" t="s">
        <v>1205</v>
      </c>
      <c s="497" t="s">
        <v>4</v>
      </c>
      <c s="497" t="s">
        <v>968</v>
      </c>
      <c s="497" t="s">
        <v>270</v>
      </c>
      <c s="497" t="s">
        <v>8</v>
      </c>
      <c s="497" t="s">
        <v>1129</v>
      </c>
      <c s="497" t="s">
        <v>1203</v>
      </c>
      <c s="497" t="s">
        <v>1203</v>
      </c>
      <c s="497" t="s">
        <v>270</v>
      </c>
      <c s="504">
        <v>184615384.60000002</v>
      </c>
      <c s="504">
        <v>0</v>
      </c>
      <c s="504">
        <v>0</v>
      </c>
      <c s="504">
        <v>0</v>
      </c>
      <c s="504">
        <v>0</v>
      </c>
      <c s="504">
        <v>0</v>
      </c>
      <c s="504">
        <v>0</v>
      </c>
      <c s="504">
        <v>184615384.60000002</v>
      </c>
      <c s="509">
        <v>44439</v>
      </c>
      <c s="509">
        <v>50648</v>
      </c>
      <c s="508">
        <v>200000000</v>
      </c>
      <c s="508">
        <v>200000000</v>
      </c>
      <c s="508">
        <v>13.758904109589041</v>
      </c>
      <c s="508">
        <v>17.010958904109589</v>
      </c>
      <c s="715">
        <v>0.075151999999999997</v>
      </c>
      <c s="676" t="s">
        <v>3742</v>
      </c>
      <c s="740">
        <v>0.022283000000000001</v>
      </c>
      <c s="508">
        <v>13.758904109589039</v>
      </c>
      <c s="508">
        <v>17.010958904109589</v>
      </c>
      <c s="676">
        <v>0.075151999999999997</v>
      </c>
      <c s="510" t="s">
        <v>270</v>
      </c>
      <c s="497" t="s">
        <v>270</v>
      </c>
    </row>
    <row r="308" spans="1:38" s="497" customFormat="1" ht="13.8">
      <c r="A308" s="787">
        <v>20349000</v>
      </c>
      <c s="507">
        <v>1</v>
      </c>
      <c s="507">
        <v>1</v>
      </c>
      <c s="507">
        <v>1</v>
      </c>
      <c s="507" t="s">
        <v>364</v>
      </c>
      <c s="497" t="s">
        <v>952</v>
      </c>
      <c s="497" t="s">
        <v>951</v>
      </c>
      <c s="497" t="s">
        <v>1205</v>
      </c>
      <c s="497" t="s">
        <v>4</v>
      </c>
      <c s="497" t="s">
        <v>968</v>
      </c>
      <c s="497" t="s">
        <v>120</v>
      </c>
      <c s="497" t="s">
        <v>8</v>
      </c>
      <c s="497" t="s">
        <v>1129</v>
      </c>
      <c s="497" t="s">
        <v>1221</v>
      </c>
      <c s="497" t="s">
        <v>1221</v>
      </c>
      <c s="497" t="s">
        <v>120</v>
      </c>
      <c s="504">
        <v>291721110.60000002</v>
      </c>
      <c s="504">
        <v>0</v>
      </c>
      <c s="504">
        <v>0</v>
      </c>
      <c s="504">
        <v>0</v>
      </c>
      <c s="504">
        <v>0</v>
      </c>
      <c s="504">
        <v>0</v>
      </c>
      <c s="504">
        <v>0</v>
      </c>
      <c s="504">
        <v>291721110.60000002</v>
      </c>
      <c s="509">
        <v>44497</v>
      </c>
      <c s="509">
        <v>52885</v>
      </c>
      <c s="508">
        <v>300000000</v>
      </c>
      <c s="508">
        <v>300000000</v>
      </c>
      <c s="508">
        <v>19.887671232876713</v>
      </c>
      <c s="508">
        <v>22.980821917808218</v>
      </c>
      <c s="715">
        <v>0.065984399999999999</v>
      </c>
      <c s="676" t="s">
        <v>3461</v>
      </c>
      <c s="676">
        <v>0.012</v>
      </c>
      <c s="508">
        <v>19.887671232876713</v>
      </c>
      <c s="508">
        <v>22.980821917808218</v>
      </c>
      <c s="676">
        <v>0.065984399999999999</v>
      </c>
      <c s="510" t="s">
        <v>120</v>
      </c>
      <c s="497" t="s">
        <v>120</v>
      </c>
    </row>
    <row r="309" spans="1:38" s="497" customFormat="1" ht="13.8">
      <c r="A309" s="787">
        <v>23204000</v>
      </c>
      <c s="507">
        <v>1</v>
      </c>
      <c s="507">
        <v>1</v>
      </c>
      <c s="507">
        <v>1</v>
      </c>
      <c s="507" t="s">
        <v>364</v>
      </c>
      <c s="497" t="s">
        <v>952</v>
      </c>
      <c s="497" t="s">
        <v>951</v>
      </c>
      <c s="497" t="s">
        <v>1205</v>
      </c>
      <c s="497" t="s">
        <v>4</v>
      </c>
      <c s="497" t="s">
        <v>968</v>
      </c>
      <c s="497" t="s">
        <v>1208</v>
      </c>
      <c s="497" t="s">
        <v>8</v>
      </c>
      <c s="497" t="s">
        <v>939</v>
      </c>
      <c s="497" t="s">
        <v>1244</v>
      </c>
      <c s="497" t="s">
        <v>1244</v>
      </c>
      <c s="497" t="s">
        <v>1208</v>
      </c>
      <c s="504">
        <v>54836990</v>
      </c>
      <c s="504">
        <v>0</v>
      </c>
      <c s="504">
        <v>0</v>
      </c>
      <c s="504">
        <v>0</v>
      </c>
      <c s="504">
        <v>0</v>
      </c>
      <c s="504">
        <v>0</v>
      </c>
      <c s="504">
        <v>0</v>
      </c>
      <c s="504">
        <v>54836990</v>
      </c>
      <c s="509">
        <v>43858</v>
      </c>
      <c s="509">
        <v>53237</v>
      </c>
      <c s="508">
        <v>70000000</v>
      </c>
      <c s="508">
        <v>70000000</v>
      </c>
      <c s="508">
        <v>20.852054794520548</v>
      </c>
      <c s="508">
        <v>25.695890410958903</v>
      </c>
      <c s="715">
        <v>0.057862200000000003</v>
      </c>
      <c s="676" t="s">
        <v>1904</v>
      </c>
      <c s="676">
        <v>0.0152826</v>
      </c>
      <c s="508">
        <v>20.852054794520548</v>
      </c>
      <c s="508">
        <v>25.695890410958903</v>
      </c>
      <c s="676">
        <v>0.057862200000000003</v>
      </c>
      <c s="510" t="s">
        <v>1408</v>
      </c>
      <c s="497" t="s">
        <v>1208</v>
      </c>
    </row>
    <row r="310" spans="1:38" s="497" customFormat="1" ht="13.8">
      <c r="A310" s="787">
        <v>20856000</v>
      </c>
      <c s="507">
        <v>1</v>
      </c>
      <c s="507">
        <v>0</v>
      </c>
      <c s="507">
        <v>0</v>
      </c>
      <c s="507" t="s">
        <v>364</v>
      </c>
      <c s="497" t="s">
        <v>949</v>
      </c>
      <c s="497" t="s">
        <v>949</v>
      </c>
      <c s="497" t="s">
        <v>949</v>
      </c>
      <c s="497" t="s">
        <v>949</v>
      </c>
      <c s="497" t="s">
        <v>968</v>
      </c>
      <c s="497" t="s">
        <v>270</v>
      </c>
      <c s="497" t="s">
        <v>126</v>
      </c>
      <c s="497" t="s">
        <v>1129</v>
      </c>
      <c s="497" t="s">
        <v>1243</v>
      </c>
      <c s="497" t="s">
        <v>1243</v>
      </c>
      <c s="497" t="s">
        <v>270</v>
      </c>
      <c s="504">
        <v>93750000</v>
      </c>
      <c s="504">
        <v>0</v>
      </c>
      <c s="504">
        <v>0</v>
      </c>
      <c s="504">
        <v>0</v>
      </c>
      <c s="504">
        <v>0</v>
      </c>
      <c s="504">
        <v>0</v>
      </c>
      <c s="504">
        <v>0</v>
      </c>
      <c s="504">
        <v>93750000</v>
      </c>
      <c s="509">
        <v>44389</v>
      </c>
      <c s="509">
        <v>48041</v>
      </c>
      <c s="508">
        <v>100000000</v>
      </c>
      <c s="508">
        <v>100000000</v>
      </c>
      <c s="508">
        <v>6.6164383561643838</v>
      </c>
      <c s="508">
        <v>10.005479452054795</v>
      </c>
      <c s="715">
        <v>0.074799000000000004</v>
      </c>
      <c s="676" t="s">
        <v>3820</v>
      </c>
      <c s="740">
        <v>0.021783</v>
      </c>
      <c s="508">
        <v>6.6164383561643838</v>
      </c>
      <c s="508">
        <v>10.005479452054795</v>
      </c>
      <c s="676">
        <v>0.074799000000000004</v>
      </c>
      <c s="510" t="s">
        <v>270</v>
      </c>
      <c s="497" t="s">
        <v>270</v>
      </c>
    </row>
    <row r="311" spans="1:38" s="497" customFormat="1" ht="15" customHeight="1">
      <c r="A311" s="787">
        <v>20350000</v>
      </c>
      <c s="507">
        <v>1</v>
      </c>
      <c s="507">
        <v>1</v>
      </c>
      <c s="507">
        <v>1</v>
      </c>
      <c s="507" t="s">
        <v>364</v>
      </c>
      <c s="497" t="s">
        <v>952</v>
      </c>
      <c s="497" t="s">
        <v>951</v>
      </c>
      <c s="497" t="s">
        <v>1205</v>
      </c>
      <c s="497" t="s">
        <v>4</v>
      </c>
      <c s="497" t="s">
        <v>968</v>
      </c>
      <c s="497" t="s">
        <v>120</v>
      </c>
      <c s="497" t="s">
        <v>8</v>
      </c>
      <c s="497" t="s">
        <v>1129</v>
      </c>
      <c s="497" t="s">
        <v>1240</v>
      </c>
      <c s="497" t="s">
        <v>1240</v>
      </c>
      <c s="497" t="s">
        <v>120</v>
      </c>
      <c s="504">
        <v>500000000</v>
      </c>
      <c s="504">
        <v>0</v>
      </c>
      <c s="504">
        <v>55555555.560000002</v>
      </c>
      <c s="504">
        <v>14044822.220000001</v>
      </c>
      <c s="504" t="s">
        <v>4153</v>
      </c>
      <c s="504">
        <v>0</v>
      </c>
      <c s="504">
        <v>0</v>
      </c>
      <c s="504">
        <v>444444444.44</v>
      </c>
      <c s="509">
        <v>44359</v>
      </c>
      <c s="509">
        <v>46492</v>
      </c>
      <c s="508">
        <v>500000000</v>
      </c>
      <c s="508">
        <v>500000000</v>
      </c>
      <c s="508">
        <v>2.3726027397260272</v>
      </c>
      <c s="508">
        <v>5.8438356164383558</v>
      </c>
      <c s="692">
        <v>0.054958</v>
      </c>
      <c s="676" t="s">
        <v>1206</v>
      </c>
      <c s="676"/>
      <c s="508">
        <v>2.3726027397260272</v>
      </c>
      <c s="508">
        <v>5.8438356164383558</v>
      </c>
      <c s="676">
        <v>0.054958</v>
      </c>
      <c s="510" t="s">
        <v>120</v>
      </c>
      <c s="497" t="s">
        <v>120</v>
      </c>
    </row>
    <row r="312" spans="1:38" s="497" customFormat="1" ht="13.8">
      <c r="A312" s="787">
        <v>20852000</v>
      </c>
      <c s="507">
        <v>1</v>
      </c>
      <c s="507">
        <v>1</v>
      </c>
      <c s="507">
        <v>0</v>
      </c>
      <c s="507" t="s">
        <v>364</v>
      </c>
      <c s="497" t="s">
        <v>952</v>
      </c>
      <c s="497" t="s">
        <v>951</v>
      </c>
      <c s="497" t="s">
        <v>950</v>
      </c>
      <c s="497" t="s">
        <v>958</v>
      </c>
      <c s="497" t="s">
        <v>968</v>
      </c>
      <c s="497" t="s">
        <v>270</v>
      </c>
      <c s="497" t="s">
        <v>242</v>
      </c>
      <c s="497" t="s">
        <v>1129</v>
      </c>
      <c s="497" t="s">
        <v>1211</v>
      </c>
      <c s="497" t="s">
        <v>1211</v>
      </c>
      <c s="497" t="s">
        <v>270</v>
      </c>
      <c s="504">
        <v>20778648.459999979</v>
      </c>
      <c s="504">
        <v>0</v>
      </c>
      <c s="504">
        <v>0</v>
      </c>
      <c s="504">
        <v>700925.40000000002</v>
      </c>
      <c s="504">
        <v>51794.779999999999</v>
      </c>
      <c s="504">
        <v>-1.8626451492309599E-09</v>
      </c>
      <c s="504">
        <v>0</v>
      </c>
      <c s="504">
        <v>20778648.459999979</v>
      </c>
      <c s="509">
        <v>44349</v>
      </c>
      <c s="509">
        <v>49828</v>
      </c>
      <c s="508">
        <v>48000000</v>
      </c>
      <c s="508">
        <v>48000000</v>
      </c>
      <c s="508">
        <v>11.512328767123288</v>
      </c>
      <c s="508">
        <v>15.010958904109589</v>
      </c>
      <c s="715">
        <v>0.075539999999999996</v>
      </c>
      <c s="676" t="s">
        <v>3742</v>
      </c>
      <c s="740">
        <v>0.022283000000000001</v>
      </c>
      <c s="508">
        <v>11.512328767123288</v>
      </c>
      <c s="508">
        <v>15.010958904109589</v>
      </c>
      <c s="676">
        <v>0.075539999999999996</v>
      </c>
      <c s="510" t="s">
        <v>270</v>
      </c>
      <c s="497" t="s">
        <v>270</v>
      </c>
    </row>
    <row r="313" spans="1:38" s="497" customFormat="1" ht="13.8">
      <c r="A313" s="787">
        <v>20854000</v>
      </c>
      <c s="507">
        <v>1</v>
      </c>
      <c s="507">
        <v>1</v>
      </c>
      <c s="507">
        <v>1</v>
      </c>
      <c s="507" t="s">
        <v>364</v>
      </c>
      <c s="497" t="s">
        <v>952</v>
      </c>
      <c s="497" t="s">
        <v>951</v>
      </c>
      <c s="497" t="s">
        <v>1205</v>
      </c>
      <c s="497" t="s">
        <v>4</v>
      </c>
      <c s="497" t="s">
        <v>968</v>
      </c>
      <c s="497" t="s">
        <v>270</v>
      </c>
      <c s="497" t="s">
        <v>8</v>
      </c>
      <c s="497" t="s">
        <v>1129</v>
      </c>
      <c s="497" t="s">
        <v>1241</v>
      </c>
      <c s="497" t="s">
        <v>1241</v>
      </c>
      <c s="497" t="s">
        <v>270</v>
      </c>
      <c s="504">
        <v>250000000</v>
      </c>
      <c s="504">
        <v>0</v>
      </c>
      <c s="504">
        <v>0</v>
      </c>
      <c s="504">
        <v>0</v>
      </c>
      <c s="504">
        <v>0</v>
      </c>
      <c s="504">
        <v>0</v>
      </c>
      <c s="504">
        <v>0</v>
      </c>
      <c s="504">
        <v>250000000</v>
      </c>
      <c s="509">
        <v>44389</v>
      </c>
      <c s="509">
        <v>51566</v>
      </c>
      <c s="508">
        <v>250000000</v>
      </c>
      <c s="508">
        <v>250000000</v>
      </c>
      <c s="508">
        <v>16.273972602739725</v>
      </c>
      <c s="508">
        <v>19.663013698630138</v>
      </c>
      <c s="715">
        <v>0.075450000000000003</v>
      </c>
      <c s="676" t="s">
        <v>3742</v>
      </c>
      <c s="740">
        <v>0.022283000000000001</v>
      </c>
      <c s="508">
        <v>16.273972602739725</v>
      </c>
      <c s="508">
        <v>19.663013698630138</v>
      </c>
      <c s="676">
        <v>0.075450000000000003</v>
      </c>
      <c s="510" t="s">
        <v>270</v>
      </c>
      <c s="497" t="s">
        <v>270</v>
      </c>
    </row>
    <row r="314" spans="1:38" s="497" customFormat="1" ht="13.8">
      <c r="A314" s="787">
        <v>20855000</v>
      </c>
      <c s="507">
        <v>1</v>
      </c>
      <c s="507">
        <v>1</v>
      </c>
      <c s="507">
        <v>1</v>
      </c>
      <c s="507" t="s">
        <v>364</v>
      </c>
      <c s="497" t="s">
        <v>952</v>
      </c>
      <c s="497" t="s">
        <v>951</v>
      </c>
      <c s="497" t="s">
        <v>1205</v>
      </c>
      <c s="497" t="s">
        <v>4</v>
      </c>
      <c s="497" t="s">
        <v>968</v>
      </c>
      <c s="497" t="s">
        <v>270</v>
      </c>
      <c s="497" t="s">
        <v>8</v>
      </c>
      <c s="497" t="s">
        <v>1129</v>
      </c>
      <c s="497" t="s">
        <v>1242</v>
      </c>
      <c s="497" t="s">
        <v>1242</v>
      </c>
      <c s="497" t="s">
        <v>270</v>
      </c>
      <c s="504">
        <v>37500000</v>
      </c>
      <c s="504">
        <v>0</v>
      </c>
      <c s="504">
        <v>0</v>
      </c>
      <c s="504">
        <v>0</v>
      </c>
      <c s="504">
        <v>0</v>
      </c>
      <c s="504">
        <v>0</v>
      </c>
      <c s="504">
        <v>0</v>
      </c>
      <c s="504">
        <v>37500000</v>
      </c>
      <c s="509">
        <v>44389</v>
      </c>
      <c s="509">
        <v>51566</v>
      </c>
      <c s="508">
        <v>75000000</v>
      </c>
      <c s="508">
        <v>37500000</v>
      </c>
      <c s="508">
        <v>16.273972602739725</v>
      </c>
      <c s="508">
        <v>19.663013698630138</v>
      </c>
      <c s="715">
        <v>0.075450000000000003</v>
      </c>
      <c s="676" t="s">
        <v>3742</v>
      </c>
      <c s="740">
        <v>0.022283000000000001</v>
      </c>
      <c s="508">
        <v>16.273972602739725</v>
      </c>
      <c s="508">
        <v>19.663013698630138</v>
      </c>
      <c s="676">
        <v>0.075450000000000003</v>
      </c>
      <c s="510" t="s">
        <v>270</v>
      </c>
      <c s="497" t="s">
        <v>270</v>
      </c>
    </row>
    <row r="315" spans="1:38" s="497" customFormat="1" ht="13.8">
      <c r="A315" s="787">
        <v>20841000</v>
      </c>
      <c s="507">
        <v>1</v>
      </c>
      <c s="507">
        <v>1</v>
      </c>
      <c s="507">
        <v>1</v>
      </c>
      <c s="507" t="s">
        <v>364</v>
      </c>
      <c s="497" t="s">
        <v>952</v>
      </c>
      <c s="497" t="s">
        <v>951</v>
      </c>
      <c s="497" t="s">
        <v>1205</v>
      </c>
      <c s="497" t="s">
        <v>4</v>
      </c>
      <c s="497" t="s">
        <v>968</v>
      </c>
      <c s="497" t="s">
        <v>270</v>
      </c>
      <c s="497" t="s">
        <v>8</v>
      </c>
      <c s="497" t="s">
        <v>1129</v>
      </c>
      <c s="497" t="s">
        <v>1210</v>
      </c>
      <c s="497" t="s">
        <v>1210</v>
      </c>
      <c s="497" t="s">
        <v>270</v>
      </c>
      <c s="504">
        <v>12774032.58</v>
      </c>
      <c s="504">
        <v>0</v>
      </c>
      <c s="504">
        <v>580637.83999999997</v>
      </c>
      <c s="504">
        <v>458303.19</v>
      </c>
      <c s="504">
        <v>136896.66</v>
      </c>
      <c s="504">
        <v>0</v>
      </c>
      <c s="504">
        <v>0</v>
      </c>
      <c s="504">
        <v>12193394.74</v>
      </c>
      <c s="509">
        <v>43613</v>
      </c>
      <c s="509">
        <v>49457</v>
      </c>
      <c s="508">
        <v>100000000</v>
      </c>
      <c s="508">
        <v>88134032.579999998</v>
      </c>
      <c s="508">
        <v>10.495890410958904</v>
      </c>
      <c s="508">
        <v>16.010958904109589</v>
      </c>
      <c s="715">
        <v>0.075290999999999997</v>
      </c>
      <c s="676" t="s">
        <v>3742</v>
      </c>
      <c s="740">
        <v>0.022283000000000001</v>
      </c>
      <c s="508">
        <v>10.495890410958904</v>
      </c>
      <c s="508">
        <v>16.010958904109589</v>
      </c>
      <c s="676">
        <v>0.075290999999999997</v>
      </c>
      <c s="510" t="s">
        <v>270</v>
      </c>
      <c s="497" t="s">
        <v>270</v>
      </c>
    </row>
    <row r="316" spans="1:38" s="497" customFormat="1" ht="13.8">
      <c r="A316" s="787">
        <v>23203000</v>
      </c>
      <c s="507">
        <v>1</v>
      </c>
      <c s="507">
        <v>1</v>
      </c>
      <c s="507">
        <v>0</v>
      </c>
      <c s="507" t="s">
        <v>925</v>
      </c>
      <c s="497" t="s">
        <v>952</v>
      </c>
      <c s="497" t="s">
        <v>951</v>
      </c>
      <c s="497" t="s">
        <v>950</v>
      </c>
      <c s="497" t="s">
        <v>959</v>
      </c>
      <c s="497" t="s">
        <v>968</v>
      </c>
      <c s="497" t="s">
        <v>34</v>
      </c>
      <c s="497" t="s">
        <v>106</v>
      </c>
      <c s="497" t="s">
        <v>939</v>
      </c>
      <c s="679" t="s">
        <v>1236</v>
      </c>
      <c s="497" t="s">
        <v>1236</v>
      </c>
      <c s="497" t="s">
        <v>34</v>
      </c>
      <c s="504">
        <v>4189570.5669999998</v>
      </c>
      <c s="504">
        <v>45969.470000000001</v>
      </c>
      <c s="504">
        <v>0</v>
      </c>
      <c s="504">
        <v>0</v>
      </c>
      <c s="504">
        <v>0</v>
      </c>
      <c s="504">
        <v>-114665.88299999945</v>
      </c>
      <c s="504">
        <v>0</v>
      </c>
      <c s="504">
        <v>4120874.1540000001</v>
      </c>
      <c s="509">
        <v>43822</v>
      </c>
      <c s="509">
        <v>54788</v>
      </c>
      <c s="508">
        <v>21499450</v>
      </c>
      <c s="508">
        <v>21499450</v>
      </c>
      <c s="508">
        <v>25.101369863013698</v>
      </c>
      <c s="508">
        <v>30.043835616438358</v>
      </c>
      <c s="692">
        <v>0.02</v>
      </c>
      <c s="676" t="s">
        <v>1206</v>
      </c>
      <c s="676"/>
      <c s="508">
        <v>25.101369863013698</v>
      </c>
      <c s="508">
        <v>30.043835616438358</v>
      </c>
      <c s="676">
        <v>0.02</v>
      </c>
      <c s="510" t="s">
        <v>1408</v>
      </c>
      <c s="497" t="s">
        <v>34</v>
      </c>
    </row>
    <row r="317" spans="1:38" s="497" customFormat="1" ht="13.8">
      <c r="A317" s="787">
        <v>20346000</v>
      </c>
      <c s="507">
        <v>1</v>
      </c>
      <c s="507">
        <v>1</v>
      </c>
      <c s="507">
        <v>1</v>
      </c>
      <c s="507" t="s">
        <v>364</v>
      </c>
      <c s="497" t="s">
        <v>952</v>
      </c>
      <c s="497" t="s">
        <v>951</v>
      </c>
      <c s="497" t="s">
        <v>1205</v>
      </c>
      <c s="497" t="s">
        <v>4</v>
      </c>
      <c s="497" t="s">
        <v>968</v>
      </c>
      <c s="497" t="s">
        <v>120</v>
      </c>
      <c s="497" t="s">
        <v>8</v>
      </c>
      <c s="497" t="s">
        <v>1129</v>
      </c>
      <c s="497" t="s">
        <v>1209</v>
      </c>
      <c s="497" t="s">
        <v>1209</v>
      </c>
      <c s="497" t="s">
        <v>120</v>
      </c>
      <c s="504">
        <v>21870621.75</v>
      </c>
      <c s="504">
        <v>2877117.6800000002</v>
      </c>
      <c s="504">
        <v>0</v>
      </c>
      <c s="504">
        <v>677585.29000000004</v>
      </c>
      <c s="504">
        <v>74131.320000000007</v>
      </c>
      <c s="504">
        <v>0</v>
      </c>
      <c s="504">
        <v>0</v>
      </c>
      <c s="504">
        <v>24747739.43</v>
      </c>
      <c s="509">
        <v>44090</v>
      </c>
      <c s="509">
        <v>52916</v>
      </c>
      <c s="508">
        <v>50000000</v>
      </c>
      <c s="508">
        <v>50000000</v>
      </c>
      <c s="508">
        <v>19.972602739726028</v>
      </c>
      <c s="508">
        <v>24.18082191780822</v>
      </c>
      <c s="741">
        <v>0.064782699999999999</v>
      </c>
      <c s="676" t="s">
        <v>1906</v>
      </c>
      <c s="676">
        <v>0.012</v>
      </c>
      <c s="508">
        <v>19.972602739726028</v>
      </c>
      <c s="508">
        <v>24.180821917808217</v>
      </c>
      <c s="676">
        <v>0.064782699999999999</v>
      </c>
      <c s="510" t="s">
        <v>120</v>
      </c>
      <c s="497" t="s">
        <v>120</v>
      </c>
    </row>
    <row r="318" spans="1:38" s="497" customFormat="1" ht="13.8">
      <c r="A318" s="787">
        <v>20593000</v>
      </c>
      <c s="507">
        <v>1</v>
      </c>
      <c s="507">
        <v>1</v>
      </c>
      <c s="507">
        <v>1</v>
      </c>
      <c s="507" t="s">
        <v>364</v>
      </c>
      <c s="497" t="s">
        <v>952</v>
      </c>
      <c s="497" t="s">
        <v>951</v>
      </c>
      <c s="497" t="s">
        <v>1205</v>
      </c>
      <c s="497" t="s">
        <v>4</v>
      </c>
      <c s="497" t="s">
        <v>968</v>
      </c>
      <c s="497" t="s">
        <v>247</v>
      </c>
      <c s="497" t="s">
        <v>8</v>
      </c>
      <c s="497" t="s">
        <v>1129</v>
      </c>
      <c s="497" t="s">
        <v>1366</v>
      </c>
      <c s="497" t="s">
        <v>1366</v>
      </c>
      <c s="497" t="s">
        <v>247</v>
      </c>
      <c s="504">
        <v>700000000</v>
      </c>
      <c s="504">
        <v>0</v>
      </c>
      <c s="504">
        <v>0</v>
      </c>
      <c s="504">
        <v>10482888.9</v>
      </c>
      <c s="504" t="s">
        <v>4153</v>
      </c>
      <c s="504">
        <v>0</v>
      </c>
      <c s="504">
        <v>0</v>
      </c>
      <c s="504">
        <v>700000000</v>
      </c>
      <c s="509">
        <v>44616</v>
      </c>
      <c s="509">
        <v>50540</v>
      </c>
      <c s="508">
        <v>700000000</v>
      </c>
      <c s="508">
        <v>700000000</v>
      </c>
      <c s="508">
        <v>13.463013698630137</v>
      </c>
      <c s="508">
        <v>16.230136986301371</v>
      </c>
      <c s="692">
        <v>0.0293</v>
      </c>
      <c s="676" t="s">
        <v>1206</v>
      </c>
      <c s="676"/>
      <c s="508">
        <v>13.463013698630137</v>
      </c>
      <c s="508">
        <v>16.230136986301371</v>
      </c>
      <c s="676">
        <v>0.0293</v>
      </c>
      <c s="510" t="s">
        <v>247</v>
      </c>
      <c s="497" t="s">
        <v>247</v>
      </c>
    </row>
    <row r="319" spans="1:38" s="497" customFormat="1" ht="13.8">
      <c r="A319" s="787">
        <v>23205000</v>
      </c>
      <c s="507">
        <v>1</v>
      </c>
      <c s="507">
        <v>0</v>
      </c>
      <c s="507">
        <v>0</v>
      </c>
      <c s="507" t="s">
        <v>925</v>
      </c>
      <c s="497" t="s">
        <v>949</v>
      </c>
      <c s="497" t="s">
        <v>949</v>
      </c>
      <c s="497" t="s">
        <v>949</v>
      </c>
      <c s="497" t="s">
        <v>949</v>
      </c>
      <c s="497" t="s">
        <v>968</v>
      </c>
      <c s="497" t="s">
        <v>34</v>
      </c>
      <c s="497" t="s">
        <v>28</v>
      </c>
      <c s="497" t="s">
        <v>939</v>
      </c>
      <c s="497" t="s">
        <v>1447</v>
      </c>
      <c s="497" t="s">
        <v>1447</v>
      </c>
      <c s="497" t="s">
        <v>34</v>
      </c>
      <c s="504">
        <v>1804037.8899999999</v>
      </c>
      <c s="504">
        <v>0</v>
      </c>
      <c s="504">
        <v>0</v>
      </c>
      <c s="504">
        <v>17622.011999999999</v>
      </c>
      <c s="504">
        <v>24996.900000000001</v>
      </c>
      <c s="504">
        <v>-48809.381999999983</v>
      </c>
      <c s="504">
        <v>0</v>
      </c>
      <c s="504">
        <v>1755228.5079999999</v>
      </c>
      <c s="509">
        <v>44301</v>
      </c>
      <c s="509">
        <v>55107</v>
      </c>
      <c s="508">
        <v>21687975</v>
      </c>
      <c s="508">
        <v>21687975</v>
      </c>
      <c s="508">
        <v>25.975342465753425</v>
      </c>
      <c s="508">
        <v>29.605479452054794</v>
      </c>
      <c s="692">
        <v>0.02</v>
      </c>
      <c s="676" t="s">
        <v>1206</v>
      </c>
      <c s="676"/>
      <c s="508">
        <v>25.975342465753425</v>
      </c>
      <c s="508">
        <v>29.605479452054794</v>
      </c>
      <c s="676">
        <v>0.019999999999999997</v>
      </c>
      <c s="510" t="s">
        <v>1408</v>
      </c>
      <c s="497" t="s">
        <v>34</v>
      </c>
    </row>
    <row r="320" spans="1:38" s="497" customFormat="1" ht="13.8">
      <c r="A320" s="787">
        <v>20857000</v>
      </c>
      <c s="507">
        <v>1</v>
      </c>
      <c s="507">
        <v>1</v>
      </c>
      <c s="507">
        <v>1</v>
      </c>
      <c s="507" t="s">
        <v>364</v>
      </c>
      <c s="497" t="s">
        <v>952</v>
      </c>
      <c s="497" t="s">
        <v>951</v>
      </c>
      <c s="497" t="s">
        <v>1205</v>
      </c>
      <c s="497" t="s">
        <v>4</v>
      </c>
      <c s="497" t="s">
        <v>968</v>
      </c>
      <c s="497" t="s">
        <v>270</v>
      </c>
      <c s="497" t="s">
        <v>8</v>
      </c>
      <c s="497" t="s">
        <v>1129</v>
      </c>
      <c s="497" t="s">
        <v>1444</v>
      </c>
      <c s="497" t="s">
        <v>1444</v>
      </c>
      <c s="497" t="s">
        <v>270</v>
      </c>
      <c s="504">
        <v>72115384.620000005</v>
      </c>
      <c s="504">
        <v>0</v>
      </c>
      <c s="504">
        <v>0</v>
      </c>
      <c s="504">
        <v>0</v>
      </c>
      <c s="504">
        <v>0</v>
      </c>
      <c s="504">
        <v>0</v>
      </c>
      <c s="504">
        <v>0</v>
      </c>
      <c s="504">
        <v>72115384.620000005</v>
      </c>
      <c s="509">
        <v>44628</v>
      </c>
      <c s="509">
        <v>50107</v>
      </c>
      <c s="508">
        <v>75000000</v>
      </c>
      <c s="508">
        <v>75000000</v>
      </c>
      <c s="508">
        <v>12.276712328767124</v>
      </c>
      <c s="508">
        <v>15.010958904109589</v>
      </c>
      <c s="715">
        <v>0.072457999999999995</v>
      </c>
      <c s="676" t="s">
        <v>1638</v>
      </c>
      <c s="676">
        <v>0.02</v>
      </c>
      <c s="508">
        <v>12.276712328767124</v>
      </c>
      <c s="508">
        <v>15.010958904109588</v>
      </c>
      <c s="676">
        <v>0.072457999999999995</v>
      </c>
      <c s="510" t="s">
        <v>270</v>
      </c>
      <c s="497" t="s">
        <v>270</v>
      </c>
    </row>
    <row r="321" spans="1:38" s="497" customFormat="1" ht="13.8">
      <c r="A321" s="787">
        <v>20858000</v>
      </c>
      <c s="507">
        <v>1</v>
      </c>
      <c s="507">
        <v>1</v>
      </c>
      <c s="507">
        <v>1</v>
      </c>
      <c s="507" t="s">
        <v>364</v>
      </c>
      <c s="497" t="s">
        <v>952</v>
      </c>
      <c s="497" t="s">
        <v>951</v>
      </c>
      <c s="497" t="s">
        <v>1205</v>
      </c>
      <c s="497" t="s">
        <v>4</v>
      </c>
      <c s="497" t="s">
        <v>968</v>
      </c>
      <c s="497" t="s">
        <v>270</v>
      </c>
      <c s="497" t="s">
        <v>8</v>
      </c>
      <c s="497" t="s">
        <v>1129</v>
      </c>
      <c s="497" t="s">
        <v>1445</v>
      </c>
      <c s="497" t="s">
        <v>1445</v>
      </c>
      <c s="497" t="s">
        <v>270</v>
      </c>
      <c s="504">
        <v>48076923.079999998</v>
      </c>
      <c s="504">
        <v>0</v>
      </c>
      <c s="504">
        <v>0</v>
      </c>
      <c s="504">
        <v>0</v>
      </c>
      <c s="504">
        <v>0</v>
      </c>
      <c s="504">
        <v>0</v>
      </c>
      <c s="504">
        <v>0</v>
      </c>
      <c s="504">
        <v>48076923.079999998</v>
      </c>
      <c s="509">
        <v>44628</v>
      </c>
      <c s="509">
        <v>50107</v>
      </c>
      <c s="508">
        <v>50000000</v>
      </c>
      <c s="508">
        <v>50000000</v>
      </c>
      <c s="508">
        <v>12.276712328767124</v>
      </c>
      <c s="508">
        <v>15.010958904109589</v>
      </c>
      <c s="715">
        <v>0.072457999999999995</v>
      </c>
      <c s="676" t="s">
        <v>1638</v>
      </c>
      <c s="676">
        <v>0.02</v>
      </c>
      <c s="508">
        <v>12.276712328767124</v>
      </c>
      <c s="508">
        <v>15.010958904109589</v>
      </c>
      <c s="676">
        <v>0.072457999999999995</v>
      </c>
      <c s="510" t="s">
        <v>270</v>
      </c>
      <c s="497" t="s">
        <v>270</v>
      </c>
    </row>
    <row r="322" spans="1:38" s="497" customFormat="1" ht="13.8">
      <c r="A322" s="787">
        <v>20859000</v>
      </c>
      <c s="507">
        <v>1</v>
      </c>
      <c s="507">
        <v>1</v>
      </c>
      <c s="507">
        <v>1</v>
      </c>
      <c s="507" t="s">
        <v>364</v>
      </c>
      <c s="497" t="s">
        <v>952</v>
      </c>
      <c s="497" t="s">
        <v>951</v>
      </c>
      <c s="497" t="s">
        <v>1205</v>
      </c>
      <c s="497" t="s">
        <v>4</v>
      </c>
      <c s="497" t="s">
        <v>968</v>
      </c>
      <c s="497" t="s">
        <v>270</v>
      </c>
      <c s="497" t="s">
        <v>8</v>
      </c>
      <c s="497" t="s">
        <v>1129</v>
      </c>
      <c s="497" t="s">
        <v>1446</v>
      </c>
      <c s="497" t="s">
        <v>1446</v>
      </c>
      <c s="497" t="s">
        <v>270</v>
      </c>
      <c s="504">
        <v>48076923.079999998</v>
      </c>
      <c s="504">
        <v>0</v>
      </c>
      <c s="504">
        <v>0</v>
      </c>
      <c s="504">
        <v>0</v>
      </c>
      <c s="504">
        <v>0</v>
      </c>
      <c s="504">
        <v>0</v>
      </c>
      <c s="504">
        <v>0</v>
      </c>
      <c s="504">
        <v>48076923.079999998</v>
      </c>
      <c s="509">
        <v>44628</v>
      </c>
      <c s="509">
        <v>50107</v>
      </c>
      <c s="508">
        <v>50000000</v>
      </c>
      <c s="508">
        <v>50000000</v>
      </c>
      <c s="508">
        <v>12.276712328767124</v>
      </c>
      <c s="508">
        <v>15.010958904109589</v>
      </c>
      <c s="715">
        <v>0.072457999999999995</v>
      </c>
      <c s="676" t="s">
        <v>1638</v>
      </c>
      <c s="676">
        <v>0.02</v>
      </c>
      <c s="508">
        <v>12.276712328767124</v>
      </c>
      <c s="508">
        <v>15.010958904109589</v>
      </c>
      <c s="676">
        <v>0.072457999999999995</v>
      </c>
      <c s="510" t="s">
        <v>270</v>
      </c>
      <c s="497" t="s">
        <v>270</v>
      </c>
    </row>
    <row r="323" spans="1:38" s="497" customFormat="1" ht="13.8">
      <c r="A323" s="787">
        <v>20591000</v>
      </c>
      <c s="507">
        <v>1</v>
      </c>
      <c s="507">
        <v>1</v>
      </c>
      <c s="507">
        <v>1</v>
      </c>
      <c s="507" t="s">
        <v>364</v>
      </c>
      <c s="497" t="s">
        <v>952</v>
      </c>
      <c s="497" t="s">
        <v>951</v>
      </c>
      <c s="497" t="s">
        <v>1205</v>
      </c>
      <c s="497" t="s">
        <v>4</v>
      </c>
      <c s="497" t="s">
        <v>968</v>
      </c>
      <c s="497" t="s">
        <v>247</v>
      </c>
      <c s="497" t="s">
        <v>8</v>
      </c>
      <c s="497" t="s">
        <v>1129</v>
      </c>
      <c s="497" t="s">
        <v>1448</v>
      </c>
      <c s="497" t="s">
        <v>1448</v>
      </c>
      <c s="497" t="s">
        <v>247</v>
      </c>
      <c s="504">
        <v>1169050.1600000001</v>
      </c>
      <c s="504">
        <v>0</v>
      </c>
      <c s="504">
        <v>0</v>
      </c>
      <c s="504">
        <v>0</v>
      </c>
      <c s="504">
        <v>0</v>
      </c>
      <c s="504">
        <v>0</v>
      </c>
      <c s="504">
        <v>0</v>
      </c>
      <c s="504">
        <v>1169050.1600000001</v>
      </c>
      <c s="509">
        <v>44295</v>
      </c>
      <c s="509">
        <v>54316</v>
      </c>
      <c s="508">
        <v>40000000</v>
      </c>
      <c s="508">
        <v>40000000</v>
      </c>
      <c s="508">
        <v>23.80821917808219</v>
      </c>
      <c s="508">
        <v>27.454794520547946</v>
      </c>
      <c s="692">
        <v>0.067799999999999999</v>
      </c>
      <c s="676" t="s">
        <v>1904</v>
      </c>
      <c s="676">
        <v>0.021299999999999999</v>
      </c>
      <c s="508">
        <v>23.80821917808219</v>
      </c>
      <c s="508">
        <v>27.454794520547946</v>
      </c>
      <c s="676">
        <v>0.067799999999999999</v>
      </c>
      <c s="510" t="s">
        <v>247</v>
      </c>
      <c s="497" t="s">
        <v>247</v>
      </c>
    </row>
    <row r="324" spans="1:38" s="497" customFormat="1" ht="13.8">
      <c r="A324" s="787">
        <v>28112000</v>
      </c>
      <c s="507">
        <v>1</v>
      </c>
      <c s="507">
        <v>0</v>
      </c>
      <c s="507">
        <v>0</v>
      </c>
      <c s="507" t="s">
        <v>364</v>
      </c>
      <c s="497" t="s">
        <v>949</v>
      </c>
      <c s="497" t="s">
        <v>949</v>
      </c>
      <c s="497" t="s">
        <v>949</v>
      </c>
      <c s="497" t="s">
        <v>947</v>
      </c>
      <c s="497" t="s">
        <v>968</v>
      </c>
      <c s="497" t="s">
        <v>13</v>
      </c>
      <c s="497" t="s">
        <v>51</v>
      </c>
      <c s="497" t="s">
        <v>940</v>
      </c>
      <c s="497" t="s">
        <v>1558</v>
      </c>
      <c s="497" t="s">
        <v>1558</v>
      </c>
      <c s="497" t="s">
        <v>13</v>
      </c>
      <c s="504">
        <v>0</v>
      </c>
      <c s="504">
        <v>0</v>
      </c>
      <c s="504">
        <v>0</v>
      </c>
      <c s="504">
        <v>0</v>
      </c>
      <c s="504">
        <v>0</v>
      </c>
      <c s="504">
        <v>0</v>
      </c>
      <c s="504">
        <v>0</v>
      </c>
      <c s="504">
        <v>0</v>
      </c>
      <c s="509">
        <v>44554</v>
      </c>
      <c s="509">
        <v>51859</v>
      </c>
      <c s="508">
        <v>100000000</v>
      </c>
      <c s="508">
        <v>100000000</v>
      </c>
      <c s="508">
        <v>17.076712328767123</v>
      </c>
      <c s="508">
        <v>20.013698630136986</v>
      </c>
      <c s="692">
        <v>0.0235</v>
      </c>
      <c s="676" t="s">
        <v>1206</v>
      </c>
      <c s="676"/>
      <c s="508">
        <v>0</v>
      </c>
      <c s="508">
        <v>0</v>
      </c>
      <c s="676">
        <v>0</v>
      </c>
      <c s="510" t="s">
        <v>1073</v>
      </c>
      <c s="497" t="s">
        <v>13</v>
      </c>
    </row>
    <row r="325" spans="1:38" s="497" customFormat="1" ht="13.8">
      <c r="A325" s="787">
        <v>20351000</v>
      </c>
      <c s="507">
        <v>1</v>
      </c>
      <c s="507">
        <v>1</v>
      </c>
      <c s="507">
        <v>1</v>
      </c>
      <c s="507" t="s">
        <v>364</v>
      </c>
      <c s="497" t="s">
        <v>952</v>
      </c>
      <c s="497" t="s">
        <v>951</v>
      </c>
      <c s="497" t="s">
        <v>1205</v>
      </c>
      <c s="497" t="s">
        <v>4</v>
      </c>
      <c s="497" t="s">
        <v>968</v>
      </c>
      <c s="497" t="s">
        <v>120</v>
      </c>
      <c s="497" t="s">
        <v>8</v>
      </c>
      <c s="497" t="s">
        <v>1129</v>
      </c>
      <c s="497" t="s">
        <v>1576</v>
      </c>
      <c s="497" t="s">
        <v>1576</v>
      </c>
      <c s="497" t="s">
        <v>120</v>
      </c>
      <c s="504">
        <v>250000000</v>
      </c>
      <c s="504">
        <v>0</v>
      </c>
      <c s="504">
        <v>0</v>
      </c>
      <c s="504">
        <v>8273219.3600000003</v>
      </c>
      <c s="504">
        <v>0</v>
      </c>
      <c s="504">
        <v>0</v>
      </c>
      <c s="504">
        <v>0</v>
      </c>
      <c s="504">
        <v>250000000</v>
      </c>
      <c s="509">
        <v>44738</v>
      </c>
      <c s="509">
        <v>51271</v>
      </c>
      <c s="508">
        <v>250000000</v>
      </c>
      <c s="508">
        <v>250000000</v>
      </c>
      <c s="508">
        <v>15.465753424657533</v>
      </c>
      <c s="508">
        <v>17.898630136986302</v>
      </c>
      <c s="715">
        <v>0.064782699999999999</v>
      </c>
      <c s="676" t="s">
        <v>1906</v>
      </c>
      <c s="676">
        <v>0.012</v>
      </c>
      <c s="508">
        <v>15.465753424657533</v>
      </c>
      <c s="508">
        <v>17.898630136986302</v>
      </c>
      <c s="676">
        <v>0.064782699999999999</v>
      </c>
      <c s="510" t="s">
        <v>120</v>
      </c>
      <c s="497" t="s">
        <v>120</v>
      </c>
    </row>
    <row r="326" spans="1:38" s="497" customFormat="1" ht="13.8">
      <c r="A326" s="787">
        <v>20860000</v>
      </c>
      <c s="507">
        <v>1</v>
      </c>
      <c s="507">
        <v>1</v>
      </c>
      <c s="507">
        <v>0</v>
      </c>
      <c s="507" t="s">
        <v>364</v>
      </c>
      <c s="497" t="s">
        <v>952</v>
      </c>
      <c s="497" t="s">
        <v>951</v>
      </c>
      <c s="497" t="s">
        <v>950</v>
      </c>
      <c s="497" t="s">
        <v>958</v>
      </c>
      <c s="497" t="s">
        <v>968</v>
      </c>
      <c s="497" t="s">
        <v>270</v>
      </c>
      <c s="497" t="s">
        <v>48</v>
      </c>
      <c s="497" t="s">
        <v>1129</v>
      </c>
      <c s="497" t="s">
        <v>1577</v>
      </c>
      <c s="497" t="s">
        <v>1577</v>
      </c>
      <c s="497" t="s">
        <v>270</v>
      </c>
      <c s="504">
        <v>31147485.289999999</v>
      </c>
      <c s="504">
        <v>0</v>
      </c>
      <c s="504">
        <v>2044322.6200000001</v>
      </c>
      <c s="504">
        <v>1218807.0800000001</v>
      </c>
      <c s="504">
        <v>10057.6</v>
      </c>
      <c s="504">
        <v>0</v>
      </c>
      <c s="504">
        <v>0</v>
      </c>
      <c s="504">
        <v>29103162.669999998</v>
      </c>
      <c s="509">
        <v>44706</v>
      </c>
      <c s="509">
        <v>48359</v>
      </c>
      <c s="508">
        <v>49000000</v>
      </c>
      <c s="508">
        <v>40966350.619999997</v>
      </c>
      <c s="508">
        <v>7.4876712328767123</v>
      </c>
      <c s="508">
        <v>10.008219178082191</v>
      </c>
      <c s="715">
        <v>0.072514999999999996</v>
      </c>
      <c s="676" t="s">
        <v>1638</v>
      </c>
      <c s="676">
        <v>0.0195</v>
      </c>
      <c s="508">
        <v>7.4876712328767123</v>
      </c>
      <c s="508">
        <v>10.008219178082193</v>
      </c>
      <c s="676">
        <v>0.072514999999999996</v>
      </c>
      <c s="510" t="s">
        <v>270</v>
      </c>
      <c s="497" t="s">
        <v>270</v>
      </c>
    </row>
    <row r="327" spans="1:38" s="497" customFormat="1" ht="13.8">
      <c r="A327" s="787">
        <v>23207000</v>
      </c>
      <c s="507">
        <v>1</v>
      </c>
      <c s="507">
        <v>1</v>
      </c>
      <c s="507">
        <v>1</v>
      </c>
      <c s="507" t="s">
        <v>364</v>
      </c>
      <c s="497" t="s">
        <v>952</v>
      </c>
      <c s="497" t="s">
        <v>951</v>
      </c>
      <c s="497" t="s">
        <v>946</v>
      </c>
      <c s="497" t="s">
        <v>4</v>
      </c>
      <c s="497" t="s">
        <v>968</v>
      </c>
      <c s="497" t="s">
        <v>37</v>
      </c>
      <c s="497" t="s">
        <v>8</v>
      </c>
      <c s="497" t="s">
        <v>939</v>
      </c>
      <c s="497" t="s">
        <v>1646</v>
      </c>
      <c s="497" t="s">
        <v>1646</v>
      </c>
      <c s="497" t="s">
        <v>37</v>
      </c>
      <c s="504">
        <v>50000000</v>
      </c>
      <c s="504">
        <v>0</v>
      </c>
      <c s="504">
        <v>0</v>
      </c>
      <c s="504">
        <v>0</v>
      </c>
      <c s="504">
        <v>0</v>
      </c>
      <c s="504">
        <v>0</v>
      </c>
      <c s="504">
        <v>0</v>
      </c>
      <c s="504">
        <v>50000000</v>
      </c>
      <c s="509">
        <v>44890</v>
      </c>
      <c s="509">
        <v>52109</v>
      </c>
      <c s="508">
        <v>50000000</v>
      </c>
      <c s="508">
        <v>50000000</v>
      </c>
      <c s="508">
        <v>17.761643835616439</v>
      </c>
      <c s="508">
        <v>19.778082191780822</v>
      </c>
      <c s="692">
        <v>0.056000000000000001</v>
      </c>
      <c s="676" t="s">
        <v>1206</v>
      </c>
      <c s="676"/>
      <c s="508">
        <v>17.761643835616439</v>
      </c>
      <c s="508">
        <v>19.778082191780822</v>
      </c>
      <c s="676">
        <v>0.056000000000000001</v>
      </c>
      <c s="510" t="s">
        <v>1408</v>
      </c>
      <c s="497" t="s">
        <v>37</v>
      </c>
    </row>
    <row r="328" spans="1:38" s="497" customFormat="1" ht="13.8">
      <c r="A328" s="787">
        <v>23206000</v>
      </c>
      <c s="507">
        <v>1</v>
      </c>
      <c s="507">
        <v>1</v>
      </c>
      <c s="507">
        <v>1</v>
      </c>
      <c s="507" t="s">
        <v>364</v>
      </c>
      <c s="497" t="s">
        <v>952</v>
      </c>
      <c s="497" t="s">
        <v>951</v>
      </c>
      <c s="497" t="s">
        <v>946</v>
      </c>
      <c s="497" t="s">
        <v>4</v>
      </c>
      <c s="497" t="s">
        <v>968</v>
      </c>
      <c s="497" t="s">
        <v>37</v>
      </c>
      <c s="497" t="s">
        <v>8</v>
      </c>
      <c s="497" t="s">
        <v>939</v>
      </c>
      <c s="497" t="s">
        <v>1647</v>
      </c>
      <c s="497" t="s">
        <v>1647</v>
      </c>
      <c s="497" t="s">
        <v>37</v>
      </c>
      <c s="504">
        <v>100000000</v>
      </c>
      <c s="504">
        <v>0</v>
      </c>
      <c s="504">
        <v>0</v>
      </c>
      <c s="504">
        <v>0</v>
      </c>
      <c s="504">
        <v>0</v>
      </c>
      <c s="504">
        <v>0</v>
      </c>
      <c s="504">
        <v>0</v>
      </c>
      <c s="504">
        <v>100000000</v>
      </c>
      <c s="509">
        <v>44890</v>
      </c>
      <c s="509">
        <v>52109</v>
      </c>
      <c s="508">
        <v>100000000</v>
      </c>
      <c s="508">
        <v>100000000</v>
      </c>
      <c s="508">
        <v>17.761643835616439</v>
      </c>
      <c s="508">
        <v>19.778082191780822</v>
      </c>
      <c s="692">
        <v>0.053999999999999999</v>
      </c>
      <c s="676" t="s">
        <v>1206</v>
      </c>
      <c s="676"/>
      <c s="508">
        <v>17.761643835616439</v>
      </c>
      <c s="508">
        <v>19.778082191780822</v>
      </c>
      <c s="676">
        <v>0.053999999999999999</v>
      </c>
      <c s="510" t="s">
        <v>1408</v>
      </c>
      <c s="497" t="s">
        <v>37</v>
      </c>
    </row>
    <row r="329" spans="1:38" s="497" customFormat="1" ht="13.95" customHeight="1">
      <c r="A329" s="787">
        <v>20352000</v>
      </c>
      <c s="507">
        <v>1</v>
      </c>
      <c s="507">
        <v>1</v>
      </c>
      <c s="507">
        <v>1</v>
      </c>
      <c s="507" t="s">
        <v>364</v>
      </c>
      <c s="497" t="s">
        <v>952</v>
      </c>
      <c s="497" t="s">
        <v>951</v>
      </c>
      <c s="497" t="s">
        <v>946</v>
      </c>
      <c s="497" t="s">
        <v>4</v>
      </c>
      <c s="497" t="s">
        <v>968</v>
      </c>
      <c s="497" t="s">
        <v>120</v>
      </c>
      <c s="497" t="s">
        <v>8</v>
      </c>
      <c s="497" t="s">
        <v>1129</v>
      </c>
      <c s="497" t="s">
        <v>1851</v>
      </c>
      <c s="497" t="s">
        <v>1851</v>
      </c>
      <c s="497" t="s">
        <v>120</v>
      </c>
      <c s="504">
        <v>400000000</v>
      </c>
      <c s="504">
        <v>0</v>
      </c>
      <c s="504">
        <v>0</v>
      </c>
      <c s="504">
        <v>0</v>
      </c>
      <c s="504">
        <v>0</v>
      </c>
      <c s="504">
        <v>0</v>
      </c>
      <c s="504">
        <v>0</v>
      </c>
      <c s="504">
        <v>400000000</v>
      </c>
      <c s="509">
        <v>44908</v>
      </c>
      <c s="509">
        <v>52062</v>
      </c>
      <c s="508">
        <v>400000000</v>
      </c>
      <c s="508">
        <v>400000000</v>
      </c>
      <c s="508">
        <v>17.632876712328766</v>
      </c>
      <c s="508">
        <v>19.600000000000001</v>
      </c>
      <c s="692">
        <v>0.065799999999999997</v>
      </c>
      <c s="676" t="s">
        <v>1906</v>
      </c>
      <c s="676">
        <v>0.012</v>
      </c>
      <c s="508">
        <v>17.632876712328766</v>
      </c>
      <c s="508">
        <v>19.600000000000001</v>
      </c>
      <c s="676">
        <v>0.065799999999999997</v>
      </c>
      <c s="510" t="s">
        <v>120</v>
      </c>
      <c s="497" t="s">
        <v>120</v>
      </c>
    </row>
    <row r="330" spans="1:38" s="497" customFormat="1" ht="13.95" customHeight="1">
      <c r="A330" s="787">
        <v>20594000</v>
      </c>
      <c s="507">
        <v>1</v>
      </c>
      <c s="507">
        <v>1</v>
      </c>
      <c s="507">
        <v>1</v>
      </c>
      <c s="507" t="s">
        <v>364</v>
      </c>
      <c s="497" t="s">
        <v>952</v>
      </c>
      <c s="497" t="s">
        <v>951</v>
      </c>
      <c s="497" t="s">
        <v>946</v>
      </c>
      <c s="497" t="s">
        <v>4</v>
      </c>
      <c s="497" t="s">
        <v>968</v>
      </c>
      <c s="497" t="s">
        <v>247</v>
      </c>
      <c s="497" t="s">
        <v>8</v>
      </c>
      <c s="497" t="s">
        <v>1129</v>
      </c>
      <c s="497" t="s">
        <v>1852</v>
      </c>
      <c s="497" t="s">
        <v>1852</v>
      </c>
      <c s="497" t="s">
        <v>247</v>
      </c>
      <c s="504">
        <v>50732117.649999991</v>
      </c>
      <c s="504">
        <v>0</v>
      </c>
      <c s="504">
        <v>0</v>
      </c>
      <c s="504">
        <v>0</v>
      </c>
      <c s="504">
        <v>0</v>
      </c>
      <c s="504">
        <v>0</v>
      </c>
      <c s="504">
        <v>0</v>
      </c>
      <c s="504">
        <v>50732117.649999991</v>
      </c>
      <c s="509">
        <v>44860</v>
      </c>
      <c s="509">
        <v>50952</v>
      </c>
      <c s="508">
        <v>80000000</v>
      </c>
      <c s="508">
        <v>80000000</v>
      </c>
      <c s="508">
        <v>14.591780821917808</v>
      </c>
      <c s="508">
        <v>16.69041095890411</v>
      </c>
      <c s="692">
        <v>0.058400000000000001</v>
      </c>
      <c s="676" t="s">
        <v>1638</v>
      </c>
      <c s="676">
        <v>0.011900000000000001</v>
      </c>
      <c s="508">
        <v>14.59178082191781</v>
      </c>
      <c s="508">
        <v>16.69041095890411</v>
      </c>
      <c s="676">
        <v>0.058400000000000001</v>
      </c>
      <c s="510" t="s">
        <v>247</v>
      </c>
      <c s="497" t="s">
        <v>247</v>
      </c>
    </row>
    <row r="331" spans="1:38" s="497" customFormat="1" ht="13.8">
      <c r="A331" s="787">
        <v>20595000</v>
      </c>
      <c s="507">
        <v>1</v>
      </c>
      <c s="507">
        <v>1</v>
      </c>
      <c s="507">
        <v>1</v>
      </c>
      <c s="507" t="s">
        <v>364</v>
      </c>
      <c s="497" t="s">
        <v>952</v>
      </c>
      <c s="497" t="s">
        <v>951</v>
      </c>
      <c s="497" t="s">
        <v>946</v>
      </c>
      <c s="497" t="s">
        <v>4</v>
      </c>
      <c s="497" t="s">
        <v>968</v>
      </c>
      <c s="497" t="s">
        <v>247</v>
      </c>
      <c s="497" t="s">
        <v>8</v>
      </c>
      <c s="497" t="s">
        <v>1129</v>
      </c>
      <c s="497" t="s">
        <v>1853</v>
      </c>
      <c s="497" t="s">
        <v>1853</v>
      </c>
      <c s="497" t="s">
        <v>247</v>
      </c>
      <c s="504">
        <v>500000000</v>
      </c>
      <c s="504">
        <v>0</v>
      </c>
      <c s="504">
        <v>0</v>
      </c>
      <c s="504">
        <v>11691666.689999999</v>
      </c>
      <c s="504" t="s">
        <v>4153</v>
      </c>
      <c s="504">
        <v>0</v>
      </c>
      <c s="504">
        <v>0</v>
      </c>
      <c s="504">
        <v>500000000</v>
      </c>
      <c s="509">
        <v>44911</v>
      </c>
      <c s="509">
        <v>51507</v>
      </c>
      <c s="508">
        <v>500000000</v>
      </c>
      <c s="508">
        <v>500000000</v>
      </c>
      <c s="508">
        <v>16.112328767123287</v>
      </c>
      <c s="508">
        <v>18.07123287671233</v>
      </c>
      <c s="692">
        <v>0.045999999999999999</v>
      </c>
      <c s="676" t="s">
        <v>1206</v>
      </c>
      <c s="676"/>
      <c s="508">
        <v>16.112328767123287</v>
      </c>
      <c s="508">
        <v>18.07123287671233</v>
      </c>
      <c s="676">
        <v>0.045999999999999999</v>
      </c>
      <c s="510" t="s">
        <v>247</v>
      </c>
      <c s="497" t="s">
        <v>247</v>
      </c>
    </row>
    <row r="332" spans="1:38" s="497" customFormat="1" ht="13.8">
      <c r="A332" s="787">
        <v>20861000</v>
      </c>
      <c s="507">
        <v>1</v>
      </c>
      <c s="507">
        <v>1</v>
      </c>
      <c s="507">
        <v>1</v>
      </c>
      <c s="507" t="s">
        <v>364</v>
      </c>
      <c s="497" t="s">
        <v>952</v>
      </c>
      <c s="497" t="s">
        <v>951</v>
      </c>
      <c s="497" t="s">
        <v>946</v>
      </c>
      <c s="497" t="s">
        <v>4</v>
      </c>
      <c s="497" t="s">
        <v>968</v>
      </c>
      <c s="497" t="s">
        <v>270</v>
      </c>
      <c s="497" t="s">
        <v>8</v>
      </c>
      <c s="497" t="s">
        <v>1129</v>
      </c>
      <c s="497" t="s">
        <v>1854</v>
      </c>
      <c s="497" t="s">
        <v>1854</v>
      </c>
      <c s="497" t="s">
        <v>270</v>
      </c>
      <c s="504">
        <v>250000000</v>
      </c>
      <c s="504">
        <v>0</v>
      </c>
      <c s="504">
        <v>0</v>
      </c>
      <c s="504">
        <v>0</v>
      </c>
      <c s="504">
        <v>0</v>
      </c>
      <c s="504">
        <v>0</v>
      </c>
      <c s="504">
        <v>0</v>
      </c>
      <c s="504">
        <v>250000000</v>
      </c>
      <c s="509">
        <v>44916</v>
      </c>
      <c s="509">
        <v>50395</v>
      </c>
      <c s="508">
        <v>250000000</v>
      </c>
      <c s="508">
        <v>250000000</v>
      </c>
      <c s="508">
        <v>13.065753424657535</v>
      </c>
      <c s="508">
        <v>15.010958904109589</v>
      </c>
      <c s="715">
        <v>0.072538000000000005</v>
      </c>
      <c s="676" t="s">
        <v>1638</v>
      </c>
      <c s="676">
        <v>0.02</v>
      </c>
      <c s="508">
        <v>13.065753424657535</v>
      </c>
      <c s="508">
        <v>15.010958904109589</v>
      </c>
      <c s="676">
        <v>0.072538000000000005</v>
      </c>
      <c s="510" t="s">
        <v>270</v>
      </c>
      <c s="497" t="s">
        <v>270</v>
      </c>
    </row>
    <row r="333" spans="1:38" s="497" customFormat="1" ht="13.8">
      <c r="A333" s="787">
        <v>23209000</v>
      </c>
      <c s="507">
        <v>1</v>
      </c>
      <c s="507">
        <v>1</v>
      </c>
      <c s="507">
        <v>1</v>
      </c>
      <c s="507" t="s">
        <v>364</v>
      </c>
      <c s="497" t="s">
        <v>952</v>
      </c>
      <c s="497" t="s">
        <v>951</v>
      </c>
      <c s="497" t="s">
        <v>946</v>
      </c>
      <c s="497" t="s">
        <v>4</v>
      </c>
      <c s="497" t="s">
        <v>968</v>
      </c>
      <c s="497" t="s">
        <v>37</v>
      </c>
      <c s="497" t="s">
        <v>8</v>
      </c>
      <c s="497" t="s">
        <v>939</v>
      </c>
      <c s="497" t="s">
        <v>1913</v>
      </c>
      <c s="497" t="s">
        <v>1913</v>
      </c>
      <c s="497" t="s">
        <v>37</v>
      </c>
      <c s="504">
        <v>10000000</v>
      </c>
      <c s="504">
        <v>0</v>
      </c>
      <c s="504">
        <v>0</v>
      </c>
      <c s="504">
        <v>269925</v>
      </c>
      <c s="504">
        <v>50833.332999999999</v>
      </c>
      <c s="504">
        <v>0</v>
      </c>
      <c s="504">
        <v>0</v>
      </c>
      <c s="504">
        <v>10000000</v>
      </c>
      <c s="509">
        <v>44936</v>
      </c>
      <c s="509">
        <v>52078</v>
      </c>
      <c s="508">
        <v>30000000</v>
      </c>
      <c s="508">
        <v>30000000</v>
      </c>
      <c s="508">
        <v>17.676712328767124</v>
      </c>
      <c s="508">
        <v>19.567123287671233</v>
      </c>
      <c s="692">
        <v>0.053100000000000001</v>
      </c>
      <c s="676" t="s">
        <v>1206</v>
      </c>
      <c s="676"/>
      <c s="508">
        <v>17.676712328767124</v>
      </c>
      <c s="508">
        <v>19.567123287671233</v>
      </c>
      <c s="676">
        <v>0.053100000000000001</v>
      </c>
      <c s="510" t="s">
        <v>1408</v>
      </c>
      <c s="497" t="s">
        <v>37</v>
      </c>
    </row>
    <row r="334" spans="1:38" s="497" customFormat="1" ht="13.8">
      <c r="A334" s="787">
        <v>23208000</v>
      </c>
      <c s="507">
        <v>1</v>
      </c>
      <c s="507">
        <v>1</v>
      </c>
      <c s="507">
        <v>1</v>
      </c>
      <c s="507" t="s">
        <v>927</v>
      </c>
      <c s="497" t="s">
        <v>952</v>
      </c>
      <c s="497" t="s">
        <v>951</v>
      </c>
      <c s="497" t="s">
        <v>1205</v>
      </c>
      <c s="497" t="s">
        <v>4</v>
      </c>
      <c s="497" t="s">
        <v>968</v>
      </c>
      <c s="497" t="s">
        <v>1208</v>
      </c>
      <c s="497" t="s">
        <v>8</v>
      </c>
      <c s="497" t="s">
        <v>939</v>
      </c>
      <c s="497" t="s">
        <v>1920</v>
      </c>
      <c s="497" t="s">
        <v>1920</v>
      </c>
      <c s="497" t="s">
        <v>1208</v>
      </c>
      <c s="504">
        <v>151220400</v>
      </c>
      <c s="504">
        <v>0</v>
      </c>
      <c s="504">
        <v>0</v>
      </c>
      <c s="504">
        <v>0</v>
      </c>
      <c s="504">
        <v>0</v>
      </c>
      <c s="504">
        <v>2444900</v>
      </c>
      <c s="504">
        <v>0</v>
      </c>
      <c s="504">
        <v>153665300</v>
      </c>
      <c s="509">
        <v>44861</v>
      </c>
      <c s="509">
        <v>50354</v>
      </c>
      <c s="508">
        <v>175720000</v>
      </c>
      <c s="508">
        <v>175720000</v>
      </c>
      <c s="508">
        <v>12.953424657534246</v>
      </c>
      <c s="508">
        <v>15.049315068493151</v>
      </c>
      <c s="692">
        <v>0.0001</v>
      </c>
      <c s="676" t="s">
        <v>1206</v>
      </c>
      <c s="676"/>
      <c s="508">
        <v>12.953424657534246</v>
      </c>
      <c s="508">
        <v>15.049315068493149</v>
      </c>
      <c s="676">
        <v>0.0001</v>
      </c>
      <c s="510" t="s">
        <v>1408</v>
      </c>
      <c s="497" t="s">
        <v>1208</v>
      </c>
    </row>
    <row r="335" spans="1:38" s="497" customFormat="1" ht="13.8">
      <c r="A335" s="787">
        <v>20620000</v>
      </c>
      <c s="507">
        <v>1</v>
      </c>
      <c s="507">
        <v>1</v>
      </c>
      <c s="507">
        <v>1</v>
      </c>
      <c s="507" t="s">
        <v>364</v>
      </c>
      <c s="497" t="s">
        <v>952</v>
      </c>
      <c s="497" t="s">
        <v>951</v>
      </c>
      <c s="497" t="s">
        <v>946</v>
      </c>
      <c s="497" t="s">
        <v>4</v>
      </c>
      <c s="497" t="s">
        <v>968</v>
      </c>
      <c s="497" t="s">
        <v>322</v>
      </c>
      <c s="497" t="s">
        <v>8</v>
      </c>
      <c s="497" t="s">
        <v>1129</v>
      </c>
      <c s="679">
        <v>2000003658</v>
      </c>
      <c s="679">
        <v>2000003658</v>
      </c>
      <c s="497" t="s">
        <v>322</v>
      </c>
      <c s="504">
        <v>1772053.51</v>
      </c>
      <c s="504">
        <v>0</v>
      </c>
      <c s="504">
        <v>0</v>
      </c>
      <c s="504">
        <v>71336.380000000005</v>
      </c>
      <c s="504">
        <v>0</v>
      </c>
      <c s="504">
        <v>0</v>
      </c>
      <c s="504">
        <v>0</v>
      </c>
      <c s="504">
        <v>1772053.51</v>
      </c>
      <c s="509">
        <v>44819</v>
      </c>
      <c s="509">
        <v>56203</v>
      </c>
      <c s="508">
        <v>22873341.920000002</v>
      </c>
      <c s="508">
        <v>22873341.920000002</v>
      </c>
      <c s="508">
        <v>28.978082191780821</v>
      </c>
      <c s="508">
        <v>31.18904109589041</v>
      </c>
      <c s="692">
        <v>0.0263</v>
      </c>
      <c s="676" t="s">
        <v>1212</v>
      </c>
      <c s="676"/>
      <c s="508">
        <v>28.978082191780818</v>
      </c>
      <c s="508">
        <v>31.18904109589041</v>
      </c>
      <c s="676">
        <v>0.0263</v>
      </c>
      <c s="510" t="s">
        <v>322</v>
      </c>
      <c s="497" t="s">
        <v>322</v>
      </c>
    </row>
    <row r="336" spans="1:38" s="497" customFormat="1" ht="13.8">
      <c r="A336" s="787">
        <v>20846001</v>
      </c>
      <c s="507">
        <v>1</v>
      </c>
      <c s="507">
        <v>1</v>
      </c>
      <c s="507">
        <v>1</v>
      </c>
      <c s="507" t="s">
        <v>364</v>
      </c>
      <c s="497" t="s">
        <v>952</v>
      </c>
      <c s="497" t="s">
        <v>951</v>
      </c>
      <c s="497" t="s">
        <v>946</v>
      </c>
      <c s="497" t="s">
        <v>4</v>
      </c>
      <c s="497" t="s">
        <v>968</v>
      </c>
      <c s="497" t="s">
        <v>270</v>
      </c>
      <c s="497" t="s">
        <v>8</v>
      </c>
      <c s="497" t="s">
        <v>1129</v>
      </c>
      <c s="497" t="s">
        <v>2017</v>
      </c>
      <c s="497" t="s">
        <v>2017</v>
      </c>
      <c s="497" t="s">
        <v>270</v>
      </c>
      <c s="504">
        <v>31578947.360000011</v>
      </c>
      <c s="504">
        <v>0</v>
      </c>
      <c s="504">
        <v>0</v>
      </c>
      <c s="504">
        <v>0</v>
      </c>
      <c s="504">
        <v>0</v>
      </c>
      <c s="504">
        <v>0</v>
      </c>
      <c s="504">
        <v>0</v>
      </c>
      <c s="504">
        <v>31578947.360000011</v>
      </c>
      <c s="509">
        <v>43938</v>
      </c>
      <c s="509">
        <v>48323</v>
      </c>
      <c s="508">
        <v>50000000</v>
      </c>
      <c s="508">
        <v>40000000</v>
      </c>
      <c s="508">
        <v>7.3890410958904109</v>
      </c>
      <c s="508">
        <v>12.013698630136986</v>
      </c>
      <c s="715">
        <v>0.074601000000000001</v>
      </c>
      <c s="676" t="s">
        <v>3742</v>
      </c>
      <c s="740">
        <v>0.013583</v>
      </c>
      <c s="508">
        <v>7.3890410958904109</v>
      </c>
      <c s="508">
        <v>12.013698630136986</v>
      </c>
      <c s="676">
        <v>0.074601000000000001</v>
      </c>
      <c s="510" t="s">
        <v>270</v>
      </c>
      <c s="497" t="s">
        <v>270</v>
      </c>
    </row>
    <row r="337" spans="1:38" s="497" customFormat="1" ht="13.8">
      <c r="A337" s="787">
        <v>20354000</v>
      </c>
      <c s="507">
        <v>1</v>
      </c>
      <c s="507">
        <v>1</v>
      </c>
      <c s="507">
        <v>1</v>
      </c>
      <c s="507" t="s">
        <v>364</v>
      </c>
      <c s="497" t="s">
        <v>952</v>
      </c>
      <c s="497" t="s">
        <v>951</v>
      </c>
      <c s="497" t="s">
        <v>946</v>
      </c>
      <c s="497" t="s">
        <v>4</v>
      </c>
      <c s="497" t="s">
        <v>968</v>
      </c>
      <c s="497" t="s">
        <v>120</v>
      </c>
      <c s="497" t="s">
        <v>8</v>
      </c>
      <c s="497" t="s">
        <v>1129</v>
      </c>
      <c s="497" t="s">
        <v>2018</v>
      </c>
      <c s="497" t="s">
        <v>2018</v>
      </c>
      <c s="497" t="s">
        <v>120</v>
      </c>
      <c s="504">
        <v>3661682.670000283</v>
      </c>
      <c s="504">
        <v>0</v>
      </c>
      <c s="504">
        <v>0</v>
      </c>
      <c s="504">
        <v>0</v>
      </c>
      <c s="504">
        <v>0</v>
      </c>
      <c s="504">
        <v>1.4901161193847699E-08</v>
      </c>
      <c s="504">
        <v>0</v>
      </c>
      <c s="504">
        <v>3661682.6700002979</v>
      </c>
      <c s="509">
        <v>44949</v>
      </c>
      <c s="509">
        <v>54011</v>
      </c>
      <c s="508">
        <v>35000000</v>
      </c>
      <c s="508">
        <v>35000000</v>
      </c>
      <c s="508">
        <v>22.972602739726028</v>
      </c>
      <c s="508">
        <v>24.827397260273973</v>
      </c>
      <c s="692">
        <v>0.012999999999999999</v>
      </c>
      <c s="676" t="s">
        <v>1206</v>
      </c>
      <c s="676"/>
      <c s="508">
        <v>22.972602739726028</v>
      </c>
      <c s="508">
        <v>24.827397260273973</v>
      </c>
      <c s="676">
        <v>0.013000000000000001</v>
      </c>
      <c s="510" t="s">
        <v>120</v>
      </c>
      <c s="497" t="s">
        <v>120</v>
      </c>
    </row>
    <row r="338" spans="1:38" s="497" customFormat="1" ht="13.8">
      <c r="A338" s="787">
        <v>20596000</v>
      </c>
      <c s="507">
        <v>1</v>
      </c>
      <c s="507">
        <v>1</v>
      </c>
      <c s="507">
        <v>1</v>
      </c>
      <c s="507" t="s">
        <v>364</v>
      </c>
      <c s="497" t="s">
        <v>952</v>
      </c>
      <c s="497" t="s">
        <v>951</v>
      </c>
      <c s="497" t="s">
        <v>946</v>
      </c>
      <c s="497" t="s">
        <v>4</v>
      </c>
      <c s="497" t="s">
        <v>968</v>
      </c>
      <c s="497" t="s">
        <v>247</v>
      </c>
      <c s="497" t="s">
        <v>8</v>
      </c>
      <c s="497" t="s">
        <v>1129</v>
      </c>
      <c s="497" t="s">
        <v>2019</v>
      </c>
      <c s="497" t="s">
        <v>2019</v>
      </c>
      <c s="497" t="s">
        <v>247</v>
      </c>
      <c s="504">
        <v>80000000.000000283</v>
      </c>
      <c s="504">
        <v>0</v>
      </c>
      <c s="504">
        <v>0</v>
      </c>
      <c s="504">
        <v>0</v>
      </c>
      <c s="504">
        <v>0</v>
      </c>
      <c s="504">
        <v>1.4901161193847699E-08</v>
      </c>
      <c s="504">
        <v>0</v>
      </c>
      <c s="504">
        <v>80000000.000000298</v>
      </c>
      <c s="509">
        <v>44911</v>
      </c>
      <c s="509">
        <v>48945</v>
      </c>
      <c s="508">
        <v>100000000</v>
      </c>
      <c s="508">
        <v>100000000</v>
      </c>
      <c s="508">
        <v>9.0931506849315067</v>
      </c>
      <c s="508">
        <v>11.052054794520547</v>
      </c>
      <c s="692">
        <v>0.047199999999999999</v>
      </c>
      <c s="676" t="s">
        <v>1206</v>
      </c>
      <c s="676"/>
      <c s="508">
        <v>9.0931506849315067</v>
      </c>
      <c s="508">
        <v>11.052054794520547</v>
      </c>
      <c s="676">
        <v>0.047199999999999999</v>
      </c>
      <c s="510" t="s">
        <v>247</v>
      </c>
      <c s="497" t="s">
        <v>247</v>
      </c>
    </row>
    <row r="339" spans="1:38" s="497" customFormat="1" ht="13.8">
      <c r="A339" s="787">
        <v>31000000</v>
      </c>
      <c s="507">
        <v>1</v>
      </c>
      <c s="507">
        <v>1</v>
      </c>
      <c s="507">
        <v>1</v>
      </c>
      <c s="507" t="s">
        <v>364</v>
      </c>
      <c s="497" t="s">
        <v>952</v>
      </c>
      <c s="497" t="s">
        <v>951</v>
      </c>
      <c s="497" t="s">
        <v>946</v>
      </c>
      <c s="497" t="s">
        <v>4</v>
      </c>
      <c s="497" t="s">
        <v>968</v>
      </c>
      <c s="497" t="s">
        <v>2022</v>
      </c>
      <c s="497" t="s">
        <v>8</v>
      </c>
      <c s="497" t="s">
        <v>2023</v>
      </c>
      <c s="497" t="s">
        <v>2022</v>
      </c>
      <c s="497" t="s">
        <v>2022</v>
      </c>
      <c s="497" t="s">
        <v>2022</v>
      </c>
      <c s="504">
        <v>656022000</v>
      </c>
      <c s="504">
        <v>0</v>
      </c>
      <c s="504">
        <v>0</v>
      </c>
      <c s="504">
        <v>11439383.630000001</v>
      </c>
      <c s="504">
        <v>4500000</v>
      </c>
      <c s="504">
        <v>1.4901161193847699E-08</v>
      </c>
      <c s="504">
        <v>0</v>
      </c>
      <c s="504">
        <v>656022000</v>
      </c>
      <c s="509">
        <v>45055</v>
      </c>
      <c s="509">
        <v>51814</v>
      </c>
      <c s="508">
        <v>656022000</v>
      </c>
      <c s="508">
        <v>656022000</v>
      </c>
      <c s="508">
        <v>16.953424657534246</v>
      </c>
      <c s="508">
        <v>18.517808219178082</v>
      </c>
      <c s="692">
        <v>0.069800000000000001</v>
      </c>
      <c s="676" t="s">
        <v>1206</v>
      </c>
      <c s="676"/>
      <c s="508">
        <v>16.953424657534246</v>
      </c>
      <c s="508">
        <v>18.517808219178082</v>
      </c>
      <c s="676">
        <v>0.069800000000000001</v>
      </c>
      <c s="510" t="s">
        <v>2022</v>
      </c>
      <c s="497" t="s">
        <v>2022</v>
      </c>
    </row>
    <row r="340" spans="1:38" s="497" customFormat="1" ht="13.8">
      <c r="A340" s="787">
        <v>20862000</v>
      </c>
      <c s="507">
        <v>1</v>
      </c>
      <c s="507">
        <v>1</v>
      </c>
      <c s="507">
        <v>0</v>
      </c>
      <c s="507" t="s">
        <v>364</v>
      </c>
      <c s="497" t="s">
        <v>952</v>
      </c>
      <c s="497" t="s">
        <v>951</v>
      </c>
      <c s="497" t="s">
        <v>950</v>
      </c>
      <c s="497" t="s">
        <v>958</v>
      </c>
      <c s="497" t="s">
        <v>968</v>
      </c>
      <c s="497" t="s">
        <v>270</v>
      </c>
      <c s="497" t="s">
        <v>3459</v>
      </c>
      <c s="497" t="s">
        <v>1129</v>
      </c>
      <c s="497" t="s">
        <v>3454</v>
      </c>
      <c s="497" t="s">
        <v>3454</v>
      </c>
      <c s="497" t="s">
        <v>270</v>
      </c>
      <c s="504">
        <v>8865141.0400002524</v>
      </c>
      <c s="504">
        <v>0</v>
      </c>
      <c s="504">
        <v>0</v>
      </c>
      <c s="504">
        <v>0</v>
      </c>
      <c s="504">
        <v>0</v>
      </c>
      <c s="504">
        <v>1.4901161193847699E-08</v>
      </c>
      <c s="504">
        <v>0</v>
      </c>
      <c s="504">
        <v>8865141.0400002673</v>
      </c>
      <c s="509">
        <v>44918</v>
      </c>
      <c s="509">
        <v>50397</v>
      </c>
      <c s="508">
        <v>26891460</v>
      </c>
      <c s="508">
        <v>26891460</v>
      </c>
      <c s="508">
        <v>13.07123287671233</v>
      </c>
      <c s="508">
        <v>15.010958904109589</v>
      </c>
      <c s="715">
        <v>0.072316000000000005</v>
      </c>
      <c s="676" t="s">
        <v>1904</v>
      </c>
      <c s="676">
        <v>0.02</v>
      </c>
      <c s="508">
        <v>13.07123287671233</v>
      </c>
      <c s="508">
        <v>15.010958904109589</v>
      </c>
      <c s="676">
        <v>0.072316000000000005</v>
      </c>
      <c s="510" t="s">
        <v>270</v>
      </c>
      <c s="497" t="s">
        <v>270</v>
      </c>
    </row>
    <row r="341" spans="1:38" s="497" customFormat="1" ht="13.8">
      <c r="A341" s="787">
        <v>20863000</v>
      </c>
      <c s="507">
        <v>1</v>
      </c>
      <c s="507">
        <v>0</v>
      </c>
      <c s="507">
        <v>0</v>
      </c>
      <c s="507" t="s">
        <v>364</v>
      </c>
      <c s="497" t="s">
        <v>949</v>
      </c>
      <c s="497" t="s">
        <v>949</v>
      </c>
      <c s="497" t="s">
        <v>949</v>
      </c>
      <c s="497" t="s">
        <v>949</v>
      </c>
      <c s="497" t="s">
        <v>968</v>
      </c>
      <c s="497" t="s">
        <v>270</v>
      </c>
      <c s="497" t="s">
        <v>126</v>
      </c>
      <c s="497" t="s">
        <v>1129</v>
      </c>
      <c s="497" t="s">
        <v>3455</v>
      </c>
      <c s="497" t="s">
        <v>3455</v>
      </c>
      <c s="497" t="s">
        <v>270</v>
      </c>
      <c s="504">
        <v>75000000.000000253</v>
      </c>
      <c s="504">
        <v>0</v>
      </c>
      <c s="504">
        <v>0</v>
      </c>
      <c s="504">
        <v>2753378.1200000001</v>
      </c>
      <c s="504">
        <v>0</v>
      </c>
      <c s="504">
        <v>1.4901161193847699E-08</v>
      </c>
      <c s="504">
        <v>0</v>
      </c>
      <c s="504">
        <v>75000000.000000268</v>
      </c>
      <c s="509">
        <v>45070</v>
      </c>
      <c s="509">
        <v>48723</v>
      </c>
      <c s="508">
        <v>75000000</v>
      </c>
      <c s="508">
        <v>75000000</v>
      </c>
      <c s="508">
        <v>8.4849315068493159</v>
      </c>
      <c s="508">
        <v>10.008219178082191</v>
      </c>
      <c s="715">
        <v>0.072439000000000003</v>
      </c>
      <c s="676" t="s">
        <v>1904</v>
      </c>
      <c s="676">
        <v>0.0195</v>
      </c>
      <c s="508">
        <v>8.4849315068493159</v>
      </c>
      <c s="508">
        <v>10.008219178082191</v>
      </c>
      <c s="676">
        <v>0.072439000000000003</v>
      </c>
      <c s="510" t="s">
        <v>270</v>
      </c>
      <c s="497" t="s">
        <v>270</v>
      </c>
    </row>
    <row r="342" spans="1:38" s="497" customFormat="1" ht="13.8">
      <c r="A342" s="787">
        <v>20855001</v>
      </c>
      <c s="507">
        <v>1</v>
      </c>
      <c s="507">
        <v>1</v>
      </c>
      <c s="507">
        <v>1</v>
      </c>
      <c s="507" t="s">
        <v>3458</v>
      </c>
      <c s="497" t="s">
        <v>952</v>
      </c>
      <c s="497" t="s">
        <v>951</v>
      </c>
      <c s="497" t="s">
        <v>1205</v>
      </c>
      <c s="497" t="s">
        <v>4</v>
      </c>
      <c s="497" t="s">
        <v>968</v>
      </c>
      <c s="497" t="s">
        <v>270</v>
      </c>
      <c s="497" t="s">
        <v>8</v>
      </c>
      <c s="497" t="s">
        <v>1129</v>
      </c>
      <c s="497" t="s">
        <v>3453</v>
      </c>
      <c s="497" t="s">
        <v>3453</v>
      </c>
      <c s="497" t="s">
        <v>270</v>
      </c>
      <c s="504">
        <v>37500000</v>
      </c>
      <c s="504">
        <v>0</v>
      </c>
      <c s="504">
        <v>0</v>
      </c>
      <c s="504">
        <v>0</v>
      </c>
      <c s="504">
        <v>0</v>
      </c>
      <c s="504">
        <v>0</v>
      </c>
      <c s="504">
        <v>0</v>
      </c>
      <c s="504">
        <v>37500000</v>
      </c>
      <c s="509">
        <v>44389</v>
      </c>
      <c s="509">
        <v>51566</v>
      </c>
      <c s="508">
        <v>75000000</v>
      </c>
      <c s="508">
        <v>37500000</v>
      </c>
      <c s="508">
        <v>16.273972602739725</v>
      </c>
      <c s="508">
        <v>19.663013698630138</v>
      </c>
      <c s="715">
        <v>0.075450000000000003</v>
      </c>
      <c s="676" t="s">
        <v>3742</v>
      </c>
      <c s="676">
        <v>0.015283</v>
      </c>
      <c s="508">
        <v>16.273972602739725</v>
      </c>
      <c s="508">
        <v>19.663013698630138</v>
      </c>
      <c s="676">
        <v>0.075450000000000003</v>
      </c>
      <c s="510" t="s">
        <v>270</v>
      </c>
      <c s="497" t="s">
        <v>270</v>
      </c>
    </row>
    <row r="343" spans="1:38" s="497" customFormat="1" ht="13.8">
      <c r="A343" s="787">
        <v>20355000</v>
      </c>
      <c s="507">
        <v>1</v>
      </c>
      <c s="507">
        <v>0</v>
      </c>
      <c s="507">
        <v>0</v>
      </c>
      <c s="507" t="s">
        <v>364</v>
      </c>
      <c s="497" t="s">
        <v>949</v>
      </c>
      <c s="497" t="s">
        <v>949</v>
      </c>
      <c s="497" t="s">
        <v>949</v>
      </c>
      <c s="497" t="s">
        <v>949</v>
      </c>
      <c s="497" t="s">
        <v>968</v>
      </c>
      <c s="497" t="s">
        <v>120</v>
      </c>
      <c s="497" t="s">
        <v>28</v>
      </c>
      <c s="497" t="s">
        <v>1129</v>
      </c>
      <c s="497" t="s">
        <v>3472</v>
      </c>
      <c s="497" t="s">
        <v>3472</v>
      </c>
      <c s="497" t="s">
        <v>120</v>
      </c>
      <c s="504">
        <v>199380000</v>
      </c>
      <c s="504">
        <v>0</v>
      </c>
      <c s="504">
        <v>0</v>
      </c>
      <c s="504">
        <v>0</v>
      </c>
      <c s="504">
        <v>0</v>
      </c>
      <c s="504">
        <v>0</v>
      </c>
      <c s="504">
        <v>0</v>
      </c>
      <c s="504">
        <v>199380000</v>
      </c>
      <c s="509">
        <v>45030</v>
      </c>
      <c s="509">
        <v>53796</v>
      </c>
      <c s="508">
        <v>300000000</v>
      </c>
      <c s="508">
        <v>300000000</v>
      </c>
      <c s="508">
        <v>22.383561643835616</v>
      </c>
      <c s="508">
        <v>24.016438356164382</v>
      </c>
      <c s="692">
        <v>0.066100599999999995</v>
      </c>
      <c s="497" t="s">
        <v>1987</v>
      </c>
      <c s="676">
        <v>0.012</v>
      </c>
      <c s="508">
        <v>22.383561643835616</v>
      </c>
      <c s="508">
        <v>24.016438356164386</v>
      </c>
      <c s="676">
        <v>0.066100599999999995</v>
      </c>
      <c s="510" t="s">
        <v>120</v>
      </c>
      <c s="497" t="s">
        <v>120</v>
      </c>
    </row>
    <row r="344" spans="1:38" s="497" customFormat="1" ht="13.8">
      <c r="A344" s="787">
        <v>20353000</v>
      </c>
      <c s="507">
        <v>1</v>
      </c>
      <c s="507">
        <v>1</v>
      </c>
      <c s="507">
        <v>1</v>
      </c>
      <c s="507" t="s">
        <v>364</v>
      </c>
      <c s="497" t="s">
        <v>952</v>
      </c>
      <c s="497" t="s">
        <v>951</v>
      </c>
      <c s="497" t="s">
        <v>946</v>
      </c>
      <c s="497" t="s">
        <v>4</v>
      </c>
      <c s="497" t="s">
        <v>968</v>
      </c>
      <c s="497" t="s">
        <v>120</v>
      </c>
      <c s="497" t="s">
        <v>8</v>
      </c>
      <c s="497" t="s">
        <v>1129</v>
      </c>
      <c s="497" t="s">
        <v>3473</v>
      </c>
      <c s="497" t="s">
        <v>3473</v>
      </c>
      <c s="497" t="s">
        <v>120</v>
      </c>
      <c s="504">
        <v>4095604.9100000001</v>
      </c>
      <c s="504">
        <v>0</v>
      </c>
      <c s="504">
        <v>0</v>
      </c>
      <c s="504">
        <v>0</v>
      </c>
      <c s="504">
        <v>0</v>
      </c>
      <c s="504">
        <v>0</v>
      </c>
      <c s="504">
        <v>0</v>
      </c>
      <c s="504">
        <v>4095604.9100000001</v>
      </c>
      <c s="509">
        <v>44949</v>
      </c>
      <c s="509">
        <v>53281</v>
      </c>
      <c s="508">
        <v>49000000</v>
      </c>
      <c s="508">
        <v>49000000</v>
      </c>
      <c s="508">
        <v>20.972602739726028</v>
      </c>
      <c s="508">
        <v>22.827397260273973</v>
      </c>
      <c s="692">
        <v>0.065799999999999997</v>
      </c>
      <c s="497" t="s">
        <v>1987</v>
      </c>
      <c s="793">
        <v>0.012</v>
      </c>
      <c s="508">
        <v>20.972602739726028</v>
      </c>
      <c s="508">
        <v>22.827397260273973</v>
      </c>
      <c s="676">
        <v>0.065799999999999997</v>
      </c>
      <c s="510" t="s">
        <v>120</v>
      </c>
      <c s="497" t="s">
        <v>120</v>
      </c>
    </row>
    <row r="345" spans="1:38" s="497" customFormat="1" ht="13.8">
      <c r="A345" s="787">
        <v>20356000</v>
      </c>
      <c s="507">
        <v>1</v>
      </c>
      <c s="507">
        <v>1</v>
      </c>
      <c s="507">
        <v>1</v>
      </c>
      <c s="507" t="s">
        <v>364</v>
      </c>
      <c s="497" t="s">
        <v>952</v>
      </c>
      <c s="497" t="s">
        <v>951</v>
      </c>
      <c s="497" t="s">
        <v>946</v>
      </c>
      <c s="497" t="s">
        <v>4</v>
      </c>
      <c s="497" t="s">
        <v>968</v>
      </c>
      <c s="497" t="s">
        <v>120</v>
      </c>
      <c s="497" t="s">
        <v>8</v>
      </c>
      <c s="497" t="s">
        <v>1129</v>
      </c>
      <c s="497" t="s">
        <v>3474</v>
      </c>
      <c s="497" t="s">
        <v>3474</v>
      </c>
      <c s="497" t="s">
        <v>120</v>
      </c>
      <c s="504">
        <v>2610699.7999999998</v>
      </c>
      <c s="504">
        <v>0</v>
      </c>
      <c s="504">
        <v>0</v>
      </c>
      <c s="504">
        <v>0</v>
      </c>
      <c s="504">
        <v>0</v>
      </c>
      <c s="504">
        <v>0</v>
      </c>
      <c s="504">
        <v>0</v>
      </c>
      <c s="504">
        <v>2610699.7999999998</v>
      </c>
      <c s="509">
        <v>45061</v>
      </c>
      <c s="509">
        <v>53888</v>
      </c>
      <c s="508">
        <v>9539946.7300000004</v>
      </c>
      <c s="508">
        <v>9539946.7300000004</v>
      </c>
      <c s="508">
        <v>22.635616438356163</v>
      </c>
      <c s="508">
        <v>24.183561643835617</v>
      </c>
      <c s="692">
        <v>0.065506200000000001</v>
      </c>
      <c s="497" t="s">
        <v>1987</v>
      </c>
      <c s="676">
        <v>0.012</v>
      </c>
      <c s="508">
        <v>22.635616438356163</v>
      </c>
      <c s="508">
        <v>24.183561643835617</v>
      </c>
      <c s="676">
        <v>0.065506200000000001</v>
      </c>
      <c s="510" t="s">
        <v>120</v>
      </c>
      <c s="497" t="s">
        <v>120</v>
      </c>
    </row>
    <row r="346" spans="1:38" s="497" customFormat="1" ht="13.8">
      <c r="A346" s="787">
        <v>20597000</v>
      </c>
      <c s="507">
        <v>1</v>
      </c>
      <c s="507">
        <v>1</v>
      </c>
      <c s="507">
        <v>1</v>
      </c>
      <c s="507" t="s">
        <v>364</v>
      </c>
      <c s="497" t="s">
        <v>952</v>
      </c>
      <c s="497" t="s">
        <v>951</v>
      </c>
      <c s="497" t="s">
        <v>946</v>
      </c>
      <c s="497" t="s">
        <v>4</v>
      </c>
      <c s="497" t="s">
        <v>968</v>
      </c>
      <c s="497" t="s">
        <v>247</v>
      </c>
      <c s="497" t="s">
        <v>8</v>
      </c>
      <c s="497" t="s">
        <v>1129</v>
      </c>
      <c s="497" t="s">
        <v>3475</v>
      </c>
      <c s="497" t="s">
        <v>3475</v>
      </c>
      <c s="497" t="s">
        <v>247</v>
      </c>
      <c s="504">
        <v>86319985</v>
      </c>
      <c s="504">
        <v>0</v>
      </c>
      <c s="504">
        <v>0</v>
      </c>
      <c s="504">
        <v>0</v>
      </c>
      <c s="504">
        <v>0</v>
      </c>
      <c s="504">
        <v>0</v>
      </c>
      <c s="504">
        <v>0</v>
      </c>
      <c s="504">
        <v>86319985</v>
      </c>
      <c s="509">
        <v>44998</v>
      </c>
      <c s="509">
        <v>51441</v>
      </c>
      <c s="508">
        <v>200000000</v>
      </c>
      <c s="508">
        <v>200000000</v>
      </c>
      <c s="508">
        <v>15.931506849315069</v>
      </c>
      <c s="508">
        <v>17.652054794520549</v>
      </c>
      <c s="692">
        <v>0.058499999999999996</v>
      </c>
      <c s="676" t="s">
        <v>1637</v>
      </c>
      <c s="678">
        <v>0.012</v>
      </c>
      <c s="508">
        <v>15.931506849315069</v>
      </c>
      <c s="508">
        <v>17.652054794520549</v>
      </c>
      <c s="676">
        <v>0.058499999999999996</v>
      </c>
      <c s="510" t="s">
        <v>247</v>
      </c>
      <c s="497" t="s">
        <v>247</v>
      </c>
    </row>
    <row r="347" spans="1:38" s="497" customFormat="1" ht="13.8">
      <c r="A347" s="787">
        <v>20864000</v>
      </c>
      <c s="507">
        <v>1</v>
      </c>
      <c s="507">
        <v>1</v>
      </c>
      <c s="507">
        <v>0</v>
      </c>
      <c s="507" t="s">
        <v>364</v>
      </c>
      <c s="497" t="s">
        <v>952</v>
      </c>
      <c s="497" t="s">
        <v>951</v>
      </c>
      <c s="497" t="s">
        <v>950</v>
      </c>
      <c s="497" t="s">
        <v>958</v>
      </c>
      <c s="497" t="s">
        <v>968</v>
      </c>
      <c s="497" t="s">
        <v>270</v>
      </c>
      <c s="497" t="s">
        <v>3478</v>
      </c>
      <c s="497" t="s">
        <v>1129</v>
      </c>
      <c s="497" t="s">
        <v>3477</v>
      </c>
      <c s="497" t="s">
        <v>3477</v>
      </c>
      <c s="497" t="s">
        <v>270</v>
      </c>
      <c s="504">
        <v>660664.19999999995</v>
      </c>
      <c s="504">
        <v>0</v>
      </c>
      <c s="504">
        <v>0</v>
      </c>
      <c s="504">
        <v>0</v>
      </c>
      <c s="504">
        <v>0</v>
      </c>
      <c s="504">
        <v>0</v>
      </c>
      <c s="504">
        <v>0</v>
      </c>
      <c s="504">
        <v>660664.19999999995</v>
      </c>
      <c s="509">
        <v>45113</v>
      </c>
      <c s="509">
        <v>48766</v>
      </c>
      <c s="508">
        <v>26467000</v>
      </c>
      <c s="508">
        <v>26467000</v>
      </c>
      <c s="508">
        <v>8.6027397260273979</v>
      </c>
      <c s="508">
        <v>10.008219178082191</v>
      </c>
      <c s="715">
        <v>0.071280999999999997</v>
      </c>
      <c s="676" t="s">
        <v>1904</v>
      </c>
      <c s="678">
        <v>0.0195</v>
      </c>
      <c s="508">
        <v>8.6027397260273979</v>
      </c>
      <c s="508">
        <v>10.008219178082191</v>
      </c>
      <c s="676">
        <v>0.071280999999999997</v>
      </c>
      <c s="510" t="s">
        <v>270</v>
      </c>
      <c s="497" t="s">
        <v>270</v>
      </c>
    </row>
    <row r="348" spans="1:38" s="497" customFormat="1" ht="13.8">
      <c r="A348" s="787">
        <v>20865000</v>
      </c>
      <c s="507">
        <v>1</v>
      </c>
      <c s="507">
        <v>1</v>
      </c>
      <c s="507">
        <v>1</v>
      </c>
      <c s="507" t="s">
        <v>3458</v>
      </c>
      <c s="497" t="s">
        <v>952</v>
      </c>
      <c s="497" t="s">
        <v>951</v>
      </c>
      <c s="497" t="s">
        <v>1205</v>
      </c>
      <c s="497" t="s">
        <v>4</v>
      </c>
      <c s="497" t="s">
        <v>968</v>
      </c>
      <c s="497" t="s">
        <v>270</v>
      </c>
      <c s="497" t="s">
        <v>8</v>
      </c>
      <c s="497" t="s">
        <v>1129</v>
      </c>
      <c s="497" t="s">
        <v>3479</v>
      </c>
      <c s="497" t="s">
        <v>3479</v>
      </c>
      <c s="497" t="s">
        <v>270</v>
      </c>
      <c s="504">
        <v>27754292.41</v>
      </c>
      <c s="504">
        <v>0</v>
      </c>
      <c s="504">
        <v>0</v>
      </c>
      <c s="504">
        <v>0</v>
      </c>
      <c s="504">
        <v>0</v>
      </c>
      <c s="504">
        <v>0</v>
      </c>
      <c s="504">
        <v>0</v>
      </c>
      <c s="504">
        <v>27754292.41</v>
      </c>
      <c s="509">
        <v>45135</v>
      </c>
      <c s="509">
        <v>52440</v>
      </c>
      <c s="508">
        <v>150000000</v>
      </c>
      <c s="508">
        <v>150000000</v>
      </c>
      <c s="508">
        <v>18.668493150684931</v>
      </c>
      <c s="508">
        <v>20.013698630136986</v>
      </c>
      <c s="715">
        <v>0.072137000000000007</v>
      </c>
      <c s="676" t="s">
        <v>1904</v>
      </c>
      <c s="678">
        <v>0.02</v>
      </c>
      <c s="508">
        <v>18.668493150684931</v>
      </c>
      <c s="508">
        <v>20.013698630136986</v>
      </c>
      <c s="676">
        <v>0.072137000000000007</v>
      </c>
      <c s="510" t="s">
        <v>270</v>
      </c>
      <c s="497" t="s">
        <v>270</v>
      </c>
    </row>
    <row r="349" spans="1:38" s="497" customFormat="1" ht="13.8">
      <c r="A349" s="787">
        <v>20866000</v>
      </c>
      <c s="507">
        <v>1</v>
      </c>
      <c s="507">
        <v>1</v>
      </c>
      <c s="507">
        <v>1</v>
      </c>
      <c s="507" t="s">
        <v>3458</v>
      </c>
      <c s="497" t="s">
        <v>952</v>
      </c>
      <c s="497" t="s">
        <v>951</v>
      </c>
      <c s="497" t="s">
        <v>1205</v>
      </c>
      <c s="497" t="s">
        <v>4</v>
      </c>
      <c s="497" t="s">
        <v>968</v>
      </c>
      <c s="497" t="s">
        <v>270</v>
      </c>
      <c s="497" t="s">
        <v>8</v>
      </c>
      <c s="497" t="s">
        <v>1129</v>
      </c>
      <c s="497" t="s">
        <v>3480</v>
      </c>
      <c s="497" t="s">
        <v>3480</v>
      </c>
      <c s="497" t="s">
        <v>270</v>
      </c>
      <c s="504">
        <v>11223481.289999999</v>
      </c>
      <c s="504">
        <v>0</v>
      </c>
      <c s="504">
        <v>0</v>
      </c>
      <c s="504">
        <v>0</v>
      </c>
      <c s="504">
        <v>0</v>
      </c>
      <c s="504">
        <v>0</v>
      </c>
      <c s="504">
        <v>0</v>
      </c>
      <c s="504">
        <v>11223481.289999999</v>
      </c>
      <c s="509">
        <v>45135</v>
      </c>
      <c s="509">
        <v>50614</v>
      </c>
      <c s="508">
        <v>20204813.629999999</v>
      </c>
      <c s="508">
        <v>20204813.629999999</v>
      </c>
      <c s="508">
        <v>13.665753424657535</v>
      </c>
      <c s="508">
        <v>15.010958904109589</v>
      </c>
      <c s="692">
        <v>0.071999999999999995</v>
      </c>
      <c s="676" t="s">
        <v>1904</v>
      </c>
      <c s="678">
        <v>0.02</v>
      </c>
      <c s="508">
        <v>13.665753424657536</v>
      </c>
      <c s="508">
        <v>15.010958904109589</v>
      </c>
      <c s="676">
        <v>0.071999999999999995</v>
      </c>
      <c s="510" t="s">
        <v>270</v>
      </c>
      <c s="497" t="s">
        <v>270</v>
      </c>
    </row>
    <row r="350" spans="1:38" s="497" customFormat="1" ht="13.8">
      <c r="A350" s="787">
        <v>20358000</v>
      </c>
      <c s="507">
        <v>1</v>
      </c>
      <c s="507">
        <v>1</v>
      </c>
      <c s="507">
        <v>1</v>
      </c>
      <c s="507" t="s">
        <v>3458</v>
      </c>
      <c s="497" t="s">
        <v>952</v>
      </c>
      <c s="497" t="s">
        <v>951</v>
      </c>
      <c s="497" t="s">
        <v>1205</v>
      </c>
      <c s="497" t="s">
        <v>4</v>
      </c>
      <c s="497" t="s">
        <v>968</v>
      </c>
      <c s="497" t="s">
        <v>120</v>
      </c>
      <c s="497" t="s">
        <v>8</v>
      </c>
      <c s="497" t="s">
        <v>1129</v>
      </c>
      <c s="497" t="s">
        <v>3481</v>
      </c>
      <c s="497" t="s">
        <v>3481</v>
      </c>
      <c s="497" t="s">
        <v>120</v>
      </c>
      <c s="504">
        <v>450000000</v>
      </c>
      <c s="504">
        <v>0</v>
      </c>
      <c s="504">
        <v>0</v>
      </c>
      <c s="504">
        <v>0</v>
      </c>
      <c s="504">
        <v>0</v>
      </c>
      <c s="504">
        <v>0</v>
      </c>
      <c s="504">
        <v>0</v>
      </c>
      <c s="504">
        <v>450000000</v>
      </c>
      <c s="509">
        <v>45156</v>
      </c>
      <c s="509">
        <v>52062</v>
      </c>
      <c s="508">
        <v>450000000</v>
      </c>
      <c s="508">
        <v>450000000</v>
      </c>
      <c s="508">
        <v>17.632876712328766</v>
      </c>
      <c s="508">
        <v>18.920547945205481</v>
      </c>
      <c s="692">
        <v>0.065799999999999997</v>
      </c>
      <c s="497" t="s">
        <v>1987</v>
      </c>
      <c s="678">
        <v>0.012</v>
      </c>
      <c s="508">
        <v>17.632876712328766</v>
      </c>
      <c s="508">
        <v>18.920547945205481</v>
      </c>
      <c s="676">
        <v>0.065799999999999997</v>
      </c>
      <c s="510" t="s">
        <v>120</v>
      </c>
      <c s="497" t="s">
        <v>120</v>
      </c>
    </row>
    <row r="351" spans="1:38" s="497" customFormat="1" ht="13.8">
      <c r="A351" s="787">
        <v>20359000</v>
      </c>
      <c s="507">
        <v>1</v>
      </c>
      <c s="507">
        <v>1</v>
      </c>
      <c s="507">
        <v>1</v>
      </c>
      <c s="507" t="s">
        <v>3458</v>
      </c>
      <c s="497" t="s">
        <v>952</v>
      </c>
      <c s="497" t="s">
        <v>951</v>
      </c>
      <c s="497" t="s">
        <v>1205</v>
      </c>
      <c s="497" t="s">
        <v>4</v>
      </c>
      <c s="497" t="s">
        <v>968</v>
      </c>
      <c s="497" t="s">
        <v>120</v>
      </c>
      <c s="497" t="s">
        <v>8</v>
      </c>
      <c s="497" t="s">
        <v>1129</v>
      </c>
      <c s="497" t="s">
        <v>3482</v>
      </c>
      <c s="497" t="s">
        <v>3482</v>
      </c>
      <c s="497" t="s">
        <v>120</v>
      </c>
      <c s="504">
        <v>50000000</v>
      </c>
      <c s="504">
        <v>0</v>
      </c>
      <c s="504">
        <v>0</v>
      </c>
      <c s="504">
        <v>0</v>
      </c>
      <c s="504">
        <v>0</v>
      </c>
      <c s="504">
        <v>0</v>
      </c>
      <c s="504">
        <v>0</v>
      </c>
      <c s="504">
        <v>50000000</v>
      </c>
      <c s="509">
        <v>45156</v>
      </c>
      <c s="509">
        <v>50601</v>
      </c>
      <c s="508">
        <v>50000000</v>
      </c>
      <c s="508">
        <v>50000000</v>
      </c>
      <c s="508">
        <v>13.63013698630137</v>
      </c>
      <c s="508">
        <v>14.917808219178083</v>
      </c>
      <c s="692">
        <v>0.025000000000000001</v>
      </c>
      <c s="497" t="s">
        <v>3532</v>
      </c>
      <c s="680"/>
      <c s="508">
        <v>13.63013698630137</v>
      </c>
      <c s="508">
        <v>14.917808219178083</v>
      </c>
      <c s="676">
        <v>0.025000000000000001</v>
      </c>
      <c s="510" t="s">
        <v>120</v>
      </c>
      <c s="497" t="s">
        <v>120</v>
      </c>
    </row>
    <row r="352" spans="1:38" s="497" customFormat="1" ht="13.8">
      <c r="A352" s="787">
        <v>20598000</v>
      </c>
      <c s="507">
        <v>1</v>
      </c>
      <c s="507">
        <v>1</v>
      </c>
      <c s="507">
        <v>1</v>
      </c>
      <c s="507" t="s">
        <v>3458</v>
      </c>
      <c s="497" t="s">
        <v>952</v>
      </c>
      <c s="497" t="s">
        <v>951</v>
      </c>
      <c s="497" t="s">
        <v>1205</v>
      </c>
      <c s="497" t="s">
        <v>4</v>
      </c>
      <c s="497" t="s">
        <v>968</v>
      </c>
      <c s="497" t="s">
        <v>247</v>
      </c>
      <c s="497" t="s">
        <v>8</v>
      </c>
      <c s="497" t="s">
        <v>1129</v>
      </c>
      <c s="497" t="s">
        <v>3483</v>
      </c>
      <c s="497" t="s">
        <v>3483</v>
      </c>
      <c s="497" t="s">
        <v>247</v>
      </c>
      <c s="504">
        <v>500000000</v>
      </c>
      <c s="504">
        <v>0</v>
      </c>
      <c s="504">
        <v>0</v>
      </c>
      <c s="504">
        <v>0</v>
      </c>
      <c s="504">
        <v>0</v>
      </c>
      <c s="504">
        <v>0</v>
      </c>
      <c s="504">
        <v>0</v>
      </c>
      <c s="504">
        <v>500000000</v>
      </c>
      <c s="509">
        <v>45160</v>
      </c>
      <c s="509">
        <v>51485</v>
      </c>
      <c s="504">
        <v>500000000</v>
      </c>
      <c s="504">
        <v>500000000</v>
      </c>
      <c s="508">
        <v>16.052054794520547</v>
      </c>
      <c s="508">
        <v>17.328767123287673</v>
      </c>
      <c s="692">
        <v>0.051999999999999998</v>
      </c>
      <c s="497" t="s">
        <v>1206</v>
      </c>
      <c s="678"/>
      <c s="508">
        <v>16.052054794520547</v>
      </c>
      <c s="508">
        <v>17.328767123287673</v>
      </c>
      <c s="676">
        <v>0.051999999999999998</v>
      </c>
      <c s="510" t="s">
        <v>247</v>
      </c>
      <c s="497" t="s">
        <v>247</v>
      </c>
    </row>
    <row r="353" spans="1:38" s="497" customFormat="1" ht="13.8">
      <c r="A353" s="787">
        <v>20867000</v>
      </c>
      <c s="507">
        <v>1</v>
      </c>
      <c s="507">
        <v>1</v>
      </c>
      <c s="507">
        <v>1</v>
      </c>
      <c s="507" t="s">
        <v>3458</v>
      </c>
      <c s="497" t="s">
        <v>952</v>
      </c>
      <c s="497" t="s">
        <v>951</v>
      </c>
      <c s="497" t="s">
        <v>1205</v>
      </c>
      <c s="497" t="s">
        <v>4</v>
      </c>
      <c s="497" t="s">
        <v>968</v>
      </c>
      <c s="497" t="s">
        <v>270</v>
      </c>
      <c s="497" t="s">
        <v>8</v>
      </c>
      <c s="497" t="s">
        <v>1129</v>
      </c>
      <c s="497" t="s">
        <v>3484</v>
      </c>
      <c s="497" t="s">
        <v>3484</v>
      </c>
      <c s="497" t="s">
        <v>270</v>
      </c>
      <c s="504">
        <v>0</v>
      </c>
      <c s="504">
        <v>0</v>
      </c>
      <c s="504">
        <v>0</v>
      </c>
      <c s="504">
        <v>0</v>
      </c>
      <c s="504">
        <v>0</v>
      </c>
      <c s="504">
        <v>0</v>
      </c>
      <c s="504">
        <v>0</v>
      </c>
      <c s="504">
        <v>0</v>
      </c>
      <c s="509">
        <v>45145</v>
      </c>
      <c s="509">
        <v>52451</v>
      </c>
      <c s="508">
        <v>117515240</v>
      </c>
      <c s="508">
        <v>117515240</v>
      </c>
      <c s="508">
        <v>18.698630136986303</v>
      </c>
      <c s="508">
        <v>20.016438356164382</v>
      </c>
      <c s="692"/>
      <c s="676" t="s">
        <v>1904</v>
      </c>
      <c s="678">
        <v>0.02</v>
      </c>
      <c s="508">
        <v>0</v>
      </c>
      <c s="508">
        <v>0</v>
      </c>
      <c s="676">
        <v>0</v>
      </c>
      <c s="510" t="s">
        <v>270</v>
      </c>
      <c s="497" t="s">
        <v>270</v>
      </c>
    </row>
    <row r="354" spans="1:38" s="497" customFormat="1" ht="13.8">
      <c r="A354" s="787">
        <v>20100000</v>
      </c>
      <c s="507">
        <v>1</v>
      </c>
      <c s="507">
        <v>0</v>
      </c>
      <c s="507">
        <v>0</v>
      </c>
      <c s="507" t="s">
        <v>364</v>
      </c>
      <c s="497" t="s">
        <v>949</v>
      </c>
      <c s="497" t="s">
        <v>949</v>
      </c>
      <c s="497" t="s">
        <v>949</v>
      </c>
      <c s="497" t="s">
        <v>949</v>
      </c>
      <c s="497" t="s">
        <v>968</v>
      </c>
      <c s="497" t="s">
        <v>3534</v>
      </c>
      <c s="497" t="s">
        <v>126</v>
      </c>
      <c s="497" t="s">
        <v>1129</v>
      </c>
      <c s="497" t="s">
        <v>3535</v>
      </c>
      <c s="497" t="s">
        <v>3535</v>
      </c>
      <c s="497" t="s">
        <v>3534</v>
      </c>
      <c s="504">
        <v>50000000</v>
      </c>
      <c s="504">
        <v>0</v>
      </c>
      <c s="504">
        <v>0</v>
      </c>
      <c s="504">
        <v>0</v>
      </c>
      <c s="504">
        <v>0</v>
      </c>
      <c s="504">
        <v>0</v>
      </c>
      <c s="504">
        <v>0</v>
      </c>
      <c s="504">
        <v>50000000</v>
      </c>
      <c s="509">
        <v>45050</v>
      </c>
      <c s="509">
        <v>48269</v>
      </c>
      <c s="508">
        <v>50000000</v>
      </c>
      <c s="508">
        <v>50000000</v>
      </c>
      <c s="508">
        <v>7.2410958904109588</v>
      </c>
      <c s="508">
        <v>8.8191780821917813</v>
      </c>
      <c s="692">
        <v>0.065660200000000002</v>
      </c>
      <c s="676" t="s">
        <v>1904</v>
      </c>
      <c s="678">
        <v>0.012282599999999999</v>
      </c>
      <c s="508">
        <v>7.2410958904109588</v>
      </c>
      <c s="508">
        <v>8.8191780821917813</v>
      </c>
      <c s="676">
        <v>0.065660200000000002</v>
      </c>
      <c s="510" t="s">
        <v>3534</v>
      </c>
      <c s="497" t="s">
        <v>3534</v>
      </c>
    </row>
    <row r="355" spans="1:38" s="497" customFormat="1" ht="13.8">
      <c r="A355" s="787">
        <v>20868000</v>
      </c>
      <c s="507">
        <v>1</v>
      </c>
      <c s="507">
        <v>1</v>
      </c>
      <c s="507">
        <v>1</v>
      </c>
      <c s="507" t="s">
        <v>3458</v>
      </c>
      <c s="497" t="s">
        <v>952</v>
      </c>
      <c s="497" t="s">
        <v>951</v>
      </c>
      <c s="497" t="s">
        <v>1205</v>
      </c>
      <c s="497" t="s">
        <v>4</v>
      </c>
      <c s="497" t="s">
        <v>968</v>
      </c>
      <c s="497" t="s">
        <v>270</v>
      </c>
      <c s="497" t="s">
        <v>8</v>
      </c>
      <c s="497" t="s">
        <v>1129</v>
      </c>
      <c s="497" t="s">
        <v>3536</v>
      </c>
      <c s="497" t="s">
        <v>3536</v>
      </c>
      <c s="497" t="s">
        <v>270</v>
      </c>
      <c s="504">
        <v>0</v>
      </c>
      <c s="504">
        <v>1375680</v>
      </c>
      <c s="504">
        <v>0</v>
      </c>
      <c s="504">
        <v>0</v>
      </c>
      <c s="504">
        <v>0</v>
      </c>
      <c s="504">
        <v>0</v>
      </c>
      <c s="504">
        <v>0</v>
      </c>
      <c s="504">
        <v>1375680</v>
      </c>
      <c s="509">
        <v>45184</v>
      </c>
      <c s="509">
        <v>50663</v>
      </c>
      <c s="508">
        <v>200000000</v>
      </c>
      <c s="508">
        <v>200000000</v>
      </c>
      <c s="508">
        <v>13.800000000000001</v>
      </c>
      <c s="508">
        <v>15.010958904109589</v>
      </c>
      <c s="692">
        <v>0.071999999999999995</v>
      </c>
      <c s="676" t="s">
        <v>1904</v>
      </c>
      <c s="678">
        <v>0.02</v>
      </c>
      <c s="508">
        <v>13.800000000000001</v>
      </c>
      <c s="508">
        <v>15.010958904109589</v>
      </c>
      <c s="676">
        <v>0.071999999999999995</v>
      </c>
      <c s="510" t="s">
        <v>270</v>
      </c>
      <c s="497" t="s">
        <v>270</v>
      </c>
    </row>
    <row r="356" spans="1:38" s="497" customFormat="1" ht="13.8">
      <c r="A356" s="787">
        <v>20599000</v>
      </c>
      <c s="507">
        <v>1</v>
      </c>
      <c s="507">
        <v>0</v>
      </c>
      <c s="507">
        <v>0</v>
      </c>
      <c s="507" t="s">
        <v>364</v>
      </c>
      <c s="497" t="s">
        <v>949</v>
      </c>
      <c s="497" t="s">
        <v>949</v>
      </c>
      <c s="497" t="s">
        <v>949</v>
      </c>
      <c s="497" t="s">
        <v>949</v>
      </c>
      <c s="497" t="s">
        <v>968</v>
      </c>
      <c s="497" t="s">
        <v>247</v>
      </c>
      <c s="497" t="s">
        <v>28</v>
      </c>
      <c s="497" t="s">
        <v>1129</v>
      </c>
      <c s="497" t="s">
        <v>3589</v>
      </c>
      <c s="497" t="s">
        <v>3589</v>
      </c>
      <c s="497" t="s">
        <v>247</v>
      </c>
      <c s="504">
        <v>300000000</v>
      </c>
      <c s="504">
        <v>0</v>
      </c>
      <c s="504">
        <v>0</v>
      </c>
      <c s="504">
        <v>0</v>
      </c>
      <c s="504">
        <v>0</v>
      </c>
      <c s="504">
        <v>0</v>
      </c>
      <c s="504">
        <v>0</v>
      </c>
      <c s="504">
        <v>300000000</v>
      </c>
      <c s="509">
        <v>45210</v>
      </c>
      <c s="509">
        <v>52305</v>
      </c>
      <c s="508">
        <v>300000000</v>
      </c>
      <c s="508">
        <v>300000000</v>
      </c>
      <c s="508">
        <v>18.298630136986301</v>
      </c>
      <c s="508">
        <v>19.438356164383563</v>
      </c>
      <c s="692">
        <v>0.058400000000000001</v>
      </c>
      <c s="497" t="s">
        <v>1904</v>
      </c>
      <c s="678">
        <v>0.011900000000000001</v>
      </c>
      <c s="508">
        <v>18.298630136986301</v>
      </c>
      <c s="508">
        <v>19.438356164383563</v>
      </c>
      <c s="676">
        <v>0.058400000000000001</v>
      </c>
      <c s="510" t="s">
        <v>247</v>
      </c>
      <c s="497" t="s">
        <v>247</v>
      </c>
    </row>
    <row r="357" spans="1:38" s="497" customFormat="1" ht="13.8">
      <c r="A357" s="787">
        <v>20870000</v>
      </c>
      <c s="507">
        <v>1</v>
      </c>
      <c s="507">
        <v>1</v>
      </c>
      <c s="507">
        <v>1</v>
      </c>
      <c s="507" t="s">
        <v>3458</v>
      </c>
      <c s="497" t="s">
        <v>952</v>
      </c>
      <c s="497" t="s">
        <v>951</v>
      </c>
      <c s="497" t="s">
        <v>1205</v>
      </c>
      <c s="497" t="s">
        <v>4</v>
      </c>
      <c s="497" t="s">
        <v>968</v>
      </c>
      <c s="497" t="s">
        <v>270</v>
      </c>
      <c s="497" t="s">
        <v>8</v>
      </c>
      <c s="497" t="s">
        <v>1129</v>
      </c>
      <c s="497" t="s">
        <v>3660</v>
      </c>
      <c s="497" t="s">
        <v>3660</v>
      </c>
      <c s="497" t="s">
        <v>270</v>
      </c>
      <c s="504">
        <v>75000000</v>
      </c>
      <c s="504">
        <v>0</v>
      </c>
      <c s="504">
        <v>0</v>
      </c>
      <c s="504">
        <v>0</v>
      </c>
      <c s="504">
        <v>0</v>
      </c>
      <c s="504">
        <v>0</v>
      </c>
      <c s="504">
        <v>0</v>
      </c>
      <c s="504">
        <v>75000000</v>
      </c>
      <c s="509">
        <v>45273</v>
      </c>
      <c s="509">
        <v>47829</v>
      </c>
      <c s="508">
        <v>75000000</v>
      </c>
      <c s="508">
        <v>75000000</v>
      </c>
      <c s="508">
        <v>6.0356164383561648</v>
      </c>
      <c s="508">
        <v>7.0027397260273974</v>
      </c>
      <c s="715">
        <v>0.070013000000000006</v>
      </c>
      <c s="676" t="s">
        <v>1904</v>
      </c>
      <c s="678">
        <v>0.017500000000000002</v>
      </c>
      <c s="508">
        <v>6.0356164383561648</v>
      </c>
      <c s="508">
        <v>7.0027397260273974</v>
      </c>
      <c s="676">
        <v>0.070013000000000006</v>
      </c>
      <c s="510" t="s">
        <v>270</v>
      </c>
      <c s="497" t="s">
        <v>270</v>
      </c>
    </row>
    <row r="358" spans="1:38" s="497" customFormat="1" ht="13.8">
      <c r="A358" s="787">
        <v>20357000</v>
      </c>
      <c s="507">
        <v>1</v>
      </c>
      <c s="507">
        <v>1</v>
      </c>
      <c s="507">
        <v>1</v>
      </c>
      <c s="507" t="s">
        <v>3458</v>
      </c>
      <c s="497" t="s">
        <v>952</v>
      </c>
      <c s="497" t="s">
        <v>951</v>
      </c>
      <c s="497" t="s">
        <v>1205</v>
      </c>
      <c s="497" t="s">
        <v>4</v>
      </c>
      <c s="497" t="s">
        <v>968</v>
      </c>
      <c s="497" t="s">
        <v>120</v>
      </c>
      <c s="497" t="s">
        <v>8</v>
      </c>
      <c s="497" t="s">
        <v>1129</v>
      </c>
      <c s="497" t="s">
        <v>3565</v>
      </c>
      <c s="497" t="s">
        <v>3565</v>
      </c>
      <c s="497" t="s">
        <v>120</v>
      </c>
      <c s="504">
        <v>0</v>
      </c>
      <c s="504">
        <v>501568.94</v>
      </c>
      <c s="504">
        <v>0</v>
      </c>
      <c s="504">
        <v>0</v>
      </c>
      <c s="504">
        <v>0</v>
      </c>
      <c s="504">
        <v>0</v>
      </c>
      <c s="504">
        <v>0</v>
      </c>
      <c s="504">
        <v>501568.94</v>
      </c>
      <c s="509">
        <v>45110</v>
      </c>
      <c s="509">
        <v>53888</v>
      </c>
      <c s="508">
        <v>42000000</v>
      </c>
      <c s="508">
        <v>42000000</v>
      </c>
      <c s="508">
        <v>22.635616438356163</v>
      </c>
      <c s="508">
        <v>24.049315068493151</v>
      </c>
      <c s="692">
        <v>0.064054</v>
      </c>
      <c s="676" t="s">
        <v>1906</v>
      </c>
      <c s="678">
        <v>0.011599999999999999</v>
      </c>
      <c s="508">
        <v>22.635616438356163</v>
      </c>
      <c s="508">
        <v>24.049315068493151</v>
      </c>
      <c s="676">
        <v>0.064054</v>
      </c>
      <c s="510" t="s">
        <v>120</v>
      </c>
      <c s="497" t="s">
        <v>120</v>
      </c>
    </row>
    <row r="359" spans="1:38" s="497" customFormat="1" ht="13.8">
      <c r="A359" s="787">
        <v>20360000</v>
      </c>
      <c s="507">
        <v>1</v>
      </c>
      <c s="507">
        <v>1</v>
      </c>
      <c s="507">
        <v>1</v>
      </c>
      <c s="507" t="s">
        <v>364</v>
      </c>
      <c s="497" t="s">
        <v>952</v>
      </c>
      <c s="497" t="s">
        <v>951</v>
      </c>
      <c s="497" t="s">
        <v>1205</v>
      </c>
      <c s="497" t="s">
        <v>4</v>
      </c>
      <c s="497" t="s">
        <v>968</v>
      </c>
      <c s="497" t="s">
        <v>120</v>
      </c>
      <c s="497" t="s">
        <v>135</v>
      </c>
      <c s="497" t="s">
        <v>1129</v>
      </c>
      <c s="497" t="s">
        <v>3570</v>
      </c>
      <c s="497" t="s">
        <v>3570</v>
      </c>
      <c s="497" t="s">
        <v>120</v>
      </c>
      <c s="504">
        <v>636693.85999999999</v>
      </c>
      <c s="504">
        <v>0</v>
      </c>
      <c s="504">
        <v>0</v>
      </c>
      <c s="504">
        <v>0</v>
      </c>
      <c s="504">
        <v>0</v>
      </c>
      <c s="504">
        <v>0</v>
      </c>
      <c s="504">
        <v>0</v>
      </c>
      <c s="504">
        <v>636693.85999999999</v>
      </c>
      <c s="509">
        <v>45128</v>
      </c>
      <c s="509">
        <v>54260</v>
      </c>
      <c s="508">
        <v>40000000</v>
      </c>
      <c s="508">
        <v>40000000</v>
      </c>
      <c s="508">
        <v>23.654794520547945</v>
      </c>
      <c s="508">
        <v>25.019178082191782</v>
      </c>
      <c s="692">
        <v>0.061817999999999998</v>
      </c>
      <c s="676" t="s">
        <v>1906</v>
      </c>
      <c s="678">
        <v>0.011599999999999999</v>
      </c>
      <c s="508">
        <v>23.654794520547945</v>
      </c>
      <c s="508">
        <v>25.019178082191782</v>
      </c>
      <c s="676">
        <v>0.061817999999999998</v>
      </c>
      <c s="510" t="s">
        <v>120</v>
      </c>
      <c s="497" t="s">
        <v>120</v>
      </c>
    </row>
    <row r="360" spans="1:38" s="497" customFormat="1" ht="13.8">
      <c r="A360" s="787">
        <v>23210000</v>
      </c>
      <c s="507">
        <v>1</v>
      </c>
      <c s="507">
        <v>1</v>
      </c>
      <c s="507">
        <v>0</v>
      </c>
      <c s="507" t="s">
        <v>364</v>
      </c>
      <c s="497" t="s">
        <v>952</v>
      </c>
      <c s="497" t="s">
        <v>948</v>
      </c>
      <c s="497" t="s">
        <v>948</v>
      </c>
      <c s="497" t="s">
        <v>948</v>
      </c>
      <c s="497" t="s">
        <v>968</v>
      </c>
      <c s="497" t="s">
        <v>92</v>
      </c>
      <c s="497" t="s">
        <v>3739</v>
      </c>
      <c s="497" t="s">
        <v>939</v>
      </c>
      <c s="497" t="s">
        <v>3741</v>
      </c>
      <c s="497" t="s">
        <v>3741</v>
      </c>
      <c s="497" t="s">
        <v>92</v>
      </c>
      <c s="504">
        <v>0</v>
      </c>
      <c s="504">
        <v>0</v>
      </c>
      <c s="504">
        <v>0</v>
      </c>
      <c s="504">
        <v>0</v>
      </c>
      <c s="504">
        <v>0</v>
      </c>
      <c s="504">
        <v>0</v>
      </c>
      <c s="504">
        <v>0</v>
      </c>
      <c s="504">
        <v>0</v>
      </c>
      <c s="509">
        <v>44998</v>
      </c>
      <c s="509">
        <v>54341</v>
      </c>
      <c s="508">
        <v>40000000</v>
      </c>
      <c s="508">
        <v>40000000</v>
      </c>
      <c s="508">
        <v>23.876712328767123</v>
      </c>
      <c s="508">
        <v>25.597260273972601</v>
      </c>
      <c s="692">
        <v>0.033000000000000002</v>
      </c>
      <c s="676" t="s">
        <v>1206</v>
      </c>
      <c s="678"/>
      <c s="508">
        <v>0</v>
      </c>
      <c s="508">
        <v>0</v>
      </c>
      <c s="676">
        <v>0</v>
      </c>
      <c s="510" t="s">
        <v>1408</v>
      </c>
      <c s="497" t="s">
        <v>92</v>
      </c>
    </row>
    <row r="361" spans="1:38" s="497" customFormat="1" ht="13.8">
      <c r="A361" s="787">
        <v>20869000</v>
      </c>
      <c s="507">
        <v>1</v>
      </c>
      <c s="507">
        <v>1</v>
      </c>
      <c s="507">
        <v>0</v>
      </c>
      <c s="507" t="s">
        <v>364</v>
      </c>
      <c s="497" t="s">
        <v>952</v>
      </c>
      <c s="497" t="s">
        <v>951</v>
      </c>
      <c s="497" t="s">
        <v>950</v>
      </c>
      <c s="497" t="s">
        <v>958</v>
      </c>
      <c s="497" t="s">
        <v>968</v>
      </c>
      <c s="497" t="s">
        <v>270</v>
      </c>
      <c s="497" t="s">
        <v>3636</v>
      </c>
      <c s="497" t="s">
        <v>1129</v>
      </c>
      <c s="497" t="s">
        <v>3587</v>
      </c>
      <c s="497" t="s">
        <v>3587</v>
      </c>
      <c s="497" t="s">
        <v>270</v>
      </c>
      <c s="504">
        <v>1070574</v>
      </c>
      <c s="504">
        <v>0</v>
      </c>
      <c s="504">
        <v>0</v>
      </c>
      <c s="504">
        <v>0</v>
      </c>
      <c s="504">
        <v>0</v>
      </c>
      <c s="504">
        <v>0</v>
      </c>
      <c s="504">
        <v>0</v>
      </c>
      <c s="504">
        <v>1070574</v>
      </c>
      <c s="509">
        <v>45198</v>
      </c>
      <c s="509">
        <v>50677</v>
      </c>
      <c s="508">
        <v>30000000</v>
      </c>
      <c s="508">
        <v>30000000</v>
      </c>
      <c s="508">
        <v>13.838356164383562</v>
      </c>
      <c s="508">
        <v>15.010958904109589</v>
      </c>
      <c s="715">
        <v>0.072997999999999993</v>
      </c>
      <c s="676" t="s">
        <v>1904</v>
      </c>
      <c s="678">
        <v>0.02</v>
      </c>
      <c s="508">
        <v>13.838356164383562</v>
      </c>
      <c s="508">
        <v>15.010958904109589</v>
      </c>
      <c s="676">
        <v>0.072997999999999993</v>
      </c>
      <c s="510" t="s">
        <v>270</v>
      </c>
      <c s="497" t="s">
        <v>270</v>
      </c>
    </row>
    <row r="362" spans="1:38" s="497" customFormat="1" ht="13.8">
      <c r="A362" s="787">
        <v>20370000</v>
      </c>
      <c s="507">
        <v>1</v>
      </c>
      <c s="507">
        <v>1</v>
      </c>
      <c s="507">
        <v>1</v>
      </c>
      <c s="507" t="s">
        <v>3458</v>
      </c>
      <c s="497" t="s">
        <v>952</v>
      </c>
      <c s="497" t="s">
        <v>951</v>
      </c>
      <c s="497" t="s">
        <v>1205</v>
      </c>
      <c s="497" t="s">
        <v>4</v>
      </c>
      <c s="497" t="s">
        <v>968</v>
      </c>
      <c s="497" t="s">
        <v>120</v>
      </c>
      <c s="497" t="s">
        <v>8</v>
      </c>
      <c s="497" t="s">
        <v>1129</v>
      </c>
      <c s="497" t="s">
        <v>3591</v>
      </c>
      <c s="497" t="s">
        <v>3591</v>
      </c>
      <c s="497" t="s">
        <v>120</v>
      </c>
      <c s="504">
        <v>120928.03999999999</v>
      </c>
      <c s="504">
        <v>0</v>
      </c>
      <c s="504">
        <v>0</v>
      </c>
      <c s="504">
        <v>0</v>
      </c>
      <c s="504">
        <v>0</v>
      </c>
      <c s="504">
        <v>0</v>
      </c>
      <c s="504">
        <v>0</v>
      </c>
      <c s="504">
        <v>120928.03999999999</v>
      </c>
      <c s="509">
        <v>45205</v>
      </c>
      <c s="509">
        <v>53585</v>
      </c>
      <c s="508">
        <v>25000000</v>
      </c>
      <c s="508">
        <v>25000000</v>
      </c>
      <c s="508">
        <v>21.805479452054794</v>
      </c>
      <c s="508">
        <v>22.958904109589042</v>
      </c>
      <c s="692">
        <v>0.066100000000000006</v>
      </c>
      <c s="676" t="s">
        <v>1987</v>
      </c>
      <c s="678">
        <v>0.0126</v>
      </c>
      <c s="508">
        <v>21.805479452054794</v>
      </c>
      <c s="508">
        <v>22.958904109589042</v>
      </c>
      <c s="676">
        <v>0.066100000000000006</v>
      </c>
      <c s="510" t="s">
        <v>120</v>
      </c>
      <c s="497" t="s">
        <v>120</v>
      </c>
    </row>
    <row r="363" spans="1:38" s="497" customFormat="1" ht="13.8">
      <c r="A363" s="787">
        <v>20380000</v>
      </c>
      <c s="507">
        <v>1</v>
      </c>
      <c s="507">
        <v>1</v>
      </c>
      <c s="507">
        <v>0</v>
      </c>
      <c s="507" t="s">
        <v>364</v>
      </c>
      <c s="497" t="s">
        <v>952</v>
      </c>
      <c s="497" t="s">
        <v>948</v>
      </c>
      <c s="497" t="s">
        <v>948</v>
      </c>
      <c s="497" t="s">
        <v>948</v>
      </c>
      <c s="497" t="s">
        <v>968</v>
      </c>
      <c s="497" t="s">
        <v>120</v>
      </c>
      <c s="497" t="s">
        <v>76</v>
      </c>
      <c s="497" t="s">
        <v>1129</v>
      </c>
      <c s="497" t="s">
        <v>3655</v>
      </c>
      <c s="497" t="s">
        <v>3655</v>
      </c>
      <c s="497" t="s">
        <v>120</v>
      </c>
      <c s="504">
        <v>0</v>
      </c>
      <c s="504">
        <v>0</v>
      </c>
      <c s="504">
        <v>0</v>
      </c>
      <c s="504">
        <v>0</v>
      </c>
      <c s="504">
        <v>319444.44</v>
      </c>
      <c s="504">
        <v>0</v>
      </c>
      <c s="504">
        <v>0</v>
      </c>
      <c s="504">
        <v>0</v>
      </c>
      <c s="509">
        <v>45246</v>
      </c>
      <c s="509">
        <v>53615</v>
      </c>
      <c s="508">
        <v>125000000</v>
      </c>
      <c s="508">
        <v>125000000</v>
      </c>
      <c s="508">
        <v>21.887671232876713</v>
      </c>
      <c s="508">
        <v>22.92876712328767</v>
      </c>
      <c s="692">
        <v>0.065163600000000002</v>
      </c>
      <c s="676" t="s">
        <v>1987</v>
      </c>
      <c s="678">
        <v>0.0126</v>
      </c>
      <c s="508">
        <v>0</v>
      </c>
      <c s="508">
        <v>0</v>
      </c>
      <c s="676">
        <v>0</v>
      </c>
      <c s="497" t="s">
        <v>120</v>
      </c>
      <c s="497" t="s">
        <v>120</v>
      </c>
    </row>
    <row r="364" spans="1:38" s="497" customFormat="1" ht="13.8">
      <c r="A364" s="787">
        <v>23220000</v>
      </c>
      <c s="507">
        <v>1</v>
      </c>
      <c s="507">
        <v>0</v>
      </c>
      <c s="507">
        <v>0</v>
      </c>
      <c s="507" t="s">
        <v>925</v>
      </c>
      <c s="497" t="s">
        <v>949</v>
      </c>
      <c s="497" t="s">
        <v>949</v>
      </c>
      <c s="497" t="s">
        <v>949</v>
      </c>
      <c s="497" t="s">
        <v>947</v>
      </c>
      <c s="497" t="s">
        <v>968</v>
      </c>
      <c s="497" t="s">
        <v>34</v>
      </c>
      <c s="497" t="s">
        <v>51</v>
      </c>
      <c s="497" t="s">
        <v>939</v>
      </c>
      <c s="497" t="s">
        <v>3740</v>
      </c>
      <c s="497" t="s">
        <v>3740</v>
      </c>
      <c s="497" t="s">
        <v>34</v>
      </c>
      <c s="504">
        <v>0</v>
      </c>
      <c s="504">
        <v>0</v>
      </c>
      <c s="504">
        <v>0</v>
      </c>
      <c s="504">
        <v>0</v>
      </c>
      <c s="504">
        <v>0</v>
      </c>
      <c s="504">
        <v>0</v>
      </c>
      <c s="504">
        <v>0</v>
      </c>
      <c s="504">
        <v>0</v>
      </c>
      <c s="509">
        <v>45201</v>
      </c>
      <c s="509">
        <v>56203</v>
      </c>
      <c s="508">
        <v>15869250</v>
      </c>
      <c s="508">
        <v>15869250</v>
      </c>
      <c s="508">
        <v>28.978082191780821</v>
      </c>
      <c s="508">
        <v>30.142465753424659</v>
      </c>
      <c s="692">
        <v>0.02</v>
      </c>
      <c s="676" t="s">
        <v>1206</v>
      </c>
      <c s="678"/>
      <c s="508">
        <v>0</v>
      </c>
      <c s="508">
        <v>0</v>
      </c>
      <c s="676">
        <v>0</v>
      </c>
      <c s="510" t="s">
        <v>1408</v>
      </c>
      <c s="497" t="s">
        <v>34</v>
      </c>
    </row>
    <row r="365" spans="1:38" s="497" customFormat="1" ht="13.8">
      <c r="A365" s="787">
        <v>20599900</v>
      </c>
      <c s="507">
        <v>1</v>
      </c>
      <c s="507">
        <v>1</v>
      </c>
      <c s="507">
        <v>1</v>
      </c>
      <c s="507" t="s">
        <v>3458</v>
      </c>
      <c s="497" t="s">
        <v>952</v>
      </c>
      <c s="497" t="s">
        <v>951</v>
      </c>
      <c s="497" t="s">
        <v>1205</v>
      </c>
      <c s="497" t="s">
        <v>4</v>
      </c>
      <c s="497" t="s">
        <v>968</v>
      </c>
      <c s="497" t="s">
        <v>247</v>
      </c>
      <c s="497" t="s">
        <v>8</v>
      </c>
      <c s="497" t="s">
        <v>1129</v>
      </c>
      <c s="497" t="s">
        <v>3596</v>
      </c>
      <c s="497" t="s">
        <v>3596</v>
      </c>
      <c s="497" t="s">
        <v>247</v>
      </c>
      <c s="504">
        <v>2075426</v>
      </c>
      <c s="504">
        <v>0</v>
      </c>
      <c s="504">
        <v>0</v>
      </c>
      <c s="504">
        <v>0</v>
      </c>
      <c s="504">
        <v>0</v>
      </c>
      <c s="504">
        <v>0</v>
      </c>
      <c s="504">
        <v>0</v>
      </c>
      <c s="504">
        <v>2075426</v>
      </c>
      <c s="509">
        <v>45181</v>
      </c>
      <c s="509">
        <v>52291</v>
      </c>
      <c s="508">
        <v>150000000</v>
      </c>
      <c s="508">
        <v>150000000</v>
      </c>
      <c s="508">
        <v>18.260273972602739</v>
      </c>
      <c s="508">
        <v>19.479452054794521</v>
      </c>
      <c s="692">
        <v>0.059900000000000002</v>
      </c>
      <c s="676" t="s">
        <v>1904</v>
      </c>
      <c s="678">
        <v>0.0134</v>
      </c>
      <c s="508">
        <v>18.260273972602739</v>
      </c>
      <c s="508">
        <v>19.479452054794521</v>
      </c>
      <c s="676">
        <v>0.059900000000000002</v>
      </c>
      <c s="510" t="s">
        <v>247</v>
      </c>
      <c s="497" t="s">
        <v>247</v>
      </c>
    </row>
    <row r="366" spans="1:38" s="497" customFormat="1" ht="13.8">
      <c r="A366" s="787">
        <v>28113000</v>
      </c>
      <c s="507">
        <v>1</v>
      </c>
      <c s="507">
        <v>1</v>
      </c>
      <c s="507">
        <v>0</v>
      </c>
      <c s="507" t="s">
        <v>364</v>
      </c>
      <c s="497" t="s">
        <v>952</v>
      </c>
      <c s="497" t="s">
        <v>948</v>
      </c>
      <c s="497" t="s">
        <v>948</v>
      </c>
      <c s="497" t="s">
        <v>948</v>
      </c>
      <c s="497" t="s">
        <v>968</v>
      </c>
      <c s="497" t="s">
        <v>13</v>
      </c>
      <c s="497" t="s">
        <v>76</v>
      </c>
      <c s="497" t="s">
        <v>940</v>
      </c>
      <c s="497" t="s">
        <v>3674</v>
      </c>
      <c s="497" t="s">
        <v>3674</v>
      </c>
      <c s="497" t="s">
        <v>13</v>
      </c>
      <c s="504">
        <v>0</v>
      </c>
      <c s="504">
        <v>0</v>
      </c>
      <c s="504">
        <v>0</v>
      </c>
      <c s="504">
        <v>0</v>
      </c>
      <c s="504">
        <v>0</v>
      </c>
      <c s="504">
        <v>0</v>
      </c>
      <c s="504">
        <v>0</v>
      </c>
      <c s="504">
        <v>0</v>
      </c>
      <c s="509">
        <v>45288</v>
      </c>
      <c s="509">
        <v>52916</v>
      </c>
      <c s="508">
        <v>125000000</v>
      </c>
      <c s="508">
        <v>125000000</v>
      </c>
      <c s="508">
        <v>19.972602739726028</v>
      </c>
      <c s="508">
        <v>20.898630136986302</v>
      </c>
      <c s="692">
        <v>0.065199999999999994</v>
      </c>
      <c s="676" t="s">
        <v>1904</v>
      </c>
      <c s="678">
        <v>0.014999999999999999</v>
      </c>
      <c s="508">
        <v>0</v>
      </c>
      <c s="508">
        <v>0</v>
      </c>
      <c s="676">
        <v>0</v>
      </c>
      <c s="510" t="s">
        <v>1073</v>
      </c>
      <c s="497" t="s">
        <v>13</v>
      </c>
    </row>
    <row r="367" spans="1:38" s="497" customFormat="1" ht="13.8">
      <c r="A367" s="787">
        <v>23536000</v>
      </c>
      <c s="507">
        <v>1</v>
      </c>
      <c s="507">
        <v>1</v>
      </c>
      <c s="507">
        <v>0</v>
      </c>
      <c s="507" t="s">
        <v>364</v>
      </c>
      <c s="497" t="s">
        <v>952</v>
      </c>
      <c s="497" t="s">
        <v>951</v>
      </c>
      <c s="497" t="s">
        <v>950</v>
      </c>
      <c s="497" t="s">
        <v>958</v>
      </c>
      <c s="497" t="s">
        <v>968</v>
      </c>
      <c s="497" t="s">
        <v>92</v>
      </c>
      <c s="497" t="s">
        <v>244</v>
      </c>
      <c s="497" t="s">
        <v>939</v>
      </c>
      <c s="497" t="s">
        <v>1916</v>
      </c>
      <c s="497" t="s">
        <v>1916</v>
      </c>
      <c s="497" t="s">
        <v>92</v>
      </c>
      <c s="504">
        <v>2635522.0499999998</v>
      </c>
      <c s="504">
        <v>0</v>
      </c>
      <c s="504">
        <v>0</v>
      </c>
      <c s="504">
        <v>0</v>
      </c>
      <c s="504">
        <v>0</v>
      </c>
      <c s="504">
        <v>0</v>
      </c>
      <c s="504">
        <v>0</v>
      </c>
      <c s="504">
        <v>2635522.0499999998</v>
      </c>
      <c s="509">
        <v>44648</v>
      </c>
      <c s="509">
        <v>53752</v>
      </c>
      <c s="508">
        <v>17000000</v>
      </c>
      <c s="508">
        <v>17000000</v>
      </c>
      <c s="508">
        <v>22.263013698630136</v>
      </c>
      <c s="508">
        <v>24.942465753424656</v>
      </c>
      <c s="692">
        <v>0.032300000000000002</v>
      </c>
      <c s="676" t="s">
        <v>1206</v>
      </c>
      <c s="678"/>
      <c s="508">
        <v>22.263013698630136</v>
      </c>
      <c s="508">
        <v>24.942465753424656</v>
      </c>
      <c s="676">
        <v>0.032300000000000002</v>
      </c>
      <c s="510" t="s">
        <v>1408</v>
      </c>
      <c s="497" t="s">
        <v>92</v>
      </c>
    </row>
    <row r="368" spans="1:38" s="497" customFormat="1" ht="13.8">
      <c r="A368" s="787">
        <v>20871000</v>
      </c>
      <c s="507">
        <v>1</v>
      </c>
      <c s="507">
        <v>1</v>
      </c>
      <c s="507">
        <v>1</v>
      </c>
      <c s="507" t="s">
        <v>3458</v>
      </c>
      <c s="497" t="s">
        <v>952</v>
      </c>
      <c s="497" t="s">
        <v>951</v>
      </c>
      <c s="497" t="s">
        <v>1205</v>
      </c>
      <c s="497" t="s">
        <v>4</v>
      </c>
      <c s="497" t="s">
        <v>968</v>
      </c>
      <c s="497" t="s">
        <v>270</v>
      </c>
      <c s="497" t="s">
        <v>8</v>
      </c>
      <c s="497" t="s">
        <v>1129</v>
      </c>
      <c s="497" t="s">
        <v>3795</v>
      </c>
      <c s="497" t="s">
        <v>3795</v>
      </c>
      <c s="497" t="s">
        <v>270</v>
      </c>
      <c s="504">
        <v>50000000</v>
      </c>
      <c s="504">
        <v>0</v>
      </c>
      <c s="504">
        <v>0</v>
      </c>
      <c s="504">
        <v>0</v>
      </c>
      <c s="504">
        <v>0</v>
      </c>
      <c s="504">
        <v>0</v>
      </c>
      <c s="504">
        <v>0</v>
      </c>
      <c s="504">
        <v>50000000</v>
      </c>
      <c s="509">
        <v>45352</v>
      </c>
      <c s="509">
        <v>52657</v>
      </c>
      <c s="508">
        <v>50000000</v>
      </c>
      <c s="508">
        <v>50000000</v>
      </c>
      <c s="508">
        <v>19.263013698630136</v>
      </c>
      <c s="508">
        <v>20.013698630136986</v>
      </c>
      <c s="692">
        <v>0.072357000000000005</v>
      </c>
      <c s="676" t="s">
        <v>1987</v>
      </c>
      <c s="678">
        <v>0.02</v>
      </c>
      <c s="508">
        <v>19.263013698630136</v>
      </c>
      <c s="508">
        <v>20.013698630136986</v>
      </c>
      <c s="676">
        <v>0.072357000000000005</v>
      </c>
      <c s="510" t="s">
        <v>270</v>
      </c>
      <c s="497" t="s">
        <v>270</v>
      </c>
    </row>
    <row r="369" spans="1:38" s="497" customFormat="1" ht="13.8">
      <c r="A369" s="787">
        <v>23230000</v>
      </c>
      <c s="507">
        <v>1</v>
      </c>
      <c s="507">
        <v>1</v>
      </c>
      <c s="507">
        <v>1</v>
      </c>
      <c s="507" t="s">
        <v>3815</v>
      </c>
      <c s="497" t="s">
        <v>952</v>
      </c>
      <c s="497" t="s">
        <v>951</v>
      </c>
      <c s="497" t="s">
        <v>946</v>
      </c>
      <c s="497" t="s">
        <v>4</v>
      </c>
      <c s="497" t="s">
        <v>968</v>
      </c>
      <c s="497" t="s">
        <v>3811</v>
      </c>
      <c s="497" t="s">
        <v>8</v>
      </c>
      <c s="497" t="s">
        <v>939</v>
      </c>
      <c s="497" t="s">
        <v>3810</v>
      </c>
      <c s="497" t="s">
        <v>3810</v>
      </c>
      <c s="497" t="s">
        <v>3811</v>
      </c>
      <c s="504">
        <v>58225205.700000003</v>
      </c>
      <c s="504">
        <v>0</v>
      </c>
      <c s="504">
        <v>0</v>
      </c>
      <c s="504">
        <v>0</v>
      </c>
      <c s="504">
        <v>0</v>
      </c>
      <c s="504">
        <v>-374268.60000000149</v>
      </c>
      <c s="504">
        <v>0</v>
      </c>
      <c s="504">
        <v>57850937.100000001</v>
      </c>
      <c s="509">
        <v>45366</v>
      </c>
      <c s="509">
        <v>49018</v>
      </c>
      <c s="508">
        <v>88616472</v>
      </c>
      <c s="508">
        <v>88616472</v>
      </c>
      <c s="508">
        <v>9.293150684931506</v>
      </c>
      <c s="508">
        <v>10.005479452054795</v>
      </c>
      <c s="692">
        <v>0.035299999999999998</v>
      </c>
      <c s="676" t="s">
        <v>1206</v>
      </c>
      <c s="678"/>
      <c s="508">
        <v>9.293150684931506</v>
      </c>
      <c s="508">
        <v>10.005479452054795</v>
      </c>
      <c s="676">
        <v>0.035299999999999998</v>
      </c>
      <c s="510" t="s">
        <v>1408</v>
      </c>
      <c s="497" t="s">
        <v>3811</v>
      </c>
    </row>
    <row r="370" spans="1:38" s="497" customFormat="1" ht="16.2" customHeight="1">
      <c r="A370" s="787">
        <v>20599910</v>
      </c>
      <c s="507">
        <v>1</v>
      </c>
      <c s="507">
        <v>1</v>
      </c>
      <c s="507">
        <v>1</v>
      </c>
      <c s="507" t="s">
        <v>3458</v>
      </c>
      <c s="497" t="s">
        <v>952</v>
      </c>
      <c s="497" t="s">
        <v>951</v>
      </c>
      <c s="497" t="s">
        <v>1205</v>
      </c>
      <c s="497" t="s">
        <v>4</v>
      </c>
      <c s="497" t="s">
        <v>968</v>
      </c>
      <c s="497" t="s">
        <v>247</v>
      </c>
      <c s="497" t="s">
        <v>8</v>
      </c>
      <c s="497" t="s">
        <v>1129</v>
      </c>
      <c s="497" t="s">
        <v>3729</v>
      </c>
      <c s="497" t="s">
        <v>3729</v>
      </c>
      <c s="497" t="s">
        <v>247</v>
      </c>
      <c s="504">
        <v>0</v>
      </c>
      <c s="504">
        <v>0</v>
      </c>
      <c s="504">
        <v>0</v>
      </c>
      <c s="504">
        <v>0</v>
      </c>
      <c s="504">
        <v>0</v>
      </c>
      <c s="504">
        <v>0</v>
      </c>
      <c s="504">
        <v>0</v>
      </c>
      <c s="504">
        <v>0</v>
      </c>
      <c s="509">
        <v>45349</v>
      </c>
      <c s="509">
        <v>47192</v>
      </c>
      <c s="508">
        <v>100000000</v>
      </c>
      <c s="508">
        <v>100000000</v>
      </c>
      <c s="508">
        <v>4.2904109589041095</v>
      </c>
      <c s="508">
        <v>5.0493150684931507</v>
      </c>
      <c s="692">
        <v>0.058999999999999997</v>
      </c>
      <c s="676" t="s">
        <v>1987</v>
      </c>
      <c s="678">
        <v>0.012500000000000001</v>
      </c>
      <c s="508">
        <v>0</v>
      </c>
      <c s="508">
        <v>0</v>
      </c>
      <c s="676">
        <v>0</v>
      </c>
      <c s="510" t="s">
        <v>247</v>
      </c>
      <c s="497" t="s">
        <v>247</v>
      </c>
    </row>
    <row r="371" spans="1:38" s="497" customFormat="1" ht="16.2" customHeight="1">
      <c r="A371" s="787">
        <v>20621000</v>
      </c>
      <c s="507">
        <v>1</v>
      </c>
      <c s="507">
        <v>1</v>
      </c>
      <c s="507">
        <v>1</v>
      </c>
      <c s="507" t="s">
        <v>364</v>
      </c>
      <c s="497" t="s">
        <v>952</v>
      </c>
      <c s="497" t="s">
        <v>951</v>
      </c>
      <c s="497" t="s">
        <v>946</v>
      </c>
      <c s="497" t="s">
        <v>4</v>
      </c>
      <c s="497" t="s">
        <v>968</v>
      </c>
      <c s="497" t="s">
        <v>322</v>
      </c>
      <c s="497" t="s">
        <v>8</v>
      </c>
      <c s="497" t="s">
        <v>1129</v>
      </c>
      <c s="679">
        <v>2000004486</v>
      </c>
      <c s="679">
        <v>2000004486</v>
      </c>
      <c s="497" t="s">
        <v>322</v>
      </c>
      <c s="504">
        <v>0</v>
      </c>
      <c s="504">
        <v>0</v>
      </c>
      <c s="504">
        <v>0</v>
      </c>
      <c s="504">
        <v>0</v>
      </c>
      <c s="504">
        <v>0</v>
      </c>
      <c s="504">
        <v>0</v>
      </c>
      <c s="504">
        <v>0</v>
      </c>
      <c s="504">
        <v>0</v>
      </c>
      <c s="509">
        <v>45331</v>
      </c>
      <c s="509">
        <v>47523</v>
      </c>
      <c s="508">
        <v>20000000</v>
      </c>
      <c s="508">
        <v>20000000</v>
      </c>
      <c s="508">
        <v>5.1972602739726028</v>
      </c>
      <c s="508">
        <v>6.0054794520547947</v>
      </c>
      <c s="692">
        <v>0.066699999999999995</v>
      </c>
      <c s="676" t="s">
        <v>1212</v>
      </c>
      <c s="678">
        <v>0.0135</v>
      </c>
      <c s="508">
        <v>0</v>
      </c>
      <c s="508">
        <v>0</v>
      </c>
      <c s="676">
        <v>0</v>
      </c>
      <c s="510" t="s">
        <v>322</v>
      </c>
      <c s="497" t="s">
        <v>322</v>
      </c>
    </row>
    <row r="372" spans="1:38" s="497" customFormat="1" ht="16.2" customHeight="1">
      <c r="A372" s="787">
        <v>20872000</v>
      </c>
      <c s="507">
        <v>1</v>
      </c>
      <c s="507">
        <v>1</v>
      </c>
      <c s="507">
        <v>1</v>
      </c>
      <c s="507" t="s">
        <v>3458</v>
      </c>
      <c s="497" t="s">
        <v>952</v>
      </c>
      <c s="497" t="s">
        <v>951</v>
      </c>
      <c s="497" t="s">
        <v>1205</v>
      </c>
      <c s="497" t="s">
        <v>4</v>
      </c>
      <c s="497" t="s">
        <v>968</v>
      </c>
      <c s="497" t="s">
        <v>270</v>
      </c>
      <c s="497" t="s">
        <v>8</v>
      </c>
      <c s="497" t="s">
        <v>1129</v>
      </c>
      <c s="497" t="s">
        <v>3867</v>
      </c>
      <c s="497" t="s">
        <v>3867</v>
      </c>
      <c s="497" t="s">
        <v>270</v>
      </c>
      <c s="504">
        <v>0</v>
      </c>
      <c s="504">
        <v>0</v>
      </c>
      <c s="504">
        <v>0</v>
      </c>
      <c s="504">
        <v>0</v>
      </c>
      <c s="504">
        <v>0</v>
      </c>
      <c s="504">
        <v>0</v>
      </c>
      <c s="504">
        <v>0</v>
      </c>
      <c s="504">
        <v>0</v>
      </c>
      <c s="509">
        <v>45412</v>
      </c>
      <c s="509">
        <v>45777</v>
      </c>
      <c s="508">
        <v>800000000</v>
      </c>
      <c s="508">
        <v>800000000</v>
      </c>
      <c s="508">
        <v>0.41369863013698632</v>
      </c>
      <c s="508">
        <v>1</v>
      </c>
      <c s="715">
        <v>0.057114999999999999</v>
      </c>
      <c s="676" t="s">
        <v>3873</v>
      </c>
      <c s="678">
        <v>0.0040000000000000001</v>
      </c>
      <c s="508">
        <v>0</v>
      </c>
      <c s="508">
        <v>0</v>
      </c>
      <c s="676">
        <v>0</v>
      </c>
      <c s="510" t="s">
        <v>270</v>
      </c>
      <c s="497" t="s">
        <v>270</v>
      </c>
    </row>
    <row r="373" spans="1:38" s="497" customFormat="1" ht="16.2" customHeight="1">
      <c r="A373" s="787">
        <v>20873000</v>
      </c>
      <c s="507">
        <v>1</v>
      </c>
      <c s="507">
        <v>1</v>
      </c>
      <c s="507">
        <v>0</v>
      </c>
      <c s="507" t="s">
        <v>364</v>
      </c>
      <c s="497" t="s">
        <v>952</v>
      </c>
      <c s="497" t="s">
        <v>951</v>
      </c>
      <c s="497" t="s">
        <v>950</v>
      </c>
      <c s="497" t="s">
        <v>958</v>
      </c>
      <c s="497" t="s">
        <v>968</v>
      </c>
      <c s="497" t="s">
        <v>270</v>
      </c>
      <c s="497" t="s">
        <v>242</v>
      </c>
      <c s="497" t="s">
        <v>1129</v>
      </c>
      <c s="497" t="s">
        <v>3868</v>
      </c>
      <c s="497" t="s">
        <v>3868</v>
      </c>
      <c s="497" t="s">
        <v>270</v>
      </c>
      <c s="504">
        <v>0</v>
      </c>
      <c s="504">
        <v>0</v>
      </c>
      <c s="504">
        <v>0</v>
      </c>
      <c s="504">
        <v>0</v>
      </c>
      <c s="504">
        <v>0</v>
      </c>
      <c s="504">
        <v>0</v>
      </c>
      <c s="504">
        <v>0</v>
      </c>
      <c s="504">
        <v>0</v>
      </c>
      <c s="509">
        <v>45405</v>
      </c>
      <c s="509">
        <v>50883</v>
      </c>
      <c s="508">
        <v>50000000</v>
      </c>
      <c s="508">
        <v>50000000</v>
      </c>
      <c s="508">
        <v>14.402739726027397</v>
      </c>
      <c s="508">
        <v>15.008219178082191</v>
      </c>
      <c s="692"/>
      <c s="676" t="s">
        <v>3873</v>
      </c>
      <c s="678">
        <v>0.02</v>
      </c>
      <c s="508">
        <v>0</v>
      </c>
      <c s="508">
        <v>0</v>
      </c>
      <c s="676">
        <v>0</v>
      </c>
      <c s="510" t="s">
        <v>270</v>
      </c>
      <c s="497" t="s">
        <v>270</v>
      </c>
    </row>
    <row r="374" spans="1:38" s="497" customFormat="1" ht="16.2" customHeight="1">
      <c r="A374" s="787">
        <v>20860001</v>
      </c>
      <c s="507">
        <v>1</v>
      </c>
      <c s="507">
        <v>1</v>
      </c>
      <c s="507">
        <v>0</v>
      </c>
      <c s="507" t="s">
        <v>364</v>
      </c>
      <c s="497" t="s">
        <v>952</v>
      </c>
      <c s="497" t="s">
        <v>951</v>
      </c>
      <c s="497" t="s">
        <v>950</v>
      </c>
      <c s="497" t="s">
        <v>958</v>
      </c>
      <c s="497" t="s">
        <v>968</v>
      </c>
      <c s="497" t="s">
        <v>270</v>
      </c>
      <c s="497" t="s">
        <v>48</v>
      </c>
      <c s="497" t="s">
        <v>1129</v>
      </c>
      <c s="497" t="s">
        <v>3875</v>
      </c>
      <c s="497" t="s">
        <v>3875</v>
      </c>
      <c s="497" t="s">
        <v>270</v>
      </c>
      <c s="504">
        <v>7935243.54</v>
      </c>
      <c s="504">
        <v>0</v>
      </c>
      <c s="504">
        <v>398347.94</v>
      </c>
      <c s="504">
        <v>210768.84</v>
      </c>
      <c s="504" t="s">
        <v>4153</v>
      </c>
      <c s="504">
        <v>0</v>
      </c>
      <c s="504">
        <v>0</v>
      </c>
      <c s="504">
        <v>7536895.5999999996</v>
      </c>
      <c s="509">
        <v>44706</v>
      </c>
      <c s="509">
        <v>48359</v>
      </c>
      <c s="508">
        <v>0</v>
      </c>
      <c s="508">
        <v>8033649.3799999999</v>
      </c>
      <c s="508">
        <v>7.4876712328767123</v>
      </c>
      <c s="508">
        <v>10.008219178082191</v>
      </c>
      <c s="715">
        <v>0.072514999999999996</v>
      </c>
      <c s="676" t="s">
        <v>3930</v>
      </c>
      <c s="676">
        <v>0.0097000000000000003</v>
      </c>
      <c s="508">
        <v>7.4876712328767123</v>
      </c>
      <c s="508">
        <v>10.008219178082191</v>
      </c>
      <c s="676">
        <v>0.072514999999999996</v>
      </c>
      <c s="510" t="s">
        <v>270</v>
      </c>
      <c s="497" t="s">
        <v>270</v>
      </c>
    </row>
    <row r="375" spans="1:38" s="497" customFormat="1" ht="16.2" customHeight="1">
      <c r="A375" s="787">
        <v>23240000</v>
      </c>
      <c s="507">
        <v>1</v>
      </c>
      <c s="507">
        <v>1</v>
      </c>
      <c s="507">
        <v>0</v>
      </c>
      <c s="507" t="s">
        <v>929</v>
      </c>
      <c s="497" t="s">
        <v>952</v>
      </c>
      <c s="497" t="s">
        <v>951</v>
      </c>
      <c s="497" t="s">
        <v>950</v>
      </c>
      <c s="497" t="s">
        <v>958</v>
      </c>
      <c s="497" t="s">
        <v>968</v>
      </c>
      <c s="497" t="s">
        <v>80</v>
      </c>
      <c s="497" t="s">
        <v>81</v>
      </c>
      <c s="497" t="s">
        <v>939</v>
      </c>
      <c s="497" t="s">
        <v>3904</v>
      </c>
      <c s="497" t="s">
        <v>3904</v>
      </c>
      <c s="497" t="s">
        <v>80</v>
      </c>
      <c s="504">
        <v>7708943.5789999999</v>
      </c>
      <c s="504">
        <v>564000</v>
      </c>
      <c s="504">
        <v>0</v>
      </c>
      <c s="504">
        <v>0</v>
      </c>
      <c s="504">
        <v>567.72000000000003</v>
      </c>
      <c s="504">
        <v>-113587.93800000008</v>
      </c>
      <c s="504">
        <v>0</v>
      </c>
      <c s="504">
        <v>8159355.6409999998</v>
      </c>
      <c s="509">
        <v>45413</v>
      </c>
      <c s="509">
        <v>59860</v>
      </c>
      <c s="508">
        <v>33000000</v>
      </c>
      <c s="508">
        <v>33000000</v>
      </c>
      <c s="508">
        <v>38.9972602739726</v>
      </c>
      <c s="508">
        <v>39.580821917808223</v>
      </c>
      <c s="692">
        <v>0.00050000000000000001</v>
      </c>
      <c s="676" t="s">
        <v>1206</v>
      </c>
      <c s="676"/>
      <c s="508">
        <v>38.9972602739726</v>
      </c>
      <c s="508">
        <v>39.580821917808223</v>
      </c>
      <c s="676">
        <v>0.00050000000000000001</v>
      </c>
      <c s="510" t="s">
        <v>1408</v>
      </c>
      <c s="497" t="s">
        <v>80</v>
      </c>
    </row>
    <row r="376" spans="1:38" s="497" customFormat="1" ht="13.8">
      <c r="A376" s="787">
        <v>20990000</v>
      </c>
      <c s="507">
        <v>1</v>
      </c>
      <c s="507">
        <v>1</v>
      </c>
      <c s="507">
        <v>1</v>
      </c>
      <c s="507" t="s">
        <v>930</v>
      </c>
      <c s="497" t="s">
        <v>952</v>
      </c>
      <c s="497" t="s">
        <v>951</v>
      </c>
      <c s="497" t="s">
        <v>946</v>
      </c>
      <c s="497" t="s">
        <v>4</v>
      </c>
      <c s="497" t="s">
        <v>968</v>
      </c>
      <c s="497" t="s">
        <v>330</v>
      </c>
      <c s="497" t="s">
        <v>8</v>
      </c>
      <c s="497" t="s">
        <v>1129</v>
      </c>
      <c s="497" t="s">
        <v>3918</v>
      </c>
      <c s="497" t="s">
        <v>3918</v>
      </c>
      <c s="497" t="s">
        <v>330</v>
      </c>
      <c s="504">
        <v>1002584227</v>
      </c>
      <c s="504">
        <v>0</v>
      </c>
      <c s="504">
        <v>0</v>
      </c>
      <c s="504">
        <v>11727252.859999999</v>
      </c>
      <c s="504">
        <v>6796030.4100000001</v>
      </c>
      <c s="504">
        <v>-13341388</v>
      </c>
      <c s="504">
        <v>0</v>
      </c>
      <c s="504">
        <v>989242839</v>
      </c>
      <c s="509">
        <v>45447</v>
      </c>
      <c s="509">
        <v>49156</v>
      </c>
      <c s="508">
        <v>4000000000</v>
      </c>
      <c s="508">
        <v>4000000000</v>
      </c>
      <c s="508">
        <v>9.6712328767123292</v>
      </c>
      <c s="508">
        <v>10.161643835616438</v>
      </c>
      <c s="714">
        <v>0.040160000000000001</v>
      </c>
      <c s="676" t="s">
        <v>1213</v>
      </c>
      <c s="676">
        <v>0</v>
      </c>
      <c s="508">
        <v>9.6712328767123292</v>
      </c>
      <c s="508">
        <v>10.161643835616438</v>
      </c>
      <c s="676">
        <v>0.040160000000000001</v>
      </c>
      <c s="510" t="s">
        <v>330</v>
      </c>
      <c s="497" t="s">
        <v>330</v>
      </c>
    </row>
    <row r="377" spans="1:38" s="497" customFormat="1" ht="13.8">
      <c r="A377" s="787">
        <v>20400000</v>
      </c>
      <c s="507">
        <v>1</v>
      </c>
      <c s="507">
        <v>1</v>
      </c>
      <c s="507">
        <v>1</v>
      </c>
      <c s="507" t="s">
        <v>364</v>
      </c>
      <c s="497" t="s">
        <v>952</v>
      </c>
      <c s="497" t="s">
        <v>951</v>
      </c>
      <c s="497" t="s">
        <v>1205</v>
      </c>
      <c s="497" t="s">
        <v>4</v>
      </c>
      <c s="497" t="s">
        <v>968</v>
      </c>
      <c s="497" t="s">
        <v>120</v>
      </c>
      <c s="497" t="s">
        <v>8</v>
      </c>
      <c s="497" t="s">
        <v>1129</v>
      </c>
      <c s="497" t="s">
        <v>3919</v>
      </c>
      <c s="497" t="s">
        <v>3919</v>
      </c>
      <c s="497" t="s">
        <v>120</v>
      </c>
      <c s="504">
        <v>0</v>
      </c>
      <c s="504">
        <v>0</v>
      </c>
      <c s="504">
        <v>0</v>
      </c>
      <c s="504">
        <v>0</v>
      </c>
      <c s="504">
        <v>0</v>
      </c>
      <c s="504">
        <v>0</v>
      </c>
      <c s="504">
        <v>0</v>
      </c>
      <c s="504">
        <v>0</v>
      </c>
      <c s="509">
        <v>45460</v>
      </c>
      <c s="509">
        <v>54407</v>
      </c>
      <c s="508">
        <v>10000000</v>
      </c>
      <c s="508">
        <v>10000000</v>
      </c>
      <c s="508">
        <v>24.057534246575344</v>
      </c>
      <c s="508">
        <v>24.512328767123286</v>
      </c>
      <c s="692">
        <v>0.053900499999999997</v>
      </c>
      <c s="676" t="s">
        <v>1987</v>
      </c>
      <c s="676">
        <v>0.012</v>
      </c>
      <c s="508">
        <v>0</v>
      </c>
      <c s="508">
        <v>0</v>
      </c>
      <c s="676">
        <v>0</v>
      </c>
      <c s="510" t="s">
        <v>120</v>
      </c>
      <c s="497" t="s">
        <v>120</v>
      </c>
    </row>
    <row r="378" spans="1:38" s="497" customFormat="1" ht="13.8">
      <c r="A378" s="787">
        <v>20874000</v>
      </c>
      <c s="507">
        <v>1</v>
      </c>
      <c s="507">
        <v>1</v>
      </c>
      <c s="507">
        <v>1</v>
      </c>
      <c s="507" t="s">
        <v>3458</v>
      </c>
      <c s="497" t="s">
        <v>952</v>
      </c>
      <c s="497" t="s">
        <v>951</v>
      </c>
      <c s="497" t="s">
        <v>1205</v>
      </c>
      <c s="497" t="s">
        <v>4</v>
      </c>
      <c s="497" t="s">
        <v>968</v>
      </c>
      <c s="497" t="s">
        <v>270</v>
      </c>
      <c s="497" t="s">
        <v>8</v>
      </c>
      <c s="497" t="s">
        <v>1129</v>
      </c>
      <c s="497" t="s">
        <v>3934</v>
      </c>
      <c s="497" t="s">
        <v>3934</v>
      </c>
      <c s="497" t="s">
        <v>270</v>
      </c>
      <c s="504">
        <v>250000000</v>
      </c>
      <c s="504">
        <v>0</v>
      </c>
      <c s="504">
        <v>0</v>
      </c>
      <c s="504">
        <v>0</v>
      </c>
      <c s="504">
        <v>0</v>
      </c>
      <c s="504">
        <v>0</v>
      </c>
      <c s="504">
        <v>0</v>
      </c>
      <c s="504">
        <v>250000000</v>
      </c>
      <c s="509">
        <v>45502</v>
      </c>
      <c s="509">
        <v>52807</v>
      </c>
      <c s="508">
        <v>250000000</v>
      </c>
      <c s="508">
        <v>250000000</v>
      </c>
      <c s="508">
        <v>19.673972602739727</v>
      </c>
      <c s="508">
        <v>20.013698630136986</v>
      </c>
      <c s="692">
        <v>0.071999999999999995</v>
      </c>
      <c s="676" t="s">
        <v>1904</v>
      </c>
      <c s="676">
        <v>0.02</v>
      </c>
      <c s="508">
        <v>19.673972602739727</v>
      </c>
      <c s="508">
        <v>20.013698630136986</v>
      </c>
      <c s="676">
        <v>0.071999999999999995</v>
      </c>
      <c s="510" t="s">
        <v>270</v>
      </c>
      <c s="497" t="s">
        <v>270</v>
      </c>
    </row>
    <row r="379" spans="1:38" s="497" customFormat="1" ht="13.8">
      <c r="A379" s="787">
        <v>20875000</v>
      </c>
      <c s="507">
        <v>1</v>
      </c>
      <c s="507">
        <v>1</v>
      </c>
      <c s="507">
        <v>1</v>
      </c>
      <c s="507" t="s">
        <v>3458</v>
      </c>
      <c s="497" t="s">
        <v>952</v>
      </c>
      <c s="497" t="s">
        <v>951</v>
      </c>
      <c s="497" t="s">
        <v>1205</v>
      </c>
      <c s="497" t="s">
        <v>4</v>
      </c>
      <c s="497" t="s">
        <v>968</v>
      </c>
      <c s="497" t="s">
        <v>270</v>
      </c>
      <c s="497" t="s">
        <v>8</v>
      </c>
      <c s="497" t="s">
        <v>1129</v>
      </c>
      <c s="497" t="s">
        <v>3937</v>
      </c>
      <c s="497" t="s">
        <v>3937</v>
      </c>
      <c s="497" t="s">
        <v>270</v>
      </c>
      <c s="504">
        <v>0</v>
      </c>
      <c s="504">
        <v>0</v>
      </c>
      <c s="504">
        <v>0</v>
      </c>
      <c s="504">
        <v>0</v>
      </c>
      <c s="504">
        <v>1908700.6299999999</v>
      </c>
      <c s="504">
        <v>0</v>
      </c>
      <c s="504">
        <v>0</v>
      </c>
      <c s="504">
        <v>0</v>
      </c>
      <c s="509">
        <v>45503</v>
      </c>
      <c s="509">
        <v>50981</v>
      </c>
      <c s="508">
        <v>218670660</v>
      </c>
      <c s="508">
        <v>218670660</v>
      </c>
      <c s="508">
        <v>14.671232876712329</v>
      </c>
      <c s="508">
        <v>15.008219178082191</v>
      </c>
      <c s="715"/>
      <c s="676" t="s">
        <v>1904</v>
      </c>
      <c s="676">
        <v>0.02</v>
      </c>
      <c s="508">
        <v>0</v>
      </c>
      <c s="508">
        <v>0</v>
      </c>
      <c s="676">
        <v>0</v>
      </c>
      <c s="510" t="s">
        <v>270</v>
      </c>
      <c s="497" t="s">
        <v>270</v>
      </c>
    </row>
    <row r="380" spans="1:38" s="497" customFormat="1" ht="13.8">
      <c r="A380" s="787">
        <v>20876000</v>
      </c>
      <c s="507">
        <v>1</v>
      </c>
      <c s="507">
        <v>1</v>
      </c>
      <c s="507">
        <v>0</v>
      </c>
      <c s="507" t="s">
        <v>364</v>
      </c>
      <c s="497" t="s">
        <v>952</v>
      </c>
      <c s="497" t="s">
        <v>951</v>
      </c>
      <c s="497" t="s">
        <v>950</v>
      </c>
      <c s="497" t="s">
        <v>958</v>
      </c>
      <c s="497" t="s">
        <v>968</v>
      </c>
      <c s="497" t="s">
        <v>270</v>
      </c>
      <c s="497" t="s">
        <v>244</v>
      </c>
      <c s="497" t="s">
        <v>1129</v>
      </c>
      <c s="497" t="s">
        <v>3935</v>
      </c>
      <c s="497" t="s">
        <v>3935</v>
      </c>
      <c s="497" t="s">
        <v>270</v>
      </c>
      <c s="504">
        <v>0</v>
      </c>
      <c s="504">
        <v>0</v>
      </c>
      <c s="504">
        <v>0</v>
      </c>
      <c s="504">
        <v>0</v>
      </c>
      <c s="504">
        <v>0</v>
      </c>
      <c s="504">
        <v>0</v>
      </c>
      <c s="504">
        <v>0</v>
      </c>
      <c s="504">
        <v>0</v>
      </c>
      <c s="509">
        <v>45504</v>
      </c>
      <c s="509">
        <v>50982</v>
      </c>
      <c s="508">
        <v>50000000</v>
      </c>
      <c s="508">
        <v>50000000</v>
      </c>
      <c s="508">
        <v>14.673972602739726</v>
      </c>
      <c s="508">
        <v>15.008219178082191</v>
      </c>
      <c s="715"/>
      <c s="676" t="s">
        <v>1904</v>
      </c>
      <c s="676">
        <v>0.02</v>
      </c>
      <c s="508">
        <v>0</v>
      </c>
      <c s="508">
        <v>0</v>
      </c>
      <c s="676">
        <v>0</v>
      </c>
      <c s="510" t="s">
        <v>270</v>
      </c>
      <c s="497" t="s">
        <v>270</v>
      </c>
    </row>
    <row r="381" spans="1:38" s="497" customFormat="1" ht="13.8">
      <c r="A381" s="787">
        <v>20880000</v>
      </c>
      <c s="507">
        <v>1</v>
      </c>
      <c s="507">
        <v>1</v>
      </c>
      <c s="507">
        <v>0</v>
      </c>
      <c s="507" t="s">
        <v>364</v>
      </c>
      <c s="497" t="s">
        <v>952</v>
      </c>
      <c s="497" t="s">
        <v>951</v>
      </c>
      <c s="497" t="s">
        <v>950</v>
      </c>
      <c s="497" t="s">
        <v>959</v>
      </c>
      <c s="497" t="s">
        <v>968</v>
      </c>
      <c s="497" t="s">
        <v>270</v>
      </c>
      <c s="497" t="s">
        <v>3938</v>
      </c>
      <c s="497" t="s">
        <v>1129</v>
      </c>
      <c s="497" t="s">
        <v>3936</v>
      </c>
      <c s="497" t="s">
        <v>3936</v>
      </c>
      <c s="497" t="s">
        <v>270</v>
      </c>
      <c s="504">
        <v>0</v>
      </c>
      <c s="504">
        <v>0</v>
      </c>
      <c s="504">
        <v>0</v>
      </c>
      <c s="504">
        <v>0</v>
      </c>
      <c s="504">
        <v>0</v>
      </c>
      <c s="504">
        <v>0</v>
      </c>
      <c s="504">
        <v>0</v>
      </c>
      <c s="504">
        <v>0</v>
      </c>
      <c s="509">
        <v>45502</v>
      </c>
      <c s="509">
        <v>50980</v>
      </c>
      <c s="508">
        <v>43417880</v>
      </c>
      <c s="508">
        <v>43417880</v>
      </c>
      <c s="508">
        <v>14.668493150684931</v>
      </c>
      <c s="508">
        <v>15.008219178082191</v>
      </c>
      <c s="715"/>
      <c s="676" t="s">
        <v>1904</v>
      </c>
      <c s="676">
        <v>0.02</v>
      </c>
      <c s="508">
        <v>0</v>
      </c>
      <c s="508">
        <v>0</v>
      </c>
      <c s="676">
        <v>0</v>
      </c>
      <c s="510" t="s">
        <v>270</v>
      </c>
      <c s="497" t="s">
        <v>270</v>
      </c>
    </row>
    <row r="382" spans="1:38" s="497" customFormat="1" ht="13.8">
      <c r="A382" s="787">
        <v>20410000</v>
      </c>
      <c s="507">
        <v>1</v>
      </c>
      <c s="507">
        <v>0</v>
      </c>
      <c s="507">
        <v>0</v>
      </c>
      <c s="507" t="s">
        <v>364</v>
      </c>
      <c s="497" t="s">
        <v>949</v>
      </c>
      <c s="497" t="s">
        <v>949</v>
      </c>
      <c s="497" t="s">
        <v>949</v>
      </c>
      <c s="497" t="s">
        <v>947</v>
      </c>
      <c s="497" t="s">
        <v>968</v>
      </c>
      <c s="497" t="s">
        <v>120</v>
      </c>
      <c s="497" t="s">
        <v>51</v>
      </c>
      <c s="497" t="s">
        <v>1129</v>
      </c>
      <c s="497" t="s">
        <v>4002</v>
      </c>
      <c s="497" t="s">
        <v>4002</v>
      </c>
      <c s="497" t="s">
        <v>120</v>
      </c>
      <c s="504">
        <v>0</v>
      </c>
      <c s="504">
        <v>0</v>
      </c>
      <c s="504">
        <v>0</v>
      </c>
      <c s="504">
        <v>0</v>
      </c>
      <c s="504">
        <v>0</v>
      </c>
      <c s="504">
        <v>0</v>
      </c>
      <c s="504">
        <v>0</v>
      </c>
      <c s="504">
        <v>0</v>
      </c>
      <c s="509">
        <v>45474</v>
      </c>
      <c s="509">
        <v>54023</v>
      </c>
      <c s="508">
        <v>120000000</v>
      </c>
      <c s="508">
        <v>120000000</v>
      </c>
      <c s="508">
        <v>23.005479452054793</v>
      </c>
      <c s="508">
        <v>23.421917808219177</v>
      </c>
      <c s="692">
        <v>0.053903</v>
      </c>
      <c s="676" t="s">
        <v>1987</v>
      </c>
      <c s="676">
        <v>0.012</v>
      </c>
      <c s="508">
        <v>0</v>
      </c>
      <c s="508">
        <v>0</v>
      </c>
      <c s="676">
        <v>0</v>
      </c>
      <c s="510" t="s">
        <v>120</v>
      </c>
      <c s="497" t="s">
        <v>120</v>
      </c>
    </row>
    <row r="383" spans="1:38" s="497" customFormat="1" ht="13.8">
      <c r="A383" s="787">
        <v>20420000</v>
      </c>
      <c s="507">
        <v>1</v>
      </c>
      <c s="507">
        <v>0</v>
      </c>
      <c s="507">
        <v>0</v>
      </c>
      <c s="507" t="s">
        <v>364</v>
      </c>
      <c s="497" t="s">
        <v>949</v>
      </c>
      <c s="497" t="s">
        <v>949</v>
      </c>
      <c s="497" t="s">
        <v>949</v>
      </c>
      <c s="497" t="s">
        <v>947</v>
      </c>
      <c s="497" t="s">
        <v>968</v>
      </c>
      <c s="497" t="s">
        <v>120</v>
      </c>
      <c s="497" t="s">
        <v>51</v>
      </c>
      <c s="497" t="s">
        <v>1129</v>
      </c>
      <c s="497" t="s">
        <v>4003</v>
      </c>
      <c s="497" t="s">
        <v>4003</v>
      </c>
      <c s="497" t="s">
        <v>120</v>
      </c>
      <c s="504">
        <v>0</v>
      </c>
      <c s="504">
        <v>0</v>
      </c>
      <c s="504">
        <v>0</v>
      </c>
      <c s="504">
        <v>0</v>
      </c>
      <c s="504">
        <v>0</v>
      </c>
      <c s="504">
        <v>0</v>
      </c>
      <c s="504">
        <v>0</v>
      </c>
      <c s="504">
        <v>0</v>
      </c>
      <c s="509">
        <v>45474</v>
      </c>
      <c s="509">
        <v>54570</v>
      </c>
      <c s="508">
        <v>80000000</v>
      </c>
      <c s="508">
        <v>80000000</v>
      </c>
      <c s="508">
        <v>24.504109589041096</v>
      </c>
      <c s="508">
        <v>24.920547945205481</v>
      </c>
      <c s="692">
        <v>0.053899000000000002</v>
      </c>
      <c s="676" t="s">
        <v>1987</v>
      </c>
      <c s="676">
        <v>0.012</v>
      </c>
      <c s="508">
        <v>0</v>
      </c>
      <c s="508">
        <v>0</v>
      </c>
      <c s="676">
        <v>0</v>
      </c>
      <c s="510" t="s">
        <v>120</v>
      </c>
      <c s="497" t="s">
        <v>120</v>
      </c>
    </row>
    <row r="384" spans="1:38" s="497" customFormat="1" ht="13.8">
      <c r="A384" s="787">
        <v>20878000</v>
      </c>
      <c s="507">
        <v>1</v>
      </c>
      <c s="507">
        <v>1</v>
      </c>
      <c s="507">
        <v>0</v>
      </c>
      <c s="507" t="s">
        <v>364</v>
      </c>
      <c s="497" t="s">
        <v>952</v>
      </c>
      <c s="497" t="s">
        <v>951</v>
      </c>
      <c s="497" t="s">
        <v>950</v>
      </c>
      <c s="497" t="s">
        <v>959</v>
      </c>
      <c s="497" t="s">
        <v>968</v>
      </c>
      <c s="497" t="s">
        <v>270</v>
      </c>
      <c s="497" t="s">
        <v>4017</v>
      </c>
      <c s="497" t="s">
        <v>1129</v>
      </c>
      <c s="497" t="s">
        <v>4011</v>
      </c>
      <c s="497" t="s">
        <v>4011</v>
      </c>
      <c s="497" t="s">
        <v>270</v>
      </c>
      <c s="504">
        <v>0</v>
      </c>
      <c s="504">
        <v>0</v>
      </c>
      <c s="504">
        <v>0</v>
      </c>
      <c s="504">
        <v>0</v>
      </c>
      <c s="504">
        <v>0</v>
      </c>
      <c s="504">
        <v>0</v>
      </c>
      <c s="504">
        <v>0</v>
      </c>
      <c s="504">
        <v>0</v>
      </c>
      <c s="509">
        <v>45505</v>
      </c>
      <c s="509">
        <v>50983</v>
      </c>
      <c s="508">
        <v>41000000</v>
      </c>
      <c s="508">
        <v>41000000</v>
      </c>
      <c s="508">
        <v>14.676712328767124</v>
      </c>
      <c s="508">
        <v>15.008219178082191</v>
      </c>
      <c s="715"/>
      <c s="676" t="s">
        <v>1904</v>
      </c>
      <c s="676">
        <v>0.02</v>
      </c>
      <c s="508">
        <v>0</v>
      </c>
      <c s="508">
        <v>0</v>
      </c>
      <c s="676">
        <v>0</v>
      </c>
      <c s="510" t="s">
        <v>3806</v>
      </c>
      <c s="497" t="s">
        <v>270</v>
      </c>
    </row>
    <row r="385" spans="1:38" s="497" customFormat="1" ht="13.8">
      <c r="A385" s="787">
        <v>23231000</v>
      </c>
      <c s="507">
        <v>1</v>
      </c>
      <c s="507">
        <v>0</v>
      </c>
      <c s="507">
        <v>0</v>
      </c>
      <c s="507" t="s">
        <v>364</v>
      </c>
      <c s="497" t="s">
        <v>949</v>
      </c>
      <c s="497" t="s">
        <v>949</v>
      </c>
      <c s="497" t="s">
        <v>949</v>
      </c>
      <c s="497" t="s">
        <v>949</v>
      </c>
      <c s="497" t="s">
        <v>968</v>
      </c>
      <c s="497" t="s">
        <v>37</v>
      </c>
      <c s="497" t="s">
        <v>126</v>
      </c>
      <c s="497" t="s">
        <v>939</v>
      </c>
      <c s="497" t="s">
        <v>4008</v>
      </c>
      <c s="497" t="s">
        <v>4008</v>
      </c>
      <c s="497" t="s">
        <v>37</v>
      </c>
      <c s="504">
        <v>0</v>
      </c>
      <c s="504">
        <v>0</v>
      </c>
      <c s="504">
        <v>0</v>
      </c>
      <c s="504">
        <v>0</v>
      </c>
      <c s="504">
        <v>0</v>
      </c>
      <c s="504">
        <v>0</v>
      </c>
      <c s="504">
        <v>0</v>
      </c>
      <c s="504">
        <v>0</v>
      </c>
      <c s="509">
        <v>45506</v>
      </c>
      <c s="509">
        <v>49899</v>
      </c>
      <c s="508">
        <v>30000000</v>
      </c>
      <c s="508">
        <v>30000000</v>
      </c>
      <c s="508">
        <v>11.706849315068494</v>
      </c>
      <c s="508">
        <v>12.035616438356165</v>
      </c>
      <c s="715"/>
      <c s="676" t="s">
        <v>1904</v>
      </c>
      <c s="676">
        <v>0.0025000000000000001</v>
      </c>
      <c s="508">
        <v>0</v>
      </c>
      <c s="508">
        <v>0</v>
      </c>
      <c s="676">
        <v>0</v>
      </c>
      <c s="510" t="s">
        <v>37</v>
      </c>
      <c s="497" t="s">
        <v>37</v>
      </c>
    </row>
    <row r="386" spans="1:38" s="497" customFormat="1" ht="13.8">
      <c r="A386" s="787">
        <v>20879000</v>
      </c>
      <c s="507">
        <v>1</v>
      </c>
      <c s="507">
        <v>1</v>
      </c>
      <c s="507">
        <v>0</v>
      </c>
      <c s="507" t="s">
        <v>364</v>
      </c>
      <c s="497" t="s">
        <v>952</v>
      </c>
      <c s="497" t="s">
        <v>951</v>
      </c>
      <c s="497" t="s">
        <v>950</v>
      </c>
      <c s="497" t="s">
        <v>959</v>
      </c>
      <c s="497" t="s">
        <v>968</v>
      </c>
      <c s="497" t="s">
        <v>270</v>
      </c>
      <c s="497" t="s">
        <v>4018</v>
      </c>
      <c s="497" t="s">
        <v>1129</v>
      </c>
      <c s="497" t="s">
        <v>4012</v>
      </c>
      <c s="497" t="s">
        <v>4012</v>
      </c>
      <c s="497" t="s">
        <v>270</v>
      </c>
      <c s="504">
        <v>0</v>
      </c>
      <c s="504">
        <v>0</v>
      </c>
      <c s="504">
        <v>0</v>
      </c>
      <c s="504">
        <v>0</v>
      </c>
      <c s="504">
        <v>0</v>
      </c>
      <c s="504">
        <v>0</v>
      </c>
      <c s="504">
        <v>0</v>
      </c>
      <c s="504">
        <v>0</v>
      </c>
      <c s="509">
        <v>45509</v>
      </c>
      <c s="509">
        <v>50987</v>
      </c>
      <c s="508">
        <v>50000000</v>
      </c>
      <c s="508">
        <v>50000000</v>
      </c>
      <c s="508">
        <v>14.687671232876712</v>
      </c>
      <c s="508">
        <v>15.008219178082191</v>
      </c>
      <c s="715"/>
      <c s="676" t="s">
        <v>1904</v>
      </c>
      <c s="676">
        <v>0.02</v>
      </c>
      <c s="508">
        <v>0</v>
      </c>
      <c s="508">
        <v>0</v>
      </c>
      <c s="676">
        <v>0</v>
      </c>
      <c s="510" t="s">
        <v>3806</v>
      </c>
      <c s="497" t="s">
        <v>270</v>
      </c>
    </row>
    <row r="387" spans="1:38" s="497" customFormat="1" ht="13.8">
      <c r="A387" s="787">
        <v>20609100</v>
      </c>
      <c s="507">
        <v>1</v>
      </c>
      <c s="507">
        <v>1</v>
      </c>
      <c s="507">
        <v>1</v>
      </c>
      <c s="507" t="s">
        <v>3458</v>
      </c>
      <c s="497" t="s">
        <v>952</v>
      </c>
      <c s="497" t="s">
        <v>951</v>
      </c>
      <c s="497" t="s">
        <v>1205</v>
      </c>
      <c s="497" t="s">
        <v>4</v>
      </c>
      <c s="497" t="s">
        <v>968</v>
      </c>
      <c s="497" t="s">
        <v>329</v>
      </c>
      <c s="497" t="s">
        <v>8</v>
      </c>
      <c s="497" t="s">
        <v>1129</v>
      </c>
      <c s="497" t="s">
        <v>4007</v>
      </c>
      <c s="497" t="s">
        <v>4007</v>
      </c>
      <c s="497" t="s">
        <v>329</v>
      </c>
      <c s="504">
        <v>308000000</v>
      </c>
      <c s="504">
        <v>0</v>
      </c>
      <c s="504">
        <v>0</v>
      </c>
      <c s="504">
        <v>4802353.7999999998</v>
      </c>
      <c s="504">
        <v>0</v>
      </c>
      <c s="504">
        <v>0</v>
      </c>
      <c s="504">
        <v>0</v>
      </c>
      <c s="504">
        <v>308000000</v>
      </c>
      <c s="509">
        <v>45509</v>
      </c>
      <c s="509">
        <v>45883</v>
      </c>
      <c s="508">
        <v>308000000</v>
      </c>
      <c s="508">
        <v>308000000</v>
      </c>
      <c s="508">
        <v>0.70410958904109588</v>
      </c>
      <c s="508">
        <v>1.0246575342465754</v>
      </c>
      <c s="692">
        <v>0.048300000000000003</v>
      </c>
      <c s="676" t="s">
        <v>4041</v>
      </c>
      <c s="676">
        <v>0.02</v>
      </c>
      <c s="508">
        <v>0.70410958904109588</v>
      </c>
      <c s="508">
        <v>1.0246575342465754</v>
      </c>
      <c s="676">
        <v>0.048300000000000003</v>
      </c>
      <c s="510" t="s">
        <v>329</v>
      </c>
      <c s="497" t="s">
        <v>329</v>
      </c>
    </row>
    <row r="388" spans="1:38" s="497" customFormat="1" ht="13.8">
      <c r="A388" s="787">
        <v>20877000</v>
      </c>
      <c s="507">
        <v>1</v>
      </c>
      <c s="507">
        <v>1</v>
      </c>
      <c s="507">
        <v>0</v>
      </c>
      <c s="507" t="s">
        <v>364</v>
      </c>
      <c s="497" t="s">
        <v>952</v>
      </c>
      <c s="497" t="s">
        <v>951</v>
      </c>
      <c s="497" t="s">
        <v>950</v>
      </c>
      <c s="497" t="s">
        <v>958</v>
      </c>
      <c s="497" t="s">
        <v>968</v>
      </c>
      <c s="497" t="s">
        <v>270</v>
      </c>
      <c s="497" t="s">
        <v>4019</v>
      </c>
      <c s="497" t="s">
        <v>1129</v>
      </c>
      <c s="497" t="s">
        <v>4013</v>
      </c>
      <c s="497" t="s">
        <v>4013</v>
      </c>
      <c s="497" t="s">
        <v>270</v>
      </c>
      <c s="504">
        <v>0</v>
      </c>
      <c s="504">
        <v>0</v>
      </c>
      <c s="504">
        <v>0</v>
      </c>
      <c s="504">
        <v>0</v>
      </c>
      <c s="504">
        <v>0</v>
      </c>
      <c s="504">
        <v>0</v>
      </c>
      <c s="504">
        <v>0</v>
      </c>
      <c s="504">
        <v>0</v>
      </c>
      <c s="509">
        <v>45512</v>
      </c>
      <c s="509">
        <v>49164</v>
      </c>
      <c s="508">
        <v>49000000</v>
      </c>
      <c s="508">
        <v>49000000</v>
      </c>
      <c s="508">
        <v>9.6931506849315063</v>
      </c>
      <c s="508">
        <v>10.005479452054795</v>
      </c>
      <c s="715"/>
      <c s="676" t="s">
        <v>1904</v>
      </c>
      <c s="676">
        <v>0.02</v>
      </c>
      <c s="508">
        <v>0</v>
      </c>
      <c s="508">
        <v>0</v>
      </c>
      <c s="676">
        <v>0</v>
      </c>
      <c s="497" t="s">
        <v>3806</v>
      </c>
      <c s="497" t="s">
        <v>270</v>
      </c>
    </row>
    <row r="389" spans="1:38" s="497" customFormat="1" ht="13.8">
      <c r="A389" s="787">
        <v>20700000</v>
      </c>
      <c s="507">
        <v>1</v>
      </c>
      <c s="507">
        <v>1</v>
      </c>
      <c s="507">
        <v>1</v>
      </c>
      <c s="507" t="s">
        <v>3458</v>
      </c>
      <c s="497" t="s">
        <v>952</v>
      </c>
      <c s="497" t="s">
        <v>951</v>
      </c>
      <c s="497" t="s">
        <v>1205</v>
      </c>
      <c s="497" t="s">
        <v>4</v>
      </c>
      <c s="497" t="s">
        <v>968</v>
      </c>
      <c s="497" t="s">
        <v>247</v>
      </c>
      <c s="497" t="s">
        <v>8</v>
      </c>
      <c s="497" t="s">
        <v>1129</v>
      </c>
      <c s="497" t="s">
        <v>4014</v>
      </c>
      <c s="497" t="s">
        <v>4014</v>
      </c>
      <c s="497" t="s">
        <v>247</v>
      </c>
      <c s="504">
        <v>700000000</v>
      </c>
      <c s="504">
        <v>0</v>
      </c>
      <c s="504">
        <v>0</v>
      </c>
      <c s="504">
        <v>0</v>
      </c>
      <c s="504">
        <v>0</v>
      </c>
      <c s="504">
        <v>0</v>
      </c>
      <c s="504">
        <v>0</v>
      </c>
      <c s="504">
        <v>700000000</v>
      </c>
      <c s="509">
        <v>45519</v>
      </c>
      <c s="509">
        <v>50693</v>
      </c>
      <c s="508">
        <v>700000000</v>
      </c>
      <c s="508">
        <v>700000000</v>
      </c>
      <c s="508">
        <v>13.882191780821918</v>
      </c>
      <c s="508">
        <v>14.175342465753424</v>
      </c>
      <c s="692">
        <v>0.058400000000000001</v>
      </c>
      <c s="676" t="s">
        <v>1904</v>
      </c>
      <c s="676">
        <v>0.011900000000000001</v>
      </c>
      <c s="508">
        <v>13.882191780821918</v>
      </c>
      <c s="508">
        <v>14.175342465753424</v>
      </c>
      <c s="676">
        <v>0.058400000000000001</v>
      </c>
      <c s="510" t="s">
        <v>247</v>
      </c>
      <c s="497" t="s">
        <v>247</v>
      </c>
    </row>
    <row r="390" spans="1:38" s="497" customFormat="1" ht="13.8">
      <c r="A390" s="787">
        <v>20430000</v>
      </c>
      <c s="507">
        <v>1</v>
      </c>
      <c s="507">
        <v>1</v>
      </c>
      <c s="507">
        <v>1</v>
      </c>
      <c s="507" t="s">
        <v>3458</v>
      </c>
      <c s="497" t="s">
        <v>952</v>
      </c>
      <c s="497" t="s">
        <v>951</v>
      </c>
      <c s="497" t="s">
        <v>1205</v>
      </c>
      <c s="497" t="s">
        <v>4</v>
      </c>
      <c s="497" t="s">
        <v>968</v>
      </c>
      <c s="497" t="s">
        <v>120</v>
      </c>
      <c s="497" t="s">
        <v>8</v>
      </c>
      <c s="497" t="s">
        <v>1129</v>
      </c>
      <c s="497" t="s">
        <v>4015</v>
      </c>
      <c s="497" t="s">
        <v>4015</v>
      </c>
      <c s="497" t="s">
        <v>120</v>
      </c>
      <c s="504">
        <v>500000000</v>
      </c>
      <c s="504">
        <v>0</v>
      </c>
      <c s="504">
        <v>0</v>
      </c>
      <c s="504">
        <v>0</v>
      </c>
      <c s="504">
        <v>0</v>
      </c>
      <c s="504">
        <v>0</v>
      </c>
      <c s="504">
        <v>0</v>
      </c>
      <c s="504">
        <v>500000000</v>
      </c>
      <c s="509">
        <v>45519</v>
      </c>
      <c s="509">
        <v>52519</v>
      </c>
      <c s="508">
        <v>500000000</v>
      </c>
      <c s="508">
        <v>500000000</v>
      </c>
      <c s="508">
        <v>18.884931506849316</v>
      </c>
      <c s="508">
        <v>19.17808219178082</v>
      </c>
      <c s="692">
        <v>0.053903</v>
      </c>
      <c s="676" t="s">
        <v>1987</v>
      </c>
      <c s="676">
        <v>0.012</v>
      </c>
      <c s="508">
        <v>18.884931506849316</v>
      </c>
      <c s="508">
        <v>19.17808219178082</v>
      </c>
      <c s="676">
        <v>0.053903</v>
      </c>
      <c s="510" t="s">
        <v>120</v>
      </c>
      <c s="497" t="s">
        <v>120</v>
      </c>
    </row>
    <row r="391" spans="1:38" s="497" customFormat="1" ht="13.8">
      <c r="A391" s="787">
        <v>20440000</v>
      </c>
      <c s="507">
        <v>1</v>
      </c>
      <c s="507">
        <v>1</v>
      </c>
      <c s="507">
        <v>1</v>
      </c>
      <c s="507" t="s">
        <v>3458</v>
      </c>
      <c s="497" t="s">
        <v>952</v>
      </c>
      <c s="497" t="s">
        <v>951</v>
      </c>
      <c s="497" t="s">
        <v>1205</v>
      </c>
      <c s="497" t="s">
        <v>4</v>
      </c>
      <c s="497" t="s">
        <v>968</v>
      </c>
      <c s="497" t="s">
        <v>120</v>
      </c>
      <c s="497" t="s">
        <v>8</v>
      </c>
      <c s="497" t="s">
        <v>1129</v>
      </c>
      <c s="497" t="s">
        <v>4016</v>
      </c>
      <c s="497" t="s">
        <v>4016</v>
      </c>
      <c s="497" t="s">
        <v>120</v>
      </c>
      <c s="504">
        <v>100000000</v>
      </c>
      <c s="504">
        <v>0</v>
      </c>
      <c s="504">
        <v>0</v>
      </c>
      <c s="504">
        <v>0</v>
      </c>
      <c s="504">
        <v>100000</v>
      </c>
      <c s="504">
        <v>0</v>
      </c>
      <c s="504">
        <v>0</v>
      </c>
      <c s="504">
        <v>100000000</v>
      </c>
      <c s="509">
        <v>45519</v>
      </c>
      <c s="509">
        <v>50997</v>
      </c>
      <c s="508">
        <v>100000000</v>
      </c>
      <c s="508">
        <v>100000000</v>
      </c>
      <c s="508">
        <v>14.715068493150685</v>
      </c>
      <c s="508">
        <v>15.008219178082191</v>
      </c>
      <c s="692">
        <v>0.025000000000000001</v>
      </c>
      <c s="676" t="s">
        <v>1206</v>
      </c>
      <c s="676"/>
      <c s="508">
        <v>14.715068493150685</v>
      </c>
      <c s="508">
        <v>15.008219178082191</v>
      </c>
      <c s="676">
        <v>0.025000000000000001</v>
      </c>
      <c s="510" t="s">
        <v>120</v>
      </c>
      <c s="497" t="s">
        <v>120</v>
      </c>
    </row>
    <row r="392" spans="1:38" s="497" customFormat="1" ht="13.8">
      <c r="A392" s="787">
        <v>20450000</v>
      </c>
      <c s="507">
        <v>1</v>
      </c>
      <c s="507">
        <v>0</v>
      </c>
      <c s="507">
        <v>0</v>
      </c>
      <c s="507" t="s">
        <v>364</v>
      </c>
      <c s="497" t="s">
        <v>949</v>
      </c>
      <c s="497" t="s">
        <v>949</v>
      </c>
      <c s="497" t="s">
        <v>949</v>
      </c>
      <c s="497" t="s">
        <v>949</v>
      </c>
      <c s="497" t="s">
        <v>968</v>
      </c>
      <c s="497" t="s">
        <v>120</v>
      </c>
      <c s="497" t="s">
        <v>126</v>
      </c>
      <c s="497" t="s">
        <v>1129</v>
      </c>
      <c s="497" t="s">
        <v>4009</v>
      </c>
      <c s="497" t="s">
        <v>4009</v>
      </c>
      <c s="497" t="s">
        <v>120</v>
      </c>
      <c s="504">
        <v>0</v>
      </c>
      <c s="504">
        <v>0</v>
      </c>
      <c s="504">
        <v>0</v>
      </c>
      <c s="504">
        <v>0</v>
      </c>
      <c s="504">
        <v>0</v>
      </c>
      <c s="504">
        <v>0</v>
      </c>
      <c s="504">
        <v>0</v>
      </c>
      <c s="504">
        <v>0</v>
      </c>
      <c s="509">
        <v>45523</v>
      </c>
      <c s="509">
        <v>56664</v>
      </c>
      <c s="508">
        <v>8000000</v>
      </c>
      <c s="508">
        <v>8000000</v>
      </c>
      <c s="508">
        <v>30.241095890410961</v>
      </c>
      <c s="508">
        <v>30.523287671232875</v>
      </c>
      <c s="692">
        <v>0.053903</v>
      </c>
      <c s="676" t="s">
        <v>1987</v>
      </c>
      <c s="676">
        <v>0.012</v>
      </c>
      <c s="508">
        <v>0</v>
      </c>
      <c s="508">
        <v>0</v>
      </c>
      <c s="676">
        <v>0</v>
      </c>
      <c s="510" t="s">
        <v>120</v>
      </c>
      <c s="497" t="s">
        <v>120</v>
      </c>
    </row>
    <row r="393" spans="1:38" s="497" customFormat="1" ht="13.8">
      <c r="A393" s="787">
        <v>20460000</v>
      </c>
      <c s="507">
        <v>1</v>
      </c>
      <c s="507">
        <v>0</v>
      </c>
      <c s="507">
        <v>0</v>
      </c>
      <c s="507" t="s">
        <v>364</v>
      </c>
      <c s="497" t="s">
        <v>949</v>
      </c>
      <c s="497" t="s">
        <v>949</v>
      </c>
      <c s="497" t="s">
        <v>949</v>
      </c>
      <c s="497" t="s">
        <v>949</v>
      </c>
      <c s="497" t="s">
        <v>968</v>
      </c>
      <c s="497" t="s">
        <v>120</v>
      </c>
      <c s="497" t="s">
        <v>126</v>
      </c>
      <c s="497" t="s">
        <v>1129</v>
      </c>
      <c s="497" t="s">
        <v>4010</v>
      </c>
      <c s="497" t="s">
        <v>4010</v>
      </c>
      <c s="497" t="s">
        <v>120</v>
      </c>
      <c s="504">
        <v>0</v>
      </c>
      <c s="504">
        <v>0</v>
      </c>
      <c s="504">
        <v>0</v>
      </c>
      <c s="504">
        <v>0</v>
      </c>
      <c s="504">
        <v>0</v>
      </c>
      <c s="504">
        <v>0</v>
      </c>
      <c s="504">
        <v>0</v>
      </c>
      <c s="504">
        <v>0</v>
      </c>
      <c s="509">
        <v>45523</v>
      </c>
      <c s="509">
        <v>56664</v>
      </c>
      <c s="508">
        <v>8000000</v>
      </c>
      <c s="508">
        <v>8000000</v>
      </c>
      <c s="508">
        <v>30.241095890410961</v>
      </c>
      <c s="508">
        <v>30.523287671232875</v>
      </c>
      <c s="692">
        <v>0.0074999999999999997</v>
      </c>
      <c s="676" t="s">
        <v>1206</v>
      </c>
      <c s="676"/>
      <c s="508">
        <v>0</v>
      </c>
      <c s="508">
        <v>0</v>
      </c>
      <c s="676">
        <v>0</v>
      </c>
      <c s="510" t="s">
        <v>120</v>
      </c>
      <c s="497" t="s">
        <v>120</v>
      </c>
    </row>
    <row r="394" spans="1:38" s="497" customFormat="1" ht="13.8">
      <c r="A394" s="787">
        <v>20881000</v>
      </c>
      <c s="507">
        <v>1</v>
      </c>
      <c s="507">
        <v>1</v>
      </c>
      <c s="507">
        <v>0</v>
      </c>
      <c s="507" t="s">
        <v>364</v>
      </c>
      <c s="497" t="s">
        <v>952</v>
      </c>
      <c s="497" t="s">
        <v>951</v>
      </c>
      <c s="497" t="s">
        <v>950</v>
      </c>
      <c s="497" t="s">
        <v>958</v>
      </c>
      <c s="497" t="s">
        <v>968</v>
      </c>
      <c s="497" t="s">
        <v>270</v>
      </c>
      <c s="497" t="s">
        <v>4079</v>
      </c>
      <c s="497" t="s">
        <v>1129</v>
      </c>
      <c s="497" t="s">
        <v>4080</v>
      </c>
      <c s="497" t="s">
        <v>4080</v>
      </c>
      <c s="497" t="s">
        <v>270</v>
      </c>
      <c s="504">
        <v>0</v>
      </c>
      <c s="504">
        <v>0</v>
      </c>
      <c s="504">
        <v>0</v>
      </c>
      <c s="504">
        <v>0</v>
      </c>
      <c s="504">
        <v>0</v>
      </c>
      <c s="504">
        <v>0</v>
      </c>
      <c s="504">
        <v>0</v>
      </c>
      <c s="504">
        <v>0</v>
      </c>
      <c s="509">
        <v>45558</v>
      </c>
      <c s="509">
        <v>51036</v>
      </c>
      <c s="508">
        <v>35000000</v>
      </c>
      <c s="508">
        <v>35000000</v>
      </c>
      <c s="508">
        <v>14.821917808219178</v>
      </c>
      <c s="508">
        <v>15.008219178082191</v>
      </c>
      <c s="692"/>
      <c s="676" t="s">
        <v>1904</v>
      </c>
      <c s="676">
        <v>0.02</v>
      </c>
      <c s="508">
        <v>0</v>
      </c>
      <c s="508">
        <v>0</v>
      </c>
      <c s="676">
        <v>0</v>
      </c>
      <c s="510" t="s">
        <v>270</v>
      </c>
      <c s="497" t="s">
        <v>270</v>
      </c>
    </row>
    <row r="395" spans="1:38" s="497" customFormat="1" ht="13.8">
      <c r="A395" s="787">
        <v>20470000</v>
      </c>
      <c s="507">
        <v>1</v>
      </c>
      <c s="507">
        <v>1</v>
      </c>
      <c s="507">
        <v>1</v>
      </c>
      <c s="507" t="s">
        <v>3458</v>
      </c>
      <c s="497" t="s">
        <v>952</v>
      </c>
      <c s="497" t="s">
        <v>951</v>
      </c>
      <c s="497" t="s">
        <v>1205</v>
      </c>
      <c s="497" t="s">
        <v>4</v>
      </c>
      <c s="497" t="s">
        <v>968</v>
      </c>
      <c s="497" t="s">
        <v>120</v>
      </c>
      <c s="497" t="s">
        <v>8</v>
      </c>
      <c s="497" t="s">
        <v>1129</v>
      </c>
      <c s="497" t="s">
        <v>4099</v>
      </c>
      <c s="497" t="s">
        <v>4099</v>
      </c>
      <c s="497" t="s">
        <v>120</v>
      </c>
      <c s="504">
        <v>400000000</v>
      </c>
      <c s="504">
        <v>0</v>
      </c>
      <c s="504">
        <v>0</v>
      </c>
      <c s="504">
        <v>0</v>
      </c>
      <c s="504">
        <v>0</v>
      </c>
      <c s="504">
        <v>0</v>
      </c>
      <c s="504">
        <v>0</v>
      </c>
      <c s="504">
        <v>400000000</v>
      </c>
      <c s="509">
        <v>45572</v>
      </c>
      <c s="509">
        <v>48106</v>
      </c>
      <c s="508">
        <v>500000000</v>
      </c>
      <c s="508">
        <v>500000000</v>
      </c>
      <c s="508">
        <v>6.7945205479452051</v>
      </c>
      <c s="508">
        <v>6.9424657534246572</v>
      </c>
      <c s="692">
        <v>0.066100000000000006</v>
      </c>
      <c s="497" t="s">
        <v>1987</v>
      </c>
      <c s="676">
        <v>0.0115</v>
      </c>
      <c s="508">
        <v>6.7945205479452051</v>
      </c>
      <c s="508">
        <v>6.9424657534246572</v>
      </c>
      <c s="676">
        <v>0.066100000000000006</v>
      </c>
      <c s="510" t="s">
        <v>120</v>
      </c>
      <c s="497" t="s">
        <v>120</v>
      </c>
    </row>
    <row r="396" spans="1:38" s="497" customFormat="1" ht="13.8">
      <c r="A396" s="787">
        <v>23241000</v>
      </c>
      <c s="507">
        <v>1</v>
      </c>
      <c s="507">
        <v>1</v>
      </c>
      <c s="507">
        <v>0</v>
      </c>
      <c s="507" t="s">
        <v>927</v>
      </c>
      <c s="497" t="s">
        <v>952</v>
      </c>
      <c s="497" t="s">
        <v>948</v>
      </c>
      <c s="497" t="s">
        <v>948</v>
      </c>
      <c s="497" t="s">
        <v>948</v>
      </c>
      <c s="497" t="s">
        <v>968</v>
      </c>
      <c s="497" t="s">
        <v>1208</v>
      </c>
      <c s="497" t="s">
        <v>76</v>
      </c>
      <c s="497" t="s">
        <v>939</v>
      </c>
      <c s="497" t="s">
        <v>4103</v>
      </c>
      <c s="497" t="s">
        <v>4103</v>
      </c>
      <c s="497" t="s">
        <v>1208</v>
      </c>
      <c s="504">
        <v>0</v>
      </c>
      <c s="504">
        <v>0</v>
      </c>
      <c s="504">
        <v>0</v>
      </c>
      <c s="504">
        <v>0</v>
      </c>
      <c s="504">
        <v>0</v>
      </c>
      <c s="504">
        <v>0</v>
      </c>
      <c s="504">
        <v>0</v>
      </c>
      <c s="504">
        <v>0</v>
      </c>
      <c s="509">
        <v>45589</v>
      </c>
      <c s="509">
        <v>56359</v>
      </c>
      <c s="508">
        <v>42878221.789999999</v>
      </c>
      <c s="508">
        <v>42878221.789999999</v>
      </c>
      <c s="508">
        <v>29.405479452054795</v>
      </c>
      <c s="508">
        <v>29.506849315068493</v>
      </c>
      <c s="692">
        <v>0.0115</v>
      </c>
      <c s="497" t="s">
        <v>3532</v>
      </c>
      <c r="AH396" s="508">
        <v>0</v>
      </c>
      <c s="508">
        <v>0</v>
      </c>
      <c s="676">
        <v>0</v>
      </c>
      <c s="510" t="s">
        <v>1208</v>
      </c>
      <c s="497" t="s">
        <v>1208</v>
      </c>
    </row>
    <row r="397" spans="1:37" ht="13.8">
      <c r="A397" s="787"/>
      <c r="N397" s="497"/>
      <c s="497"/>
      <c s="497"/>
      <c s="504"/>
      <c s="786"/>
      <c s="504"/>
      <c s="504"/>
      <c s="504"/>
      <c s="504"/>
      <c s="504"/>
      <c s="786"/>
      <c s="509"/>
      <c s="509"/>
      <c s="508"/>
      <c s="508"/>
      <c s="247"/>
      <c s="247"/>
      <c s="676"/>
      <c s="676"/>
      <c s="676"/>
      <c s="508"/>
      <c s="508"/>
      <c s="676"/>
      <c s="506"/>
    </row>
    <row r="398" spans="1:37" ht="13.8">
      <c r="A398" s="787"/>
      <c s="866"/>
      <c s="866"/>
      <c s="866"/>
      <c s="866"/>
      <c s="866"/>
      <c s="506"/>
      <c r="N398" s="497"/>
      <c r="Q398" s="518">
        <f>SUBTOTAL(9,Q3:Q396)</f>
        <v>49696278963.19603</v>
      </c>
      <c s="518">
        <f t="shared" si="0" ref="R398:X398">SUBTOTAL(9,R3:R396)</f>
        <v>5379336.3700000001</v>
      </c>
      <c s="518">
        <f t="shared" si="0"/>
        <v>264810159.359</v>
      </c>
      <c s="518">
        <f t="shared" si="0"/>
        <v>277972432.18599999</v>
      </c>
      <c s="518">
        <f t="shared" si="0"/>
        <v>57944197.763999991</v>
      </c>
      <c s="518">
        <f t="shared" si="0"/>
        <v>-121720370.20900005</v>
      </c>
      <c s="518">
        <f t="shared" si="0"/>
        <v>276160977.60000002</v>
      </c>
      <c s="518">
        <f t="shared" si="0"/>
        <v>49315127769.998016</v>
      </c>
      <c s="505"/>
      <c s="505"/>
      <c s="247"/>
      <c s="247"/>
      <c s="247"/>
      <c s="247"/>
      <c s="676"/>
      <c s="675"/>
      <c s="675"/>
      <c s="247"/>
      <c s="247"/>
      <c s="675"/>
      <c s="506"/>
    </row>
    <row r="399" spans="1:37" ht="13.8">
      <c r="A399" s="3"/>
      <c s="506"/>
      <c s="506"/>
      <c s="506"/>
      <c s="506"/>
      <c s="506"/>
      <c s="506"/>
      <c r="N399" s="497"/>
      <c r="P399" s="863"/>
      <c s="712"/>
      <c s="712"/>
      <c s="712"/>
      <c s="712"/>
      <c s="712"/>
      <c s="712"/>
      <c s="712"/>
      <c s="712"/>
      <c s="505"/>
      <c s="505"/>
      <c s="247"/>
      <c s="247"/>
      <c s="247"/>
      <c s="247"/>
      <c s="676"/>
      <c s="675"/>
      <c s="675"/>
      <c s="247"/>
      <c s="247"/>
      <c s="675"/>
      <c s="506"/>
    </row>
    <row r="400" spans="1:37" ht="13.8">
      <c r="A400" s="760"/>
      <c s="738"/>
      <c s="510"/>
      <c s="510"/>
      <c s="510"/>
      <c s="510"/>
      <c s="510"/>
      <c r="N400" s="497"/>
      <c r="Q400" s="712"/>
      <c s="712"/>
      <c s="712"/>
      <c s="712"/>
      <c s="712"/>
      <c s="712"/>
      <c s="712"/>
      <c s="712"/>
      <c s="505"/>
      <c s="505"/>
      <c s="247"/>
      <c s="247"/>
      <c s="247"/>
      <c s="247"/>
      <c s="676"/>
      <c s="675"/>
      <c s="675"/>
      <c s="247"/>
      <c s="247"/>
      <c s="675"/>
      <c s="506"/>
    </row>
    <row r="401" spans="1:37" ht="13.8">
      <c r="A401" s="760"/>
      <c s="738"/>
      <c s="789"/>
      <c s="789"/>
      <c s="789"/>
      <c s="789"/>
      <c s="739"/>
      <c r="N401" s="497"/>
      <c r="Q401" s="786"/>
      <c s="824"/>
      <c s="187"/>
      <c s="187"/>
      <c s="247"/>
      <c s="504"/>
      <c s="786"/>
      <c s="247"/>
      <c s="505"/>
      <c s="505"/>
      <c s="247"/>
      <c s="247"/>
      <c s="247"/>
      <c s="247"/>
      <c s="676"/>
      <c s="675"/>
      <c s="675"/>
      <c s="247"/>
      <c s="247"/>
      <c s="675"/>
      <c s="506"/>
    </row>
    <row r="402" spans="1:37" ht="13.8">
      <c r="A402" s="760"/>
      <c s="865"/>
      <c s="865"/>
      <c s="865"/>
      <c s="865"/>
      <c s="865"/>
      <c s="865"/>
      <c s="246"/>
      <c r="N402" s="497"/>
      <c r="Q402" s="786"/>
      <c s="786"/>
      <c s="247"/>
      <c s="247"/>
      <c s="247"/>
      <c s="504"/>
      <c s="786"/>
      <c s="786"/>
      <c s="455"/>
      <c s="505"/>
      <c s="247"/>
      <c s="247"/>
      <c s="247"/>
      <c s="247"/>
      <c s="676"/>
      <c s="675"/>
      <c s="675"/>
      <c s="247"/>
      <c s="247"/>
      <c s="675"/>
      <c s="506"/>
    </row>
    <row r="403" spans="1:23" ht="13.8">
      <c r="A403" s="787"/>
      <c s="845" t="s">
        <v>4120</v>
      </c>
      <c s="845"/>
      <c s="845"/>
      <c s="845"/>
      <c s="845"/>
      <c s="845"/>
      <c r="Q403" s="246"/>
      <c r="T403" s="246"/>
      <c s="247"/>
      <c r="W403" s="246"/>
    </row>
    <row r="404" spans="1:24" ht="13.8">
      <c r="A404" s="763"/>
      <c s="790" t="s">
        <v>4156</v>
      </c>
      <c s="789"/>
      <c s="789"/>
      <c s="789"/>
      <c s="789"/>
      <c s="789"/>
      <c r="Q404" s="508"/>
      <c s="508"/>
      <c s="508"/>
      <c s="672"/>
      <c s="497"/>
      <c s="602"/>
      <c s="786"/>
      <c s="246"/>
    </row>
    <row r="405" spans="1:24" ht="13.8">
      <c r="A405" s="856"/>
      <c s="845" t="s">
        <v>3931</v>
      </c>
      <c s="789"/>
      <c s="789"/>
      <c s="789"/>
      <c s="789"/>
      <c s="739"/>
      <c r="Q405" s="497"/>
      <c s="508"/>
      <c s="508"/>
      <c s="508"/>
      <c s="508"/>
      <c s="247"/>
      <c s="786"/>
      <c s="247"/>
    </row>
    <row r="406" spans="1:24" ht="14.4" customHeight="1">
      <c r="A406" s="787"/>
      <c s="845" t="s">
        <v>3932</v>
      </c>
      <c s="845"/>
      <c s="845"/>
      <c s="845"/>
      <c s="845"/>
      <c s="845"/>
      <c r="Q406" s="497"/>
      <c s="672"/>
      <c s="825"/>
      <c s="672"/>
      <c s="672"/>
      <c s="246"/>
      <c s="246"/>
      <c s="247"/>
    </row>
    <row r="407" spans="1:24" ht="13.8">
      <c r="A407" s="836"/>
      <c s="845"/>
      <c s="856"/>
      <c s="856"/>
      <c s="856"/>
      <c s="856"/>
      <c s="739"/>
      <c r="Q407" s="246"/>
      <c s="246"/>
      <c s="246"/>
      <c s="246"/>
      <c s="246"/>
      <c s="246"/>
      <c s="246"/>
      <c s="246"/>
    </row>
    <row r="408" spans="1:24" ht="13.8">
      <c r="A408" s="790"/>
      <c s="790"/>
      <c s="790"/>
      <c s="790"/>
      <c s="790"/>
      <c s="790"/>
      <c s="790"/>
      <c r="J408" s="247"/>
      <c s="247"/>
      <c s="247"/>
      <c s="247"/>
      <c r="R408" s="247"/>
      <c s="246"/>
      <c s="247"/>
      <c s="247"/>
      <c r="X408" s="247"/>
    </row>
    <row r="409" spans="1:24" ht="13.8">
      <c r="A409" s="845"/>
      <c s="845"/>
      <c s="790"/>
      <c s="790"/>
      <c s="790"/>
      <c s="790"/>
      <c s="768"/>
      <c r="J409" s="247"/>
      <c s="247"/>
      <c s="247"/>
      <c s="247"/>
      <c r="S409" s="246"/>
      <c s="246"/>
      <c r="X409" s="247"/>
    </row>
    <row r="410" spans="1:24" ht="13.8">
      <c r="A410" s="845"/>
      <c s="845"/>
      <c s="789"/>
      <c s="789"/>
      <c s="789"/>
      <c s="789"/>
      <c s="739"/>
      <c r="J410" s="247"/>
      <c s="247"/>
      <c s="247"/>
      <c s="247"/>
      <c r="S410" s="246"/>
      <c s="246"/>
      <c r="X410" s="247"/>
    </row>
    <row r="411" spans="1:24" ht="13.8">
      <c r="A411" s="856"/>
      <c s="789"/>
      <c s="789"/>
      <c s="789"/>
      <c s="789"/>
      <c s="789"/>
      <c s="739"/>
      <c r="J411" s="247"/>
      <c s="247"/>
      <c s="247"/>
      <c s="247"/>
      <c r="S411" s="246"/>
      <c s="246"/>
      <c r="X411" s="247"/>
    </row>
    <row r="412" spans="1:24" ht="13.8">
      <c r="A412" s="856"/>
      <c s="789"/>
      <c s="789"/>
      <c s="789"/>
      <c s="789"/>
      <c s="789"/>
      <c s="739"/>
      <c r="J412" s="247"/>
      <c s="247"/>
      <c s="247"/>
      <c s="247"/>
      <c r="S412" s="246"/>
      <c s="246"/>
      <c r="X412" s="247"/>
    </row>
    <row r="413" spans="1:24" ht="13.8">
      <c r="A413" s="781"/>
      <c s="790"/>
      <c s="789"/>
      <c s="789"/>
      <c s="789"/>
      <c s="789"/>
      <c s="739"/>
      <c r="J413" s="247"/>
      <c s="247"/>
      <c s="247"/>
      <c s="247"/>
      <c r="S413" s="246"/>
      <c s="246"/>
      <c r="X413" s="247"/>
    </row>
    <row r="414" spans="1:24" ht="13.8">
      <c r="A414" s="781"/>
      <c s="845"/>
      <c s="845"/>
      <c s="845"/>
      <c s="845"/>
      <c s="845"/>
      <c s="845"/>
      <c r="J414" s="247"/>
      <c s="247"/>
      <c s="247"/>
      <c s="247"/>
      <c r="S414" s="246"/>
      <c s="246"/>
      <c r="X414" s="247"/>
    </row>
    <row r="415" spans="1:13" ht="13.8">
      <c r="A415" s="781"/>
      <c s="845"/>
      <c s="845"/>
      <c s="845"/>
      <c s="845"/>
      <c s="845"/>
      <c s="845"/>
      <c r="J415" s="247"/>
      <c s="247"/>
      <c s="247"/>
      <c s="247"/>
    </row>
    <row r="416" spans="1:18" ht="13.8">
      <c r="A416" s="787"/>
      <c s="789"/>
      <c s="789"/>
      <c s="789"/>
      <c s="789"/>
      <c s="789"/>
      <c s="789"/>
      <c r="R416" s="786"/>
    </row>
    <row r="417" spans="1:7" ht="13.8">
      <c r="A417" s="787"/>
      <c s="789"/>
      <c s="789"/>
      <c s="789"/>
      <c s="789"/>
      <c s="789"/>
      <c s="789"/>
    </row>
    <row r="418" spans="1:7" ht="14.4">
      <c r="A418" s="783"/>
      <c s="789"/>
      <c s="789"/>
      <c s="789"/>
      <c s="789"/>
      <c s="789"/>
      <c s="789"/>
    </row>
    <row r="419" spans="1:7" ht="13.8">
      <c r="A419" s="787"/>
      <c s="865"/>
      <c s="865"/>
      <c s="865"/>
      <c s="865"/>
      <c s="865"/>
      <c s="865"/>
    </row>
    <row r="420" spans="1:7" ht="13.8">
      <c r="A420" s="787"/>
      <c s="865"/>
      <c s="865"/>
      <c s="865"/>
      <c s="865"/>
      <c s="865"/>
      <c s="865"/>
    </row>
    <row r="421" spans="1:7" ht="13.8">
      <c r="A421" s="787"/>
      <c s="865"/>
      <c s="865"/>
      <c s="865"/>
      <c s="865"/>
      <c s="865"/>
      <c s="865"/>
    </row>
    <row r="422" spans="1:7" ht="13.8">
      <c r="A422" s="780"/>
      <c s="865"/>
      <c s="865"/>
      <c s="865"/>
      <c s="865"/>
      <c s="865"/>
      <c s="865"/>
    </row>
    <row r="423" spans="1:7" ht="13.8">
      <c r="A423" s="780"/>
      <c s="865"/>
      <c s="865"/>
      <c s="865"/>
      <c s="865"/>
      <c s="865"/>
      <c s="865"/>
    </row>
    <row r="424" spans="1:7" ht="13.8">
      <c r="A424" s="780"/>
      <c s="865"/>
      <c s="865"/>
      <c s="865"/>
      <c s="865"/>
      <c s="865"/>
      <c s="865"/>
    </row>
    <row r="425" spans="1:7" ht="13.8">
      <c r="A425" s="787"/>
      <c s="865"/>
      <c s="865"/>
      <c s="865"/>
      <c s="865"/>
      <c s="865"/>
      <c s="865"/>
    </row>
    <row r="426" spans="1:7" ht="13.8">
      <c r="A426" s="787"/>
      <c s="865"/>
      <c s="865"/>
      <c s="865"/>
      <c s="865"/>
      <c s="865"/>
      <c s="865"/>
    </row>
  </sheetData>
  <autoFilter ref="A2:AL396"/>
  <mergeCells count="10">
    <mergeCell ref="B424:G424"/>
    <mergeCell ref="B398:F398"/>
    <mergeCell ref="B420:G420"/>
    <mergeCell ref="B425:G425"/>
    <mergeCell ref="B402:G402"/>
    <mergeCell ref="B426:G426"/>
    <mergeCell ref="B419:G419"/>
    <mergeCell ref="B421:G421"/>
    <mergeCell ref="B422:G422"/>
    <mergeCell ref="B423:G423"/>
  </mergeCells>
  <pageMargins left="0.708661417322835" right="0.708661417322835" top="0.748031496062992" bottom="0.748031496062992" header="0.31496062992126" footer="0.31496062992126"/>
  <pageSetup orientation="landscape" paperSize="9" scale="1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14">
    <tabColor rgb="FFFFC000"/>
    <pageSetUpPr fitToPage="1"/>
  </sheetPr>
  <dimension ref="A1:D88"/>
  <sheetViews>
    <sheetView workbookViewId="0" topLeftCell="A1">
      <selection pane="topLeft" activeCell="C69" sqref="C69"/>
    </sheetView>
  </sheetViews>
  <sheetFormatPr defaultRowHeight="14.4"/>
  <cols>
    <col min="1" max="1" width="4.42857142857143" customWidth="1"/>
    <col min="2" max="2" width="74.8571428571429" customWidth="1"/>
    <col min="3" max="3" width="20.5714285714286" customWidth="1"/>
    <col min="4" max="4" width="3.57142857142857" customWidth="1"/>
  </cols>
  <sheetData>
    <row r="1" spans="1:4" ht="15" thickBot="1">
      <c r="A1" s="796"/>
      <c s="796"/>
      <c s="796"/>
      <c s="668"/>
    </row>
    <row r="2" spans="1:4" ht="35.1" customHeight="1">
      <c r="A2" s="796"/>
      <c s="867" t="s">
        <v>1124</v>
      </c>
      <c s="868"/>
      <c s="356"/>
    </row>
    <row r="3" spans="1:4" ht="18.6" customHeight="1">
      <c r="A3" s="796"/>
      <c s="869" t="s">
        <v>1219</v>
      </c>
      <c s="870"/>
      <c s="356"/>
    </row>
    <row r="4" spans="1:4" ht="20.25" customHeight="1">
      <c r="A4" s="796"/>
      <c s="194"/>
      <c s="549" t="s">
        <v>4126</v>
      </c>
      <c s="356"/>
    </row>
    <row r="5" spans="1:4" ht="15.6">
      <c r="A5" s="796"/>
      <c s="550" t="s">
        <v>1103</v>
      </c>
      <c s="551"/>
      <c s="356"/>
    </row>
    <row r="6" spans="1:4" ht="27.75" customHeight="1">
      <c r="A6" s="796"/>
      <c s="552" t="s">
        <v>1110</v>
      </c>
      <c s="180"/>
      <c s="356"/>
    </row>
    <row r="7" spans="1:4" ht="14.4">
      <c r="A7" s="796"/>
      <c s="553" t="s">
        <v>1073</v>
      </c>
      <c s="554">
        <v>807081.16449500341</v>
      </c>
      <c s="668"/>
    </row>
    <row r="8" spans="1:4" ht="14.4">
      <c r="A8" s="796"/>
      <c s="553" t="s">
        <v>1074</v>
      </c>
      <c s="554">
        <v>3962757.1970819938</v>
      </c>
      <c s="668"/>
    </row>
    <row r="9" spans="1:4" ht="14.25" customHeight="1">
      <c r="A9" s="796"/>
      <c s="553" t="s">
        <v>1072</v>
      </c>
      <c s="554">
        <v>26745838.924731009</v>
      </c>
      <c s="668"/>
    </row>
    <row r="10" spans="1:4" ht="14.4">
      <c r="A10" s="796"/>
      <c s="553" t="s">
        <v>960</v>
      </c>
      <c s="554">
        <v>0</v>
      </c>
      <c s="668"/>
    </row>
    <row r="11" spans="1:4" ht="14.4">
      <c r="A11" s="796"/>
      <c s="555" t="s">
        <v>1070</v>
      </c>
      <c s="556">
        <v>31515677.286308005</v>
      </c>
      <c s="668"/>
    </row>
    <row r="12" spans="1:4" ht="14.4">
      <c r="A12" s="796"/>
      <c s="553" t="s">
        <v>1105</v>
      </c>
      <c s="554">
        <v>15979388.774499999</v>
      </c>
      <c s="668"/>
    </row>
    <row r="13" spans="1:4" ht="14.4">
      <c r="A13" s="796"/>
      <c s="555" t="s">
        <v>1071</v>
      </c>
      <c s="556">
        <v>15979388.774499999</v>
      </c>
      <c s="668"/>
    </row>
    <row r="14" spans="1:4" s="538" customFormat="1" ht="14.4">
      <c r="A14" s="796"/>
      <c s="553" t="s">
        <v>2025</v>
      </c>
      <c s="554">
        <v>656022</v>
      </c>
      <c s="668"/>
    </row>
    <row r="15" spans="1:4" s="538" customFormat="1" ht="14.4">
      <c r="A15" s="796"/>
      <c s="555" t="s">
        <v>3442</v>
      </c>
      <c s="556">
        <v>656022</v>
      </c>
      <c s="668"/>
    </row>
    <row r="16" spans="1:4" ht="14.4">
      <c r="A16" s="796"/>
      <c s="382" t="s">
        <v>1111</v>
      </c>
      <c s="557">
        <v>48151088.060808003</v>
      </c>
      <c s="668"/>
    </row>
    <row r="17" spans="1:4" ht="14.4">
      <c r="A17" s="796"/>
      <c s="377" t="s">
        <v>1202</v>
      </c>
      <c s="558"/>
      <c s="668"/>
    </row>
    <row r="18" spans="1:4" ht="14.4">
      <c r="A18" s="796"/>
      <c s="559" t="s">
        <v>961</v>
      </c>
      <c s="554">
        <v>0</v>
      </c>
      <c s="668"/>
    </row>
    <row r="19" spans="1:4" ht="30.75" customHeight="1">
      <c r="A19" s="796"/>
      <c s="560" t="s">
        <v>1107</v>
      </c>
      <c s="561">
        <v>0</v>
      </c>
      <c s="356"/>
    </row>
    <row r="20" spans="1:4" ht="20.4" customHeight="1">
      <c r="A20" s="796"/>
      <c s="559" t="s">
        <v>1106</v>
      </c>
      <c s="554">
        <v>208502.68055000002</v>
      </c>
      <c s="200"/>
    </row>
    <row r="21" spans="1:4" ht="24.75" customHeight="1">
      <c r="A21" s="796"/>
      <c s="560" t="s">
        <v>1102</v>
      </c>
      <c s="561">
        <v>208502.68055000002</v>
      </c>
      <c s="356"/>
    </row>
    <row r="22" spans="1:4" ht="15.6">
      <c r="A22" s="796"/>
      <c s="382" t="s">
        <v>1108</v>
      </c>
      <c s="562">
        <v>208502.68055000002</v>
      </c>
      <c s="356"/>
    </row>
    <row r="23" spans="1:4" ht="16.2" thickBot="1">
      <c r="A23" s="796"/>
      <c s="412" t="s">
        <v>1109</v>
      </c>
      <c s="563">
        <v>48359590.741358005</v>
      </c>
      <c s="356"/>
    </row>
    <row r="24" spans="1:4" ht="16.2" thickBot="1">
      <c r="A24" s="783"/>
      <c s="196"/>
      <c s="197"/>
      <c s="356"/>
    </row>
    <row r="25" spans="1:4" ht="34.5" customHeight="1">
      <c r="A25" s="796"/>
      <c s="867" t="s">
        <v>1124</v>
      </c>
      <c s="868"/>
      <c s="356"/>
    </row>
    <row r="26" spans="1:4" ht="15.6">
      <c r="A26" s="796"/>
      <c s="194"/>
      <c s="549" t="s">
        <v>4126</v>
      </c>
      <c s="356"/>
    </row>
    <row r="27" spans="1:4" ht="15.6">
      <c r="A27" s="796"/>
      <c s="550" t="s">
        <v>1104</v>
      </c>
      <c s="558"/>
      <c s="356"/>
    </row>
    <row r="28" spans="1:4" ht="15.6">
      <c r="A28" s="4"/>
      <c s="553" t="s">
        <v>1097</v>
      </c>
      <c s="554">
        <v>1286097.4453300002</v>
      </c>
      <c s="356"/>
    </row>
    <row r="29" spans="1:4" ht="15.6">
      <c r="A29" s="796"/>
      <c s="553" t="s">
        <v>1120</v>
      </c>
      <c s="554">
        <v>1671585.0406600002</v>
      </c>
      <c s="267"/>
    </row>
    <row r="30" spans="1:4" ht="15.6">
      <c r="A30" s="796"/>
      <c s="564" t="s">
        <v>1069</v>
      </c>
      <c s="561">
        <v>2957682.4859900004</v>
      </c>
      <c s="356"/>
    </row>
    <row r="31" spans="1:4" ht="15" customHeight="1">
      <c r="A31" s="796"/>
      <c s="553" t="s">
        <v>1078</v>
      </c>
      <c s="554">
        <v>0</v>
      </c>
      <c s="356"/>
    </row>
    <row r="32" spans="1:4" ht="15" customHeight="1">
      <c r="A32" s="796"/>
      <c s="553" t="s">
        <v>1121</v>
      </c>
      <c s="554">
        <v>40908.619180000002</v>
      </c>
      <c s="356"/>
    </row>
    <row r="33" spans="1:4" ht="15" customHeight="1">
      <c r="A33" s="796"/>
      <c s="553" t="s">
        <v>1122</v>
      </c>
      <c s="554">
        <v>1609901.2448201999</v>
      </c>
      <c s="200"/>
    </row>
    <row r="34" spans="1:4" ht="15.6">
      <c r="A34" s="796"/>
      <c s="564" t="s">
        <v>1068</v>
      </c>
      <c s="561">
        <v>1650809.8640001998</v>
      </c>
      <c s="356"/>
    </row>
    <row r="35" spans="1:4" s="674" customFormat="1" ht="15.6">
      <c r="A35" s="796"/>
      <c s="553" t="s">
        <v>1625</v>
      </c>
      <c s="554">
        <v>2899339.1089689997</v>
      </c>
      <c s="356"/>
    </row>
    <row r="36" spans="1:4" s="674" customFormat="1" ht="15.6">
      <c r="A36" s="796"/>
      <c s="553" t="s">
        <v>3727</v>
      </c>
      <c s="554">
        <v>78859.929430000004</v>
      </c>
      <c s="356"/>
    </row>
    <row r="37" spans="1:4" s="674" customFormat="1" ht="15.6">
      <c r="A37" s="796"/>
      <c s="564" t="s">
        <v>3726</v>
      </c>
      <c s="561">
        <v>2978199.0383989997</v>
      </c>
      <c s="356"/>
    </row>
    <row r="38" spans="1:4" ht="15.75" customHeight="1">
      <c r="A38" s="796"/>
      <c s="553" t="s">
        <v>964</v>
      </c>
      <c s="554">
        <v>815846.92342999962</v>
      </c>
      <c s="200"/>
    </row>
    <row r="39" spans="1:4" ht="15.6">
      <c r="A39" s="796"/>
      <c s="564" t="s">
        <v>1112</v>
      </c>
      <c s="561">
        <v>815846.92342999962</v>
      </c>
      <c s="356"/>
    </row>
    <row r="40" spans="1:4" ht="15.6">
      <c r="A40" s="796"/>
      <c s="565" t="s">
        <v>1075</v>
      </c>
      <c s="566"/>
      <c s="356"/>
    </row>
    <row r="41" spans="1:4" ht="15.75" customHeight="1">
      <c r="A41" s="796"/>
      <c s="553" t="s">
        <v>368</v>
      </c>
      <c s="554">
        <v>1494859.6007099985</v>
      </c>
      <c s="200"/>
    </row>
    <row r="42" spans="1:4" ht="15.75" customHeight="1">
      <c r="A42" s="796"/>
      <c s="553" t="s">
        <v>1076</v>
      </c>
      <c s="554">
        <v>4491.8563400000012</v>
      </c>
      <c s="200"/>
    </row>
    <row r="43" spans="1:4" ht="15" customHeight="1">
      <c r="A43" s="796"/>
      <c s="553" t="s">
        <v>1077</v>
      </c>
      <c s="554">
        <v>2667.5498800000005</v>
      </c>
      <c s="200"/>
    </row>
    <row r="44" spans="1:4" ht="15.6">
      <c r="A44" s="796"/>
      <c s="564" t="s">
        <v>1117</v>
      </c>
      <c s="561">
        <v>1502019.0069299985</v>
      </c>
      <c s="356"/>
    </row>
    <row r="45" spans="1:4" ht="15.6">
      <c r="A45" s="796"/>
      <c s="565" t="s">
        <v>1119</v>
      </c>
      <c s="567"/>
      <c s="356"/>
    </row>
    <row r="46" spans="1:4" ht="15" customHeight="1">
      <c r="A46" s="796"/>
      <c s="553" t="s">
        <v>368</v>
      </c>
      <c s="554">
        <v>1917752.0464200003</v>
      </c>
      <c s="200"/>
    </row>
    <row r="47" spans="1:4" ht="14.1" customHeight="1">
      <c r="A47" s="796"/>
      <c s="553" t="s">
        <v>1076</v>
      </c>
      <c s="554">
        <v>148.65014000000002</v>
      </c>
      <c s="200"/>
    </row>
    <row r="48" spans="1:4" ht="15" customHeight="1">
      <c r="A48" s="796"/>
      <c s="553" t="s">
        <v>1077</v>
      </c>
      <c s="554">
        <v>8386.5970400000006</v>
      </c>
      <c s="200"/>
    </row>
    <row r="49" spans="1:4" ht="15.6">
      <c r="A49" s="796"/>
      <c s="564" t="s">
        <v>1118</v>
      </c>
      <c s="561">
        <v>1926287.2936000002</v>
      </c>
      <c s="356"/>
    </row>
    <row r="50" spans="1:4" ht="15.6">
      <c r="A50" s="796"/>
      <c s="568" t="s">
        <v>1113</v>
      </c>
      <c s="569">
        <v>3428306.3005299987</v>
      </c>
      <c s="356"/>
    </row>
    <row r="51" spans="1:4" ht="15.6">
      <c r="A51" s="796"/>
      <c s="570" t="s">
        <v>1114</v>
      </c>
      <c s="571">
        <v>11830844.612349199</v>
      </c>
      <c s="356"/>
    </row>
    <row r="52" spans="1:4" ht="15.6">
      <c r="A52" s="796"/>
      <c s="377" t="s">
        <v>1170</v>
      </c>
      <c s="572"/>
      <c s="356"/>
    </row>
    <row r="53" spans="1:4" ht="15" customHeight="1">
      <c r="A53" s="796"/>
      <c s="553" t="s">
        <v>1079</v>
      </c>
      <c s="554">
        <v>2020962.0964222711</v>
      </c>
      <c s="356"/>
    </row>
    <row r="54" spans="1:4" ht="15" customHeight="1">
      <c r="A54" s="796"/>
      <c s="573" t="s">
        <v>965</v>
      </c>
      <c s="554">
        <v>198325.19982000004</v>
      </c>
      <c s="200"/>
    </row>
    <row r="55" spans="1:4" ht="15" customHeight="1">
      <c r="A55" s="796"/>
      <c s="573" t="s">
        <v>1123</v>
      </c>
      <c s="554">
        <v>500.43201000000374</v>
      </c>
      <c s="200"/>
    </row>
    <row r="56" spans="1:4" ht="15" customHeight="1">
      <c r="A56" s="796"/>
      <c s="573" t="s">
        <v>963</v>
      </c>
      <c s="554">
        <v>771530.09644000093</v>
      </c>
      <c s="200"/>
    </row>
    <row r="57" spans="1:4" ht="17.4">
      <c r="A57" s="796"/>
      <c s="568" t="s">
        <v>1113</v>
      </c>
      <c s="569">
        <v>2991317.8246922721</v>
      </c>
      <c s="200"/>
    </row>
    <row r="58" spans="1:4" ht="18" thickBot="1">
      <c r="A58" s="796"/>
      <c s="412" t="s">
        <v>1238</v>
      </c>
      <c s="574">
        <v>14822162.437041469</v>
      </c>
      <c s="200"/>
    </row>
    <row r="59" spans="1:4" ht="18" thickBot="1">
      <c r="A59" s="668"/>
      <c s="198"/>
      <c s="199"/>
      <c s="200"/>
    </row>
    <row r="60" spans="1:4" ht="36.75" customHeight="1">
      <c r="A60" s="796"/>
      <c s="867" t="s">
        <v>1124</v>
      </c>
      <c s="868"/>
      <c s="200"/>
    </row>
    <row r="61" spans="1:4" ht="17.4">
      <c r="A61" s="796"/>
      <c s="194"/>
      <c s="549" t="s">
        <v>4126</v>
      </c>
      <c s="200"/>
    </row>
    <row r="62" spans="1:4" ht="15" customHeight="1">
      <c r="A62" s="796"/>
      <c s="685" t="s">
        <v>3505</v>
      </c>
      <c s="686">
        <v>585998.51871000009</v>
      </c>
      <c s="200"/>
    </row>
    <row r="63" spans="1:4" ht="15.75" customHeight="1">
      <c r="A63" s="796"/>
      <c s="687" t="s">
        <v>1080</v>
      </c>
      <c s="688">
        <v>210824.86557999998</v>
      </c>
      <c s="200"/>
    </row>
    <row r="64" spans="1:4" ht="15.6">
      <c r="A64" s="796"/>
      <c s="382" t="s">
        <v>1115</v>
      </c>
      <c s="562">
        <v>796823.38429000007</v>
      </c>
      <c s="356"/>
    </row>
    <row r="65" spans="1:4" ht="15.6">
      <c r="A65" s="796"/>
      <c s="575" t="s">
        <v>1116</v>
      </c>
      <c s="576">
        <v>15618985.821331469</v>
      </c>
      <c s="356"/>
    </row>
    <row r="66" spans="1:4" ht="16.2" thickBot="1">
      <c r="A66" s="796"/>
      <c s="575" t="s">
        <v>938</v>
      </c>
      <c s="577">
        <v>63978576.562689476</v>
      </c>
      <c s="356"/>
    </row>
    <row r="67" spans="1:4" ht="16.35" customHeight="1" thickBot="1">
      <c r="A67" s="796"/>
      <c s="148" t="s">
        <v>966</v>
      </c>
      <c s="578">
        <v>123094054</v>
      </c>
      <c s="356"/>
    </row>
    <row r="68" spans="1:4" ht="6" customHeight="1" thickBot="1">
      <c r="A68" s="796"/>
      <c s="579"/>
      <c s="580"/>
      <c s="356"/>
    </row>
    <row r="69" spans="1:4" ht="24" customHeight="1" thickBot="1">
      <c r="A69" s="796"/>
      <c s="147" t="s">
        <v>1081</v>
      </c>
      <c s="410">
        <v>0.51975359071925176</v>
      </c>
      <c s="356"/>
    </row>
    <row r="70" spans="1:4" ht="14.25" customHeight="1">
      <c r="A70" s="783"/>
      <c s="548" t="s">
        <v>1635</v>
      </c>
      <c s="599"/>
      <c s="356"/>
    </row>
    <row r="71" spans="1:4" ht="12" customHeight="1">
      <c r="A71" s="796"/>
      <c s="548" t="s">
        <v>4134</v>
      </c>
      <c s="413"/>
      <c s="548"/>
    </row>
    <row r="72" spans="1:4" ht="14.4">
      <c r="A72" s="796"/>
      <c s="548" t="s">
        <v>1232</v>
      </c>
      <c s="448"/>
      <c s="548"/>
    </row>
    <row r="73" spans="1:4" ht="12.75" customHeight="1">
      <c r="A73" s="796"/>
      <c s="548" t="s">
        <v>1235</v>
      </c>
      <c s="448"/>
      <c s="548"/>
    </row>
    <row r="74" spans="1:4" ht="14.25" customHeight="1">
      <c r="A74" s="796"/>
      <c s="413" t="s">
        <v>1239</v>
      </c>
      <c s="413"/>
      <c s="548"/>
    </row>
    <row r="75" spans="1:4" ht="12.6" customHeight="1">
      <c r="A75" s="796"/>
      <c s="413" t="s">
        <v>4004</v>
      </c>
      <c s="413"/>
      <c s="548"/>
    </row>
    <row r="76" spans="1:4" ht="21.6" customHeight="1">
      <c r="A76" s="796"/>
      <c s="871" t="s">
        <v>3443</v>
      </c>
      <c s="871"/>
      <c s="548"/>
    </row>
    <row r="77" spans="1:4" ht="22.2" customHeight="1">
      <c r="A77" s="796"/>
      <c s="871" t="s">
        <v>3652</v>
      </c>
      <c s="871"/>
      <c s="796"/>
    </row>
    <row r="78" spans="1:4" ht="14.4">
      <c r="A78" s="796"/>
      <c s="796"/>
      <c s="796"/>
      <c s="796"/>
    </row>
    <row r="79" spans="1:4" ht="14.4">
      <c r="A79" s="796"/>
      <c s="796"/>
      <c s="796"/>
      <c s="796"/>
    </row>
    <row r="80" spans="1:4" ht="14.4">
      <c r="A80" s="796"/>
      <c s="796"/>
      <c s="796"/>
      <c s="796"/>
    </row>
    <row r="81" spans="1:4" ht="34.5" customHeight="1">
      <c r="A81" s="796"/>
      <c s="796"/>
      <c s="796"/>
      <c s="796"/>
    </row>
    <row r="82" spans="1:4" ht="24" customHeight="1">
      <c r="A82" s="796"/>
      <c s="796"/>
      <c s="796"/>
      <c s="796"/>
    </row>
    <row r="83" spans="1:4" ht="14.4">
      <c r="A83" s="796"/>
      <c s="796"/>
      <c s="796"/>
      <c s="796"/>
    </row>
    <row r="84" spans="1:4" ht="14.4">
      <c r="A84" s="796"/>
      <c s="796"/>
      <c s="796"/>
      <c s="796"/>
    </row>
    <row r="85" spans="1:4" ht="14.4">
      <c r="A85" s="796"/>
      <c s="796"/>
      <c s="796"/>
      <c s="796"/>
    </row>
    <row r="86" spans="1:4" ht="14.4">
      <c r="A86" s="796"/>
      <c s="796"/>
      <c s="796"/>
      <c s="796"/>
    </row>
    <row r="87" spans="1:4" ht="14.4">
      <c r="A87" s="796"/>
      <c s="796"/>
      <c s="796"/>
      <c s="796"/>
    </row>
    <row r="88" spans="1:4" ht="14.4">
      <c r="A88" s="796"/>
      <c s="796"/>
      <c s="796"/>
      <c s="796"/>
    </row>
  </sheetData>
  <mergeCells count="6">
    <mergeCell ref="B2:C2"/>
    <mergeCell ref="B60:C60"/>
    <mergeCell ref="B25:C25"/>
    <mergeCell ref="B3:C3"/>
    <mergeCell ref="B76:C76"/>
    <mergeCell ref="B77:C77"/>
  </mergeCells>
  <pageMargins left="0.7" right="0.7" top="0.75" bottom="0.75" header="0.3" footer="0.3"/>
  <pageSetup orientation="portrait" paperSize="1" scale="5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17">
    <tabColor rgb="FFFFC000"/>
  </sheetPr>
  <dimension ref="A1:I77"/>
  <sheetViews>
    <sheetView showGridLines="0" zoomScale="110" zoomScaleNormal="110" workbookViewId="0" topLeftCell="A1">
      <selection pane="topLeft" activeCell="B72" sqref="B72"/>
    </sheetView>
  </sheetViews>
  <sheetFormatPr defaultColWidth="11.4442857142857" defaultRowHeight="13.8"/>
  <cols>
    <col min="1" max="1" width="55.2857142857143" style="3" customWidth="1"/>
    <col min="2" max="2" width="16.4285714285714" style="3" customWidth="1"/>
    <col min="3" max="3" width="13.4285714285714" style="3" customWidth="1"/>
    <col min="4" max="4" width="14.7142857142857" style="3" customWidth="1"/>
    <col min="5" max="5" width="12.8571428571429" style="3" customWidth="1"/>
    <col min="6" max="7" width="11.5714285714286" style="3" customWidth="1"/>
    <col min="8" max="8" width="15.4285714285714" style="3" customWidth="1"/>
    <col min="9" max="9" width="16.5714285714286" style="3" bestFit="1" customWidth="1"/>
    <col min="10" max="16384" width="11.4285714285714" style="3"/>
  </cols>
  <sheetData>
    <row r="1" spans="1:9" ht="13.8">
      <c r="A1" s="875" t="s">
        <v>1195</v>
      </c>
      <c s="876"/>
      <c s="876"/>
      <c s="876"/>
      <c s="876"/>
      <c s="876"/>
      <c s="876"/>
      <c s="876"/>
      <c s="877"/>
    </row>
    <row r="2" spans="1:9" ht="16.35" customHeight="1">
      <c r="A2" s="878" t="s">
        <v>4127</v>
      </c>
      <c s="879"/>
      <c s="879"/>
      <c s="879"/>
      <c s="879"/>
      <c s="879"/>
      <c s="879"/>
      <c s="879"/>
      <c s="880"/>
    </row>
    <row r="3" spans="1:9" ht="13.8">
      <c r="A3" s="881" t="s">
        <v>1219</v>
      </c>
      <c s="879"/>
      <c s="879"/>
      <c s="879"/>
      <c s="879"/>
      <c s="879"/>
      <c s="879"/>
      <c s="879"/>
      <c s="880"/>
    </row>
    <row r="4" ht="14.4" thickBot="1"/>
    <row r="5" spans="1:9" ht="36" customHeight="1">
      <c r="A5" s="203" t="s">
        <v>1156</v>
      </c>
      <c s="204" t="s">
        <v>4096</v>
      </c>
      <c s="204" t="s">
        <v>1157</v>
      </c>
      <c s="204" t="s">
        <v>1158</v>
      </c>
      <c s="204" t="s">
        <v>933</v>
      </c>
      <c s="204" t="s">
        <v>1159</v>
      </c>
      <c s="204" t="s">
        <v>1160</v>
      </c>
      <c s="204" t="s">
        <v>1133</v>
      </c>
      <c s="204" t="s">
        <v>4124</v>
      </c>
    </row>
    <row r="6" spans="1:9" ht="27.6">
      <c r="A6" s="360" t="s">
        <v>1110</v>
      </c>
      <c s="241"/>
      <c s="241"/>
      <c s="241"/>
      <c s="241"/>
      <c s="241"/>
      <c s="241"/>
      <c s="241"/>
      <c s="205"/>
    </row>
    <row r="7" spans="1:9" ht="13.8">
      <c r="A7" s="361" t="s">
        <v>1073</v>
      </c>
      <c s="206">
        <v>826777.96866100328</v>
      </c>
      <c s="206">
        <v>0</v>
      </c>
      <c s="206">
        <v>18802.538659999998</v>
      </c>
      <c s="206">
        <v>6409.7660700000006</v>
      </c>
      <c s="206">
        <v>46.542230000000004</v>
      </c>
      <c s="238">
        <v>-894.26550599984921</v>
      </c>
      <c s="206">
        <v>0</v>
      </c>
      <c s="224">
        <v>807081.16449500341</v>
      </c>
    </row>
    <row r="8" spans="1:9" ht="13.8">
      <c r="A8" s="361" t="s">
        <v>1074</v>
      </c>
      <c s="206">
        <v>4064337.8808769947</v>
      </c>
      <c s="206">
        <v>609.96947</v>
      </c>
      <c s="206">
        <v>46700.178077999997</v>
      </c>
      <c s="206">
        <v>18099.456285999993</v>
      </c>
      <c s="206">
        <v>76.397953000000015</v>
      </c>
      <c s="238">
        <v>-8287.8289330002608</v>
      </c>
      <c s="206">
        <v>0</v>
      </c>
      <c s="224">
        <v>4009959.8433359941</v>
      </c>
    </row>
    <row r="9" spans="1:9" ht="13.8">
      <c r="A9" s="361" t="s">
        <v>1072</v>
      </c>
      <c s="206">
        <v>28169752.339158013</v>
      </c>
      <c s="206">
        <v>4769.3669</v>
      </c>
      <c s="206">
        <v>199307.44262099999</v>
      </c>
      <c s="206">
        <v>240769.25120000006</v>
      </c>
      <c s="206">
        <v>53291.630581000005</v>
      </c>
      <c s="238">
        <v>-112538.27576999995</v>
      </c>
      <c s="206">
        <v>0</v>
      </c>
      <c s="224">
        <v>27862675.987667017</v>
      </c>
    </row>
    <row r="10" spans="1:9" ht="13.8">
      <c r="A10" s="361" t="s">
        <v>960</v>
      </c>
      <c s="206">
        <v>0</v>
      </c>
      <c s="206">
        <v>0</v>
      </c>
      <c s="206">
        <v>0</v>
      </c>
      <c s="206">
        <v>0</v>
      </c>
      <c s="206">
        <v>0</v>
      </c>
      <c s="206">
        <v>0</v>
      </c>
      <c s="206">
        <v>0</v>
      </c>
      <c s="224">
        <v>0</v>
      </c>
    </row>
    <row r="11" spans="1:9" ht="13.8">
      <c r="A11" s="361" t="s">
        <v>1105</v>
      </c>
      <c s="206">
        <v>15979388.774499999</v>
      </c>
      <c s="206">
        <v>0</v>
      </c>
      <c s="206">
        <v>0</v>
      </c>
      <c s="206">
        <v>1254.575</v>
      </c>
      <c s="206">
        <v>29.626999999999999</v>
      </c>
      <c s="206">
        <v>0</v>
      </c>
      <c s="206">
        <v>276160.97760000004</v>
      </c>
      <c s="224">
        <v>15979388.774499999</v>
      </c>
    </row>
    <row r="12" spans="1:9" ht="13.8">
      <c r="A12" s="654" t="s">
        <v>2025</v>
      </c>
      <c s="511">
        <v>656022</v>
      </c>
      <c s="511">
        <v>0</v>
      </c>
      <c s="511">
        <v>0</v>
      </c>
      <c s="511">
        <v>11439.38363</v>
      </c>
      <c s="511">
        <v>4500</v>
      </c>
      <c s="511">
        <v>1.4901161193847657E-11</v>
      </c>
      <c s="511">
        <v>0</v>
      </c>
      <c s="268">
        <v>656022</v>
      </c>
    </row>
    <row r="13" spans="1:9" ht="27.6">
      <c r="A13" s="368" t="s">
        <v>1111</v>
      </c>
      <c s="226">
        <v>49696278.963196009</v>
      </c>
      <c s="226">
        <v>5379.33637</v>
      </c>
      <c s="226">
        <v>264810.15935899998</v>
      </c>
      <c s="226">
        <v>277972.43218600005</v>
      </c>
      <c s="226">
        <v>57944.197764000004</v>
      </c>
      <c s="226">
        <v>-121720.37020900004</v>
      </c>
      <c s="226">
        <v>276160.97760000004</v>
      </c>
      <c s="250">
        <v>49315127.769998014</v>
      </c>
    </row>
    <row r="14" spans="1:9" ht="13.8">
      <c r="A14" s="362" t="s">
        <v>1161</v>
      </c>
      <c s="249"/>
      <c s="249"/>
      <c s="249"/>
      <c s="249"/>
      <c s="249"/>
      <c s="249"/>
      <c s="249"/>
      <c s="230"/>
    </row>
    <row r="15" spans="1:9" ht="13.8">
      <c r="A15" s="363" t="s">
        <v>1162</v>
      </c>
      <c s="251"/>
      <c s="251"/>
      <c s="251"/>
      <c s="251"/>
      <c s="251"/>
      <c s="251"/>
      <c s="251"/>
      <c s="231"/>
    </row>
    <row r="16" spans="1:9" ht="26.1" customHeight="1">
      <c r="A16" s="359" t="s">
        <v>961</v>
      </c>
      <c s="206">
        <v>0</v>
      </c>
      <c s="206">
        <v>0</v>
      </c>
      <c s="206">
        <v>0</v>
      </c>
      <c s="206">
        <v>0</v>
      </c>
      <c s="206">
        <v>0</v>
      </c>
      <c s="206">
        <v>0</v>
      </c>
      <c s="206">
        <v>0</v>
      </c>
      <c s="224">
        <v>0</v>
      </c>
    </row>
    <row r="17" spans="1:9" ht="27.6">
      <c r="A17" s="364" t="s">
        <v>1107</v>
      </c>
      <c s="227">
        <v>0</v>
      </c>
      <c s="227">
        <v>0</v>
      </c>
      <c s="227">
        <v>0</v>
      </c>
      <c s="227">
        <v>0</v>
      </c>
      <c s="227">
        <v>0</v>
      </c>
      <c s="227">
        <v>0</v>
      </c>
      <c s="227">
        <v>0</v>
      </c>
      <c s="225">
        <v>0</v>
      </c>
    </row>
    <row r="18" spans="1:9" ht="27.6">
      <c r="A18" s="365" t="s">
        <v>1106</v>
      </c>
      <c s="206">
        <v>214386.54087</v>
      </c>
      <c s="206">
        <v>0</v>
      </c>
      <c s="206">
        <v>5883.8603199999898</v>
      </c>
      <c s="206">
        <v>0</v>
      </c>
      <c s="206">
        <v>0</v>
      </c>
      <c s="206">
        <v>0</v>
      </c>
      <c s="206">
        <v>0</v>
      </c>
      <c s="224">
        <v>208502.68055000002</v>
      </c>
    </row>
    <row r="19" spans="1:9" ht="27.6">
      <c r="A19" s="364" t="s">
        <v>1102</v>
      </c>
      <c s="227">
        <v>214386.54087</v>
      </c>
      <c s="227">
        <v>0</v>
      </c>
      <c s="227">
        <v>5883.8603199999898</v>
      </c>
      <c s="227">
        <v>0</v>
      </c>
      <c s="227">
        <v>0</v>
      </c>
      <c s="227">
        <v>0</v>
      </c>
      <c s="227">
        <v>0</v>
      </c>
      <c s="225">
        <v>208502.68055000002</v>
      </c>
    </row>
    <row r="20" spans="1:9" ht="13.8">
      <c r="A20" s="367" t="s">
        <v>1108</v>
      </c>
      <c s="228">
        <v>214386.54087</v>
      </c>
      <c s="228">
        <v>0</v>
      </c>
      <c s="228">
        <v>5883.8603199999898</v>
      </c>
      <c s="228">
        <v>0</v>
      </c>
      <c s="228">
        <v>0</v>
      </c>
      <c s="228">
        <v>0</v>
      </c>
      <c s="228">
        <v>0</v>
      </c>
      <c s="232">
        <v>208502.68055000002</v>
      </c>
    </row>
    <row r="21" spans="1:9" ht="21.75" customHeight="1" thickBot="1">
      <c r="A21" s="370" t="s">
        <v>1109</v>
      </c>
      <c s="229">
        <v>49910665.504066013</v>
      </c>
      <c s="229">
        <v>5379.33637</v>
      </c>
      <c s="229">
        <v>270694.01967899996</v>
      </c>
      <c s="229">
        <v>277972.43218600005</v>
      </c>
      <c s="229">
        <v>57944.197764000004</v>
      </c>
      <c s="269">
        <v>-121720.37020900004</v>
      </c>
      <c s="229">
        <v>276160.97760000004</v>
      </c>
      <c s="233">
        <v>49523630.450548016</v>
      </c>
    </row>
    <row r="22" spans="1:9" ht="14.4" thickBot="1">
      <c r="A22" s="243"/>
      <c s="212"/>
      <c s="212"/>
      <c s="212"/>
      <c s="212"/>
      <c s="212"/>
      <c s="212"/>
      <c s="212"/>
      <c s="252"/>
    </row>
    <row r="23" spans="1:9" ht="27.6">
      <c r="A23" s="203" t="s">
        <v>1163</v>
      </c>
      <c s="204" t="s">
        <v>4096</v>
      </c>
      <c s="204" t="s">
        <v>1157</v>
      </c>
      <c s="204" t="s">
        <v>1158</v>
      </c>
      <c s="204" t="s">
        <v>933</v>
      </c>
      <c s="204" t="s">
        <v>1159</v>
      </c>
      <c s="204" t="s">
        <v>1160</v>
      </c>
      <c s="204" t="s">
        <v>1133</v>
      </c>
      <c s="204" t="s">
        <v>4124</v>
      </c>
    </row>
    <row r="24" spans="1:9" ht="13.8">
      <c r="A24" s="360" t="s">
        <v>1104</v>
      </c>
      <c s="245"/>
      <c s="245"/>
      <c s="245"/>
      <c s="245"/>
      <c s="245"/>
      <c s="245"/>
      <c s="245"/>
      <c s="213"/>
    </row>
    <row r="25" spans="1:9" ht="13.8">
      <c r="A25" s="361" t="s">
        <v>1164</v>
      </c>
      <c s="206">
        <v>13830099.360241996</v>
      </c>
      <c s="206">
        <v>176449.16765000002</v>
      </c>
      <c s="206">
        <v>54698.916609999986</v>
      </c>
      <c s="206">
        <v>125498.33114999995</v>
      </c>
      <c s="206">
        <v>0</v>
      </c>
      <c s="206">
        <v>0</v>
      </c>
      <c s="206">
        <v>0</v>
      </c>
      <c s="224">
        <v>13951849.611281997</v>
      </c>
    </row>
    <row r="26" spans="1:9" ht="13.8">
      <c r="A26" s="361" t="s">
        <v>1165</v>
      </c>
      <c s="206">
        <v>1920003.2266600009</v>
      </c>
      <c s="206">
        <v>164394.14130000002</v>
      </c>
      <c s="206">
        <v>12384.48222</v>
      </c>
      <c s="206">
        <v>8378.7244999999948</v>
      </c>
      <c s="206">
        <v>0</v>
      </c>
      <c s="206">
        <v>0</v>
      </c>
      <c s="206">
        <v>0</v>
      </c>
      <c s="224">
        <v>2072012.8857400008</v>
      </c>
    </row>
    <row r="27" spans="1:9" ht="13.8">
      <c r="A27" s="366" t="s">
        <v>1069</v>
      </c>
      <c s="234">
        <v>15750102.586901996</v>
      </c>
      <c s="234">
        <v>340843.30895000004</v>
      </c>
      <c s="234">
        <v>67083.398829999991</v>
      </c>
      <c s="234">
        <v>133877.05564999994</v>
      </c>
      <c s="234">
        <v>0</v>
      </c>
      <c s="234">
        <v>0</v>
      </c>
      <c s="234">
        <v>0</v>
      </c>
      <c s="236">
        <v>16023862.497021997</v>
      </c>
    </row>
    <row r="28" spans="1:9" ht="13.8">
      <c r="A28" s="361" t="s">
        <v>1078</v>
      </c>
      <c s="206">
        <v>0</v>
      </c>
      <c s="206">
        <v>0</v>
      </c>
      <c s="206">
        <v>0</v>
      </c>
      <c s="206">
        <v>0</v>
      </c>
      <c s="206">
        <v>0</v>
      </c>
      <c s="206">
        <v>0</v>
      </c>
      <c s="206">
        <v>0</v>
      </c>
      <c s="224">
        <v>0</v>
      </c>
    </row>
    <row r="29" spans="1:9" ht="13.8">
      <c r="A29" s="361" t="s">
        <v>1166</v>
      </c>
      <c s="206">
        <v>40908.619180000002</v>
      </c>
      <c s="206">
        <v>0</v>
      </c>
      <c s="206">
        <v>0</v>
      </c>
      <c s="206">
        <v>0</v>
      </c>
      <c s="206">
        <v>0</v>
      </c>
      <c s="206">
        <v>0</v>
      </c>
      <c s="206">
        <v>0</v>
      </c>
      <c s="224">
        <v>40908.619180000002</v>
      </c>
    </row>
    <row r="30" spans="1:9" ht="13.8">
      <c r="A30" s="361" t="s">
        <v>1167</v>
      </c>
      <c s="206">
        <v>1613952.3938302</v>
      </c>
      <c s="206">
        <v>0</v>
      </c>
      <c s="206">
        <v>4051.1490099999901</v>
      </c>
      <c s="206">
        <v>0</v>
      </c>
      <c s="206">
        <v>0</v>
      </c>
      <c s="206">
        <v>0</v>
      </c>
      <c s="206">
        <v>0</v>
      </c>
      <c s="224">
        <v>1609901.2448201999</v>
      </c>
    </row>
    <row r="31" spans="1:9" ht="13.8">
      <c r="A31" s="361" t="s">
        <v>1168</v>
      </c>
      <c s="206">
        <v>0</v>
      </c>
      <c s="206">
        <v>0</v>
      </c>
      <c s="206">
        <v>0</v>
      </c>
      <c s="206">
        <v>0</v>
      </c>
      <c s="206">
        <v>0</v>
      </c>
      <c s="206">
        <v>0</v>
      </c>
      <c s="206">
        <v>0</v>
      </c>
      <c s="224">
        <v>0</v>
      </c>
    </row>
    <row r="32" spans="1:9" ht="13.8">
      <c r="A32" s="366" t="s">
        <v>1068</v>
      </c>
      <c s="234">
        <v>1654861.0130101999</v>
      </c>
      <c s="234">
        <v>0</v>
      </c>
      <c s="234">
        <v>4051.1490099999901</v>
      </c>
      <c s="234">
        <v>0</v>
      </c>
      <c s="234">
        <v>0</v>
      </c>
      <c s="234">
        <v>0</v>
      </c>
      <c s="234">
        <v>0</v>
      </c>
      <c s="236">
        <v>1650809.8640001998</v>
      </c>
    </row>
    <row r="33" spans="1:9" ht="13.8">
      <c r="A33" s="361" t="s">
        <v>1625</v>
      </c>
      <c s="725">
        <v>2899339.1089689997</v>
      </c>
      <c s="726">
        <v>0</v>
      </c>
      <c s="725">
        <v>0</v>
      </c>
      <c s="725">
        <v>0</v>
      </c>
      <c s="725">
        <v>0</v>
      </c>
      <c s="725">
        <v>0</v>
      </c>
      <c s="725">
        <v>0</v>
      </c>
      <c s="728">
        <v>2899339.1089689997</v>
      </c>
    </row>
    <row r="34" spans="1:9" ht="13.8">
      <c r="A34" s="361" t="s">
        <v>3727</v>
      </c>
      <c s="725">
        <v>78859.929430000004</v>
      </c>
      <c s="726">
        <v>0</v>
      </c>
      <c s="725">
        <v>0</v>
      </c>
      <c s="725">
        <v>0</v>
      </c>
      <c s="725">
        <v>0</v>
      </c>
      <c s="725">
        <v>0</v>
      </c>
      <c s="725">
        <v>0</v>
      </c>
      <c s="728">
        <v>78859.929430000004</v>
      </c>
    </row>
    <row r="35" spans="1:9" ht="13.8">
      <c r="A35" s="366" t="s">
        <v>3726</v>
      </c>
      <c s="234">
        <v>2978199.0383989997</v>
      </c>
      <c s="234">
        <v>0</v>
      </c>
      <c s="234">
        <v>0</v>
      </c>
      <c s="234">
        <v>0</v>
      </c>
      <c s="234">
        <v>0</v>
      </c>
      <c s="234">
        <v>0</v>
      </c>
      <c s="234">
        <v>0</v>
      </c>
      <c s="729">
        <v>2978199.0383989997</v>
      </c>
    </row>
    <row r="36" spans="1:9" ht="27.6">
      <c r="A36" s="365" t="s">
        <v>964</v>
      </c>
      <c s="206">
        <v>2972167.2548799999</v>
      </c>
      <c s="206">
        <v>0</v>
      </c>
      <c s="206">
        <v>0</v>
      </c>
      <c s="206">
        <v>0</v>
      </c>
      <c s="206">
        <v>0</v>
      </c>
      <c s="206">
        <v>0</v>
      </c>
      <c s="206">
        <v>46851.115529999734</v>
      </c>
      <c s="224">
        <v>3019018.37041</v>
      </c>
    </row>
    <row r="37" spans="1:9" ht="27.6">
      <c r="A37" s="364" t="s">
        <v>1112</v>
      </c>
      <c s="227">
        <v>2972167.2548799999</v>
      </c>
      <c s="227">
        <v>0</v>
      </c>
      <c s="227">
        <v>0</v>
      </c>
      <c s="227">
        <v>0</v>
      </c>
      <c s="227">
        <v>0</v>
      </c>
      <c s="227">
        <v>0</v>
      </c>
      <c s="227">
        <v>46851.115529999734</v>
      </c>
      <c s="225">
        <v>3019018.37041</v>
      </c>
    </row>
    <row r="38" spans="1:9" ht="13.8">
      <c r="A38" s="365" t="s">
        <v>1075</v>
      </c>
      <c s="206">
        <v>1550074.8649399986</v>
      </c>
      <c s="206">
        <v>0</v>
      </c>
      <c s="206">
        <v>48055.858009999989</v>
      </c>
      <c s="206">
        <v>0</v>
      </c>
      <c s="206">
        <v>0</v>
      </c>
      <c s="206">
        <v>0</v>
      </c>
      <c s="206">
        <v>0</v>
      </c>
      <c s="224">
        <v>1502019.0069299988</v>
      </c>
    </row>
    <row r="39" spans="1:9" ht="13.8">
      <c r="A39" s="365" t="s">
        <v>1119</v>
      </c>
      <c s="206">
        <v>1928428.2535400004</v>
      </c>
      <c s="206">
        <v>0</v>
      </c>
      <c s="206">
        <v>2140.959940000057</v>
      </c>
      <c s="206">
        <v>0</v>
      </c>
      <c s="206">
        <v>0</v>
      </c>
      <c s="206">
        <v>0</v>
      </c>
      <c s="206">
        <v>0</v>
      </c>
      <c s="224">
        <v>1926287.2936000004</v>
      </c>
    </row>
    <row r="40" spans="1:9" ht="13.8">
      <c r="A40" s="364" t="s">
        <v>1169</v>
      </c>
      <c s="227">
        <v>3478503.1184799988</v>
      </c>
      <c s="227">
        <v>0</v>
      </c>
      <c s="227">
        <v>50196.817950000048</v>
      </c>
      <c s="227">
        <v>0</v>
      </c>
      <c s="227">
        <v>0</v>
      </c>
      <c s="227">
        <v>0</v>
      </c>
      <c s="227">
        <v>0</v>
      </c>
      <c s="225">
        <v>3428306.3005299992</v>
      </c>
    </row>
    <row r="41" spans="1:9" ht="13.8">
      <c r="A41" s="367" t="s">
        <v>1114</v>
      </c>
      <c s="228">
        <v>26833833.011671197</v>
      </c>
      <c s="228">
        <v>340843.30895000004</v>
      </c>
      <c s="228">
        <v>121331.36579000003</v>
      </c>
      <c s="228">
        <v>133877.05564999994</v>
      </c>
      <c s="228">
        <v>0</v>
      </c>
      <c s="228">
        <v>0</v>
      </c>
      <c s="228">
        <v>46851.115529999734</v>
      </c>
      <c s="228">
        <v>27100196.070361193</v>
      </c>
    </row>
    <row r="42" spans="1:9" ht="13.8">
      <c r="A42" s="362" t="s">
        <v>1170</v>
      </c>
      <c s="249"/>
      <c s="249"/>
      <c s="249"/>
      <c s="249"/>
      <c s="249"/>
      <c s="249"/>
      <c s="249"/>
      <c s="230"/>
    </row>
    <row r="43" spans="1:9" ht="13.8">
      <c r="A43" s="361" t="s">
        <v>1079</v>
      </c>
      <c s="206">
        <v>2076120.9626222714</v>
      </c>
      <c s="206">
        <v>403401.39721999958</v>
      </c>
      <c s="206">
        <v>0</v>
      </c>
      <c s="206">
        <v>0</v>
      </c>
      <c s="206">
        <v>0</v>
      </c>
      <c s="206">
        <v>0</v>
      </c>
      <c s="206">
        <v>0</v>
      </c>
      <c s="224">
        <v>2479522.3598422711</v>
      </c>
    </row>
    <row r="44" spans="1:9" ht="13.8">
      <c r="A44" s="365" t="s">
        <v>965</v>
      </c>
      <c s="206">
        <v>3013427.7993799997</v>
      </c>
      <c s="206">
        <v>0</v>
      </c>
      <c s="206">
        <v>131568.59107999998</v>
      </c>
      <c s="206">
        <v>0</v>
      </c>
      <c s="206">
        <v>0</v>
      </c>
      <c s="206">
        <v>0</v>
      </c>
      <c s="206">
        <v>0</v>
      </c>
      <c s="224">
        <v>2881859.2082999996</v>
      </c>
    </row>
    <row r="45" spans="1:9" ht="13.8">
      <c r="A45" s="365" t="s">
        <v>1171</v>
      </c>
      <c s="206">
        <v>1828.4690299999938</v>
      </c>
      <c s="206">
        <v>0</v>
      </c>
      <c s="206">
        <v>1328.03701999999</v>
      </c>
      <c s="206">
        <v>0</v>
      </c>
      <c s="206">
        <v>0</v>
      </c>
      <c s="206">
        <v>0</v>
      </c>
      <c s="206">
        <v>0</v>
      </c>
      <c s="224">
        <v>500.43201000000374</v>
      </c>
    </row>
    <row r="46" spans="1:9" ht="13.8">
      <c r="A46" s="365" t="s">
        <v>1172</v>
      </c>
      <c s="206">
        <v>2022472.4840199999</v>
      </c>
      <c s="206">
        <v>0</v>
      </c>
      <c s="206">
        <v>0</v>
      </c>
      <c s="206">
        <v>0</v>
      </c>
      <c s="206">
        <v>0</v>
      </c>
      <c s="206">
        <v>0</v>
      </c>
      <c s="206">
        <v>95989.094790001385</v>
      </c>
      <c s="224">
        <v>2118461.5788100013</v>
      </c>
    </row>
    <row r="47" spans="1:9" ht="14.4" thickBot="1">
      <c r="A47" s="367" t="s">
        <v>1115</v>
      </c>
      <c s="228">
        <v>7113849.7150522713</v>
      </c>
      <c s="228">
        <v>403401.39721999958</v>
      </c>
      <c s="228">
        <v>132896.62809999997</v>
      </c>
      <c s="228">
        <v>0</v>
      </c>
      <c s="228">
        <v>0</v>
      </c>
      <c s="228">
        <v>0</v>
      </c>
      <c s="228">
        <v>95989.094790001385</v>
      </c>
      <c s="232">
        <v>7480343.578962272</v>
      </c>
    </row>
    <row r="48" spans="1:9" ht="18" customHeight="1" thickBot="1">
      <c r="A48" s="371" t="s">
        <v>1116</v>
      </c>
      <c s="235">
        <v>33947682.72672347</v>
      </c>
      <c s="235">
        <v>744244.70616999967</v>
      </c>
      <c s="235">
        <v>254227.99388999998</v>
      </c>
      <c s="235">
        <v>133877.05564999994</v>
      </c>
      <c s="235">
        <v>0</v>
      </c>
      <c s="235">
        <v>0</v>
      </c>
      <c s="235">
        <v>142840.21032000112</v>
      </c>
      <c s="237">
        <v>34580539.649323463</v>
      </c>
    </row>
    <row r="49" spans="1:9" ht="14.85" customHeight="1">
      <c r="A49" s="874" t="s">
        <v>1491</v>
      </c>
      <c s="874"/>
      <c s="874"/>
      <c s="874"/>
      <c s="874"/>
      <c s="874"/>
      <c s="874"/>
      <c s="874"/>
      <c s="874"/>
    </row>
    <row r="50" spans="1:9" ht="11.85" customHeight="1">
      <c r="A50" s="874" t="s">
        <v>1226</v>
      </c>
      <c s="874"/>
      <c s="874"/>
      <c s="874"/>
      <c s="874"/>
      <c s="874"/>
      <c s="874"/>
      <c s="874"/>
      <c s="874"/>
    </row>
    <row r="51" spans="1:9" ht="15" customHeight="1">
      <c r="A51" s="874" t="s">
        <v>1610</v>
      </c>
      <c s="874"/>
      <c s="874"/>
      <c s="874"/>
      <c s="874"/>
      <c s="874"/>
      <c s="874"/>
      <c s="874"/>
      <c s="874"/>
    </row>
    <row r="52" spans="1:9" ht="27" customHeight="1">
      <c r="A52" s="872" t="s">
        <v>4155</v>
      </c>
      <c s="872"/>
      <c s="872"/>
      <c s="872"/>
      <c s="872"/>
      <c s="872"/>
      <c s="872"/>
      <c s="872"/>
      <c s="872"/>
    </row>
    <row r="53" spans="1:9" ht="13.8">
      <c r="A53" s="882" t="s">
        <v>1229</v>
      </c>
      <c s="882"/>
      <c s="882"/>
      <c s="882"/>
      <c s="882"/>
      <c s="882"/>
      <c s="882"/>
      <c s="882"/>
      <c s="882"/>
    </row>
    <row r="54" spans="1:9" ht="16.5" customHeight="1">
      <c r="A54" s="846" t="s">
        <v>3450</v>
      </c>
      <c s="846"/>
      <c s="846"/>
      <c s="846"/>
      <c s="846"/>
      <c s="846"/>
      <c s="846"/>
      <c s="846"/>
      <c s="846"/>
    </row>
    <row r="55" spans="1:9" ht="16.5" customHeight="1">
      <c r="A55" s="872" t="s">
        <v>3451</v>
      </c>
      <c s="873"/>
      <c s="873"/>
      <c s="873"/>
      <c s="873"/>
      <c s="873"/>
      <c s="873"/>
      <c s="873"/>
      <c s="873"/>
    </row>
    <row r="56" spans="1:9" ht="13.8">
      <c r="A56" s="846" t="s">
        <v>4154</v>
      </c>
      <c s="497"/>
      <c s="497"/>
      <c s="497"/>
      <c s="497"/>
      <c s="497"/>
      <c s="497"/>
      <c s="497"/>
      <c s="497"/>
    </row>
    <row r="57" spans="1:9" ht="14.4" thickBot="1">
      <c r="A57" s="846"/>
      <c s="847"/>
      <c s="847"/>
      <c s="847"/>
      <c s="847"/>
      <c s="847"/>
      <c s="847"/>
      <c s="847"/>
      <c s="847"/>
    </row>
    <row r="58" spans="1:9" ht="27.6">
      <c r="A58" s="203" t="s">
        <v>1173</v>
      </c>
      <c s="204" t="s">
        <v>4096</v>
      </c>
      <c s="204" t="s">
        <v>1157</v>
      </c>
      <c s="204" t="s">
        <v>1158</v>
      </c>
      <c s="204" t="s">
        <v>933</v>
      </c>
      <c s="204" t="s">
        <v>1159</v>
      </c>
      <c s="204" t="s">
        <v>1160</v>
      </c>
      <c s="204" t="s">
        <v>1133</v>
      </c>
      <c s="204" t="s">
        <v>4124</v>
      </c>
    </row>
    <row r="59" spans="1:9" ht="13.8">
      <c r="A59" s="362" t="s">
        <v>1198</v>
      </c>
      <c s="241"/>
      <c s="241"/>
      <c s="241"/>
      <c s="241"/>
      <c s="241"/>
      <c s="241"/>
      <c s="241"/>
      <c s="205"/>
    </row>
    <row r="60" spans="1:9" ht="13.8">
      <c r="A60" s="365" t="s">
        <v>1174</v>
      </c>
      <c s="206">
        <v>0</v>
      </c>
      <c s="206">
        <v>0</v>
      </c>
      <c s="206">
        <v>0</v>
      </c>
      <c s="206">
        <v>0</v>
      </c>
      <c s="206">
        <v>0</v>
      </c>
      <c s="238">
        <v>0</v>
      </c>
      <c s="206">
        <v>0</v>
      </c>
      <c s="224">
        <v>0</v>
      </c>
    </row>
    <row r="61" spans="1:9" ht="13.8">
      <c r="A61" s="365" t="s">
        <v>1175</v>
      </c>
      <c s="206">
        <v>43849.244550000003</v>
      </c>
      <c s="206">
        <v>0</v>
      </c>
      <c s="206">
        <v>0</v>
      </c>
      <c s="206">
        <v>0</v>
      </c>
      <c s="206">
        <v>33.506</v>
      </c>
      <c s="238">
        <v>-583.50188000000298</v>
      </c>
      <c s="206">
        <v>0</v>
      </c>
      <c s="224">
        <v>43265.74267</v>
      </c>
    </row>
    <row r="62" spans="1:9" ht="13.8">
      <c r="A62" s="365" t="s">
        <v>1176</v>
      </c>
      <c s="206">
        <v>1230616.85131572</v>
      </c>
      <c s="206">
        <v>0</v>
      </c>
      <c s="206">
        <v>0</v>
      </c>
      <c s="206">
        <v>0</v>
      </c>
      <c s="206">
        <v>9403.384</v>
      </c>
      <c s="238">
        <v>-16375.818071040001</v>
      </c>
      <c s="206">
        <v>0</v>
      </c>
      <c s="224">
        <v>1214241.0332446801</v>
      </c>
    </row>
    <row r="63" spans="1:9" ht="13.8">
      <c r="A63" s="367" t="s">
        <v>1177</v>
      </c>
      <c s="228">
        <v>1274466.09586572</v>
      </c>
      <c s="228">
        <v>0</v>
      </c>
      <c s="228">
        <v>0</v>
      </c>
      <c s="228">
        <v>0</v>
      </c>
      <c s="228">
        <v>9436.8899999999994</v>
      </c>
      <c s="239">
        <v>-16959.319951040005</v>
      </c>
      <c s="228">
        <v>0</v>
      </c>
      <c s="232">
        <v>1257506.7759146802</v>
      </c>
    </row>
    <row r="64" spans="1:9" ht="13.8">
      <c r="A64" s="365" t="s">
        <v>1178</v>
      </c>
      <c s="206">
        <v>955926.79576999997</v>
      </c>
      <c s="206">
        <v>0</v>
      </c>
      <c s="206">
        <v>369928.27705999999</v>
      </c>
      <c s="206">
        <v>0</v>
      </c>
      <c s="206">
        <v>0</v>
      </c>
      <c s="206">
        <v>0</v>
      </c>
      <c s="206">
        <v>0</v>
      </c>
      <c s="224">
        <v>585998.51871000009</v>
      </c>
    </row>
    <row r="65" spans="1:9" ht="13.8">
      <c r="A65" s="365" t="s">
        <v>1080</v>
      </c>
      <c s="206">
        <v>210824.86557999998</v>
      </c>
      <c s="206">
        <v>0</v>
      </c>
      <c s="206">
        <v>0</v>
      </c>
      <c s="206">
        <v>0</v>
      </c>
      <c s="206">
        <v>0</v>
      </c>
      <c s="206">
        <v>0</v>
      </c>
      <c s="206">
        <v>0</v>
      </c>
      <c s="268">
        <v>210824.86557999998</v>
      </c>
    </row>
    <row r="66" spans="1:9" ht="13.8">
      <c r="A66" s="365" t="s">
        <v>1200</v>
      </c>
      <c s="206">
        <v>2377629.1817899998</v>
      </c>
      <c s="206">
        <v>0</v>
      </c>
      <c s="206">
        <v>64831.12919</v>
      </c>
      <c s="206">
        <v>15454.589679999999</v>
      </c>
      <c s="206">
        <v>0</v>
      </c>
      <c s="206">
        <v>0</v>
      </c>
      <c s="206">
        <v>0</v>
      </c>
      <c s="224">
        <v>2312798.0526000001</v>
      </c>
    </row>
    <row r="67" spans="1:9" ht="14.4" customHeight="1">
      <c r="A67" s="365" t="s">
        <v>4001</v>
      </c>
      <c s="206">
        <v>20526.865269999998</v>
      </c>
      <c s="206">
        <v>0</v>
      </c>
      <c s="206">
        <v>5131.7163200000005</v>
      </c>
      <c s="206">
        <v>0</v>
      </c>
      <c s="206">
        <v>0</v>
      </c>
      <c s="206">
        <v>0</v>
      </c>
      <c s="206">
        <v>0</v>
      </c>
      <c s="224">
        <v>15395.148949999999</v>
      </c>
    </row>
    <row r="68" spans="1:9" ht="14.4" thickBot="1">
      <c r="A68" s="370" t="s">
        <v>1179</v>
      </c>
      <c s="229">
        <v>4839373.8042757194</v>
      </c>
      <c s="229">
        <v>0</v>
      </c>
      <c s="229">
        <v>439891.12257000001</v>
      </c>
      <c s="229">
        <v>15454.589679999999</v>
      </c>
      <c s="229">
        <v>9436.8899999999994</v>
      </c>
      <c s="229">
        <v>-16959.319951040005</v>
      </c>
      <c s="229">
        <v>0</v>
      </c>
      <c s="229">
        <v>4382523.361754681</v>
      </c>
    </row>
    <row r="69" spans="1:9" ht="14.4" thickBot="1">
      <c r="A69" s="348"/>
      <c s="355"/>
      <c s="355"/>
      <c s="355"/>
      <c s="355"/>
      <c s="355"/>
      <c s="219"/>
      <c s="355"/>
      <c s="355"/>
    </row>
    <row r="70" spans="1:9" ht="27.6">
      <c r="A70" s="203" t="s">
        <v>1180</v>
      </c>
      <c s="204" t="s">
        <v>4096</v>
      </c>
      <c s="204" t="s">
        <v>1157</v>
      </c>
      <c s="204" t="s">
        <v>1158</v>
      </c>
      <c s="204" t="s">
        <v>933</v>
      </c>
      <c s="204" t="s">
        <v>1159</v>
      </c>
      <c s="204" t="s">
        <v>1160</v>
      </c>
      <c s="204" t="s">
        <v>1133</v>
      </c>
      <c s="204" t="s">
        <v>4124</v>
      </c>
    </row>
    <row r="71" spans="1:9" ht="13.8">
      <c r="A71" s="217" t="s">
        <v>1181</v>
      </c>
      <c s="206">
        <v>49910665.50406602</v>
      </c>
      <c s="206">
        <v>5379.33637</v>
      </c>
      <c s="206">
        <v>270694.01967899996</v>
      </c>
      <c s="206">
        <v>277972.43218600005</v>
      </c>
      <c s="206">
        <v>57944.197764000004</v>
      </c>
      <c s="238">
        <v>-121720.37020900004</v>
      </c>
      <c s="206">
        <v>276160.97760000004</v>
      </c>
      <c s="224">
        <v>49523630.450548023</v>
      </c>
    </row>
    <row r="72" spans="1:9" ht="13.8">
      <c r="A72" s="217" t="s">
        <v>1182</v>
      </c>
      <c s="206">
        <v>33947682.726723462</v>
      </c>
      <c s="206">
        <v>744244.70616999955</v>
      </c>
      <c s="206">
        <v>254227.99389000001</v>
      </c>
      <c s="206">
        <v>133877.05564999997</v>
      </c>
      <c s="206">
        <v>0</v>
      </c>
      <c s="206">
        <v>0</v>
      </c>
      <c s="206">
        <v>142840.21032000112</v>
      </c>
      <c s="224">
        <v>34580539.649323471</v>
      </c>
    </row>
    <row r="73" spans="1:9" ht="24.75" customHeight="1" thickBot="1">
      <c r="A73" s="221" t="s">
        <v>1183</v>
      </c>
      <c s="210">
        <v>83858348.230789483</v>
      </c>
      <c s="210">
        <v>749624.04253999959</v>
      </c>
      <c s="210">
        <v>524922.01356899994</v>
      </c>
      <c s="210">
        <v>411849.48783600004</v>
      </c>
      <c s="210">
        <v>57944.197764000004</v>
      </c>
      <c s="216">
        <v>-121720.37020900004</v>
      </c>
      <c s="210">
        <v>419001.18792000116</v>
      </c>
      <c s="211">
        <v>84104170.099871486</v>
      </c>
    </row>
    <row r="74" spans="1:9" ht="14.4" thickBot="1">
      <c r="A74" s="222"/>
      <c s="218"/>
      <c s="218"/>
      <c s="218"/>
      <c s="218"/>
      <c s="218"/>
      <c s="218"/>
      <c s="218"/>
      <c s="218"/>
    </row>
    <row r="75" spans="1:9" ht="27.6">
      <c r="A75" s="203" t="s">
        <v>1180</v>
      </c>
      <c s="204" t="s">
        <v>4096</v>
      </c>
      <c s="204" t="s">
        <v>1157</v>
      </c>
      <c s="204" t="s">
        <v>1158</v>
      </c>
      <c s="204" t="s">
        <v>933</v>
      </c>
      <c s="204" t="s">
        <v>1159</v>
      </c>
      <c s="204" t="s">
        <v>1160</v>
      </c>
      <c s="204" t="s">
        <v>1133</v>
      </c>
      <c s="204" t="s">
        <v>4124</v>
      </c>
    </row>
    <row r="76" spans="1:9" ht="14.4" thickBot="1">
      <c r="A76" s="223" t="s">
        <v>962</v>
      </c>
      <c s="255">
        <v>4839373.8042757204</v>
      </c>
      <c s="255">
        <v>0</v>
      </c>
      <c s="255">
        <v>439891.12257000001</v>
      </c>
      <c s="255">
        <v>15454.589679999999</v>
      </c>
      <c s="255">
        <v>9436.8899999999994</v>
      </c>
      <c s="257">
        <v>-16959.319951040005</v>
      </c>
      <c s="255">
        <v>0</v>
      </c>
      <c s="256">
        <v>4382523.3617546801</v>
      </c>
    </row>
    <row r="77" spans="1:1" ht="13.8">
      <c r="A77" s="369" t="s">
        <v>1201</v>
      </c>
    </row>
  </sheetData>
  <mergeCells count="9">
    <mergeCell ref="A55:I55"/>
    <mergeCell ref="A49:I49"/>
    <mergeCell ref="A50:I50"/>
    <mergeCell ref="A1:I1"/>
    <mergeCell ref="A2:I2"/>
    <mergeCell ref="A3:I3"/>
    <mergeCell ref="A51:I51"/>
    <mergeCell ref="A52:I52"/>
    <mergeCell ref="A53:I53"/>
  </mergeCell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19">
    <tabColor rgb="FFFFC000"/>
    <pageSetUpPr fitToPage="1"/>
  </sheetPr>
  <dimension ref="A1:I77"/>
  <sheetViews>
    <sheetView showGridLines="0" zoomScale="110" zoomScaleNormal="110" workbookViewId="0" topLeftCell="A1">
      <selection pane="topLeft" activeCell="B72" sqref="B72"/>
    </sheetView>
  </sheetViews>
  <sheetFormatPr defaultColWidth="11.4442857142857" defaultRowHeight="13.8"/>
  <cols>
    <col min="1" max="1" width="56" style="3" customWidth="1"/>
    <col min="2" max="2" width="18.4285714285714" style="3" customWidth="1"/>
    <col min="3" max="3" width="14.4285714285714" style="3" bestFit="1" customWidth="1"/>
    <col min="4" max="4" width="15" style="3" customWidth="1"/>
    <col min="5" max="5" width="12.5714285714286" style="3" customWidth="1"/>
    <col min="6" max="6" width="12.4285714285714" style="3" customWidth="1"/>
    <col min="7" max="7" width="13.4285714285714" style="3" customWidth="1"/>
    <col min="8" max="8" width="14.5714285714286" style="3" customWidth="1"/>
    <col min="9" max="9" width="17.4285714285714" style="3" customWidth="1"/>
    <col min="10" max="16384" width="11.4285714285714" style="3"/>
  </cols>
  <sheetData>
    <row r="1" spans="1:9" ht="13.8">
      <c r="A1" s="875" t="s">
        <v>1196</v>
      </c>
      <c s="876"/>
      <c s="876"/>
      <c s="876"/>
      <c s="876"/>
      <c s="876"/>
      <c s="876"/>
      <c s="876"/>
      <c s="877"/>
    </row>
    <row r="2" spans="1:9" ht="12.75" customHeight="1">
      <c r="A2" s="878" t="s">
        <v>4127</v>
      </c>
      <c s="879"/>
      <c s="879"/>
      <c s="879"/>
      <c s="879"/>
      <c s="879"/>
      <c s="879"/>
      <c s="879"/>
      <c s="880"/>
    </row>
    <row r="3" spans="1:9" ht="15" customHeight="1">
      <c r="A3" s="881" t="s">
        <v>1219</v>
      </c>
      <c s="879"/>
      <c s="879"/>
      <c s="879"/>
      <c s="879"/>
      <c s="879"/>
      <c s="879"/>
      <c s="879"/>
      <c s="880"/>
    </row>
    <row r="4" spans="1:9" ht="14.4" thickBot="1">
      <c r="A4" s="253"/>
      <c s="253"/>
      <c s="253"/>
      <c s="253"/>
      <c s="253"/>
      <c s="253"/>
      <c s="253"/>
      <c s="253"/>
      <c s="254"/>
    </row>
    <row r="5" spans="1:9" ht="27.6">
      <c r="A5" s="203" t="s">
        <v>1156</v>
      </c>
      <c s="204" t="s">
        <v>4096</v>
      </c>
      <c s="204" t="s">
        <v>1157</v>
      </c>
      <c s="204" t="s">
        <v>1158</v>
      </c>
      <c s="204" t="s">
        <v>933</v>
      </c>
      <c s="204" t="s">
        <v>1159</v>
      </c>
      <c s="204" t="s">
        <v>1160</v>
      </c>
      <c s="204" t="s">
        <v>1133</v>
      </c>
      <c s="204" t="s">
        <v>4124</v>
      </c>
    </row>
    <row r="6" spans="1:9" ht="27.6">
      <c r="A6" s="360" t="s">
        <v>1110</v>
      </c>
      <c s="249"/>
      <c s="249"/>
      <c s="249"/>
      <c s="249"/>
      <c s="249"/>
      <c s="249"/>
      <c s="241"/>
      <c s="230"/>
    </row>
    <row r="7" spans="1:9" ht="13.8">
      <c r="A7" s="361" t="s">
        <v>1073</v>
      </c>
      <c s="206">
        <v>826777.96866100328</v>
      </c>
      <c s="206">
        <v>0</v>
      </c>
      <c s="206">
        <v>18802.538659999998</v>
      </c>
      <c s="206">
        <v>6409.7660700000006</v>
      </c>
      <c s="206">
        <v>46.542230000000004</v>
      </c>
      <c s="238">
        <v>-894.26550599984921</v>
      </c>
      <c s="207">
        <v>0</v>
      </c>
      <c s="224">
        <v>807081.16449500341</v>
      </c>
    </row>
    <row r="8" spans="1:9" ht="13.8">
      <c r="A8" s="361" t="s">
        <v>1074</v>
      </c>
      <c s="206">
        <v>4016814.5314759943</v>
      </c>
      <c s="206">
        <v>609.96947</v>
      </c>
      <c s="206">
        <v>46700.178077999997</v>
      </c>
      <c s="206">
        <v>18081.834273999997</v>
      </c>
      <c s="206">
        <v>51.401052999999997</v>
      </c>
      <c s="238">
        <v>-7967.1257860002897</v>
      </c>
      <c s="207">
        <v>0</v>
      </c>
      <c s="224">
        <v>3962757.1970819938</v>
      </c>
    </row>
    <row r="9" spans="1:9" ht="13.8">
      <c r="A9" s="361" t="s">
        <v>1072</v>
      </c>
      <c s="206">
        <v>27051486.70480201</v>
      </c>
      <c s="206">
        <v>4769.3669</v>
      </c>
      <c s="206">
        <v>197878.871201</v>
      </c>
      <c s="206">
        <v>236874.36774000002</v>
      </c>
      <c s="206">
        <v>53291.630581000005</v>
      </c>
      <c s="238">
        <v>-112538.27576999996</v>
      </c>
      <c s="207">
        <v>0</v>
      </c>
      <c s="224">
        <v>26745838.924731009</v>
      </c>
    </row>
    <row r="10" spans="1:9" ht="13.8">
      <c r="A10" s="361" t="s">
        <v>960</v>
      </c>
      <c s="206">
        <v>0</v>
      </c>
      <c s="206">
        <v>0</v>
      </c>
      <c s="206">
        <v>0</v>
      </c>
      <c s="206">
        <v>0</v>
      </c>
      <c s="206">
        <v>0</v>
      </c>
      <c s="206">
        <v>0</v>
      </c>
      <c s="207">
        <v>0</v>
      </c>
      <c s="224">
        <v>0</v>
      </c>
    </row>
    <row r="11" spans="1:9" ht="13.8">
      <c r="A11" s="361" t="s">
        <v>1105</v>
      </c>
      <c s="206">
        <v>15979388.774499999</v>
      </c>
      <c s="206">
        <v>0</v>
      </c>
      <c s="206">
        <v>0</v>
      </c>
      <c s="206">
        <v>1254.575</v>
      </c>
      <c s="206">
        <v>29.626999999999999</v>
      </c>
      <c s="206">
        <v>0</v>
      </c>
      <c s="207">
        <v>276160.97760000004</v>
      </c>
      <c s="224">
        <v>15979388.774499999</v>
      </c>
    </row>
    <row r="12" spans="1:9" ht="13.8">
      <c r="A12" s="654" t="s">
        <v>2025</v>
      </c>
      <c s="206">
        <v>656022</v>
      </c>
      <c s="206">
        <v>0</v>
      </c>
      <c s="206">
        <v>0</v>
      </c>
      <c s="206">
        <v>11439.38363</v>
      </c>
      <c s="206">
        <v>4500</v>
      </c>
      <c s="206">
        <v>1.4901161193847657E-11</v>
      </c>
      <c s="207">
        <v>0</v>
      </c>
      <c s="224">
        <v>656022</v>
      </c>
    </row>
    <row r="13" spans="1:9" ht="27.6">
      <c r="A13" s="368" t="s">
        <v>1111</v>
      </c>
      <c s="228">
        <v>48530489.979439005</v>
      </c>
      <c s="228">
        <v>5379.33637</v>
      </c>
      <c s="228">
        <v>263381.58793899999</v>
      </c>
      <c s="228">
        <v>274059.926714</v>
      </c>
      <c s="228">
        <v>57919.200864000006</v>
      </c>
      <c s="228">
        <v>-121399.6670620001</v>
      </c>
      <c s="228">
        <v>276160.97760000004</v>
      </c>
      <c s="228">
        <v>48151088.060808003</v>
      </c>
    </row>
    <row r="14" spans="1:9" ht="13.8">
      <c r="A14" s="362" t="s">
        <v>1161</v>
      </c>
      <c s="249"/>
      <c s="249"/>
      <c s="249"/>
      <c s="249"/>
      <c s="249"/>
      <c s="249"/>
      <c s="241"/>
      <c s="230"/>
    </row>
    <row r="15" spans="1:9" ht="13.8">
      <c r="A15" s="363" t="s">
        <v>1162</v>
      </c>
      <c s="251"/>
      <c s="251"/>
      <c s="251"/>
      <c s="251"/>
      <c s="251"/>
      <c s="251"/>
      <c s="242"/>
      <c s="231"/>
    </row>
    <row r="16" spans="1:9" ht="27.6">
      <c r="A16" s="359" t="s">
        <v>961</v>
      </c>
      <c s="206">
        <v>0</v>
      </c>
      <c s="206">
        <v>0</v>
      </c>
      <c s="206">
        <v>0</v>
      </c>
      <c s="206">
        <v>0</v>
      </c>
      <c s="206">
        <v>0</v>
      </c>
      <c s="206">
        <v>0</v>
      </c>
      <c s="207">
        <v>0</v>
      </c>
      <c s="224">
        <v>0</v>
      </c>
    </row>
    <row r="17" spans="1:9" ht="27.6">
      <c r="A17" s="364" t="s">
        <v>1107</v>
      </c>
      <c s="227">
        <v>0</v>
      </c>
      <c s="227">
        <v>0</v>
      </c>
      <c s="227">
        <v>0</v>
      </c>
      <c s="227">
        <v>0</v>
      </c>
      <c s="227">
        <v>0</v>
      </c>
      <c s="227">
        <v>0</v>
      </c>
      <c s="208">
        <v>0</v>
      </c>
      <c s="225">
        <v>0</v>
      </c>
    </row>
    <row r="18" spans="1:9" ht="27.6">
      <c r="A18" s="365" t="s">
        <v>1106</v>
      </c>
      <c s="206">
        <v>214386.54087</v>
      </c>
      <c s="206">
        <v>0</v>
      </c>
      <c s="206">
        <v>5883.8603199999898</v>
      </c>
      <c s="206">
        <v>0</v>
      </c>
      <c s="206">
        <v>0</v>
      </c>
      <c s="206">
        <v>0</v>
      </c>
      <c s="207">
        <v>0</v>
      </c>
      <c s="224">
        <v>208502.68055000002</v>
      </c>
    </row>
    <row r="19" spans="1:9" ht="27.75" customHeight="1">
      <c r="A19" s="393" t="s">
        <v>1102</v>
      </c>
      <c s="227">
        <v>214386.54087</v>
      </c>
      <c s="227">
        <v>0</v>
      </c>
      <c s="227">
        <v>5883.8603199999898</v>
      </c>
      <c s="227">
        <v>0</v>
      </c>
      <c s="227">
        <v>0</v>
      </c>
      <c s="227">
        <v>0</v>
      </c>
      <c s="208">
        <v>0</v>
      </c>
      <c s="225">
        <v>208502.68055000002</v>
      </c>
    </row>
    <row r="20" spans="1:9" ht="13.8">
      <c r="A20" s="367" t="s">
        <v>1108</v>
      </c>
      <c s="228">
        <v>214386.54087</v>
      </c>
      <c s="228">
        <v>0</v>
      </c>
      <c s="228">
        <v>5883.8603199999898</v>
      </c>
      <c s="228">
        <v>0</v>
      </c>
      <c s="228">
        <v>0</v>
      </c>
      <c s="228">
        <v>0</v>
      </c>
      <c s="209">
        <v>0</v>
      </c>
      <c s="232">
        <v>208502.68055000002</v>
      </c>
    </row>
    <row r="21" spans="1:9" ht="14.4" thickBot="1">
      <c r="A21" s="370" t="s">
        <v>1109</v>
      </c>
      <c s="229">
        <v>48744876.520309009</v>
      </c>
      <c s="229">
        <v>5379.33637</v>
      </c>
      <c s="229">
        <v>269265.44825899997</v>
      </c>
      <c s="229">
        <v>274059.926714</v>
      </c>
      <c s="229">
        <v>57919.200864000006</v>
      </c>
      <c s="240">
        <v>-121399.6670620001</v>
      </c>
      <c s="210">
        <v>276160.97760000004</v>
      </c>
      <c s="233">
        <v>48359590.741358005</v>
      </c>
    </row>
    <row r="22" spans="1:9" ht="14.4" thickBot="1">
      <c r="A22" s="243"/>
      <c s="244"/>
      <c s="244"/>
      <c s="244"/>
      <c s="244"/>
      <c s="244"/>
      <c s="244"/>
      <c s="244"/>
      <c s="258"/>
    </row>
    <row r="23" spans="1:9" ht="27.6">
      <c r="A23" s="203" t="s">
        <v>1184</v>
      </c>
      <c s="204" t="s">
        <v>4096</v>
      </c>
      <c s="204" t="s">
        <v>1157</v>
      </c>
      <c s="204" t="s">
        <v>1158</v>
      </c>
      <c s="204" t="s">
        <v>933</v>
      </c>
      <c s="204" t="s">
        <v>1159</v>
      </c>
      <c s="204" t="s">
        <v>1160</v>
      </c>
      <c s="204" t="s">
        <v>1133</v>
      </c>
      <c s="204" t="s">
        <v>4124</v>
      </c>
    </row>
    <row r="24" spans="1:9" ht="13.8">
      <c r="A24" s="360" t="s">
        <v>1104</v>
      </c>
      <c s="249"/>
      <c s="249"/>
      <c s="249"/>
      <c s="249"/>
      <c s="241"/>
      <c s="241"/>
      <c s="241"/>
      <c s="230"/>
    </row>
    <row r="25" spans="1:9" ht="13.8">
      <c r="A25" s="361" t="s">
        <v>1164</v>
      </c>
      <c s="206">
        <v>13830099.360241996</v>
      </c>
      <c s="206">
        <v>176449.16765000002</v>
      </c>
      <c s="206">
        <v>54698.916609999986</v>
      </c>
      <c s="206">
        <v>125498.33114999995</v>
      </c>
      <c s="207">
        <v>0</v>
      </c>
      <c s="207">
        <v>0</v>
      </c>
      <c s="207">
        <v>0</v>
      </c>
      <c s="224">
        <v>13951849.611281997</v>
      </c>
    </row>
    <row r="26" spans="1:9" ht="13.8">
      <c r="A26" s="361" t="s">
        <v>1165</v>
      </c>
      <c s="206">
        <v>1920003.2266600009</v>
      </c>
      <c s="206">
        <v>164394.14130000002</v>
      </c>
      <c s="206">
        <v>12384.48222</v>
      </c>
      <c s="206">
        <v>8378.7244999999948</v>
      </c>
      <c s="207">
        <v>0</v>
      </c>
      <c s="207">
        <v>0</v>
      </c>
      <c s="207">
        <v>0</v>
      </c>
      <c s="224">
        <v>2072012.8857400008</v>
      </c>
    </row>
    <row r="27" spans="1:9" ht="13.8">
      <c r="A27" s="366" t="s">
        <v>1185</v>
      </c>
      <c s="234">
        <v>15750102.586901996</v>
      </c>
      <c s="234">
        <v>340843.30895000004</v>
      </c>
      <c s="234">
        <v>67083.398829999991</v>
      </c>
      <c s="234">
        <v>133877.05564999994</v>
      </c>
      <c s="214">
        <v>0</v>
      </c>
      <c s="214">
        <v>0</v>
      </c>
      <c s="214">
        <v>0</v>
      </c>
      <c s="236">
        <v>16023862.497021997</v>
      </c>
    </row>
    <row r="28" spans="1:9" ht="13.8">
      <c r="A28" s="361" t="s">
        <v>1078</v>
      </c>
      <c s="206">
        <v>0</v>
      </c>
      <c s="206">
        <v>0</v>
      </c>
      <c s="206">
        <v>0</v>
      </c>
      <c s="206">
        <v>0</v>
      </c>
      <c s="207">
        <v>0</v>
      </c>
      <c s="207">
        <v>0</v>
      </c>
      <c s="207">
        <v>0</v>
      </c>
      <c s="224">
        <v>0</v>
      </c>
    </row>
    <row r="29" spans="1:9" ht="13.8">
      <c r="A29" s="361" t="s">
        <v>1166</v>
      </c>
      <c s="206">
        <v>40908.619180000002</v>
      </c>
      <c s="206">
        <v>0</v>
      </c>
      <c s="206">
        <v>0</v>
      </c>
      <c s="206">
        <v>0</v>
      </c>
      <c s="207">
        <v>0</v>
      </c>
      <c s="207">
        <v>0</v>
      </c>
      <c s="207">
        <v>0</v>
      </c>
      <c s="224">
        <v>40908.619180000002</v>
      </c>
    </row>
    <row r="30" spans="1:9" ht="13.8">
      <c r="A30" s="361" t="s">
        <v>1167</v>
      </c>
      <c s="206">
        <v>1613952.3938302</v>
      </c>
      <c s="206">
        <v>0</v>
      </c>
      <c s="206">
        <v>4051.1490099999901</v>
      </c>
      <c s="206">
        <v>0</v>
      </c>
      <c s="207">
        <v>0</v>
      </c>
      <c s="207">
        <v>0</v>
      </c>
      <c s="207">
        <v>0</v>
      </c>
      <c s="224">
        <v>1609901.2448201999</v>
      </c>
    </row>
    <row r="31" spans="1:9" ht="13.8">
      <c r="A31" s="361" t="s">
        <v>1168</v>
      </c>
      <c s="206">
        <v>0</v>
      </c>
      <c s="206">
        <v>0</v>
      </c>
      <c s="206">
        <v>0</v>
      </c>
      <c s="206">
        <v>0</v>
      </c>
      <c s="207">
        <v>0</v>
      </c>
      <c s="207">
        <v>0</v>
      </c>
      <c s="207">
        <v>0</v>
      </c>
      <c s="224">
        <v>0</v>
      </c>
    </row>
    <row r="32" spans="1:9" ht="13.8">
      <c r="A32" s="366" t="s">
        <v>1186</v>
      </c>
      <c s="234">
        <v>1654861.0130101999</v>
      </c>
      <c s="234">
        <v>0</v>
      </c>
      <c s="234">
        <v>4051.1490099999901</v>
      </c>
      <c s="234">
        <v>0</v>
      </c>
      <c s="214">
        <v>0</v>
      </c>
      <c s="214">
        <v>0</v>
      </c>
      <c s="214">
        <v>0</v>
      </c>
      <c s="236">
        <v>1650809.8640001998</v>
      </c>
    </row>
    <row r="33" spans="1:9" ht="13.8">
      <c r="A33" s="361" t="s">
        <v>1625</v>
      </c>
      <c s="725">
        <v>2899339.1089689997</v>
      </c>
      <c s="726">
        <v>0</v>
      </c>
      <c s="726">
        <v>0</v>
      </c>
      <c s="726">
        <v>0</v>
      </c>
      <c s="726">
        <v>0</v>
      </c>
      <c s="726">
        <v>0</v>
      </c>
      <c s="726">
        <v>0</v>
      </c>
      <c s="727">
        <v>2899339.1089689997</v>
      </c>
    </row>
    <row r="34" spans="1:9" ht="13.8">
      <c r="A34" s="361" t="s">
        <v>3727</v>
      </c>
      <c s="725">
        <v>78859.929430000004</v>
      </c>
      <c s="726">
        <v>0</v>
      </c>
      <c s="726">
        <v>0</v>
      </c>
      <c s="726">
        <v>0</v>
      </c>
      <c s="726">
        <v>0</v>
      </c>
      <c s="726">
        <v>0</v>
      </c>
      <c s="726">
        <v>0</v>
      </c>
      <c s="727">
        <v>78859.929430000004</v>
      </c>
    </row>
    <row r="35" spans="1:9" ht="13.8">
      <c r="A35" s="366" t="s">
        <v>3726</v>
      </c>
      <c s="234">
        <v>2978199.0383989997</v>
      </c>
      <c s="234">
        <v>0</v>
      </c>
      <c s="234">
        <v>0</v>
      </c>
      <c s="234">
        <v>0</v>
      </c>
      <c s="234">
        <v>0</v>
      </c>
      <c s="234">
        <v>0</v>
      </c>
      <c s="234">
        <v>0</v>
      </c>
      <c s="234">
        <v>2978199.0383989997</v>
      </c>
    </row>
    <row r="36" spans="1:9" ht="27.6">
      <c r="A36" s="365" t="s">
        <v>964</v>
      </c>
      <c s="206">
        <v>2972167.2548799999</v>
      </c>
      <c s="206">
        <v>0</v>
      </c>
      <c s="206">
        <v>0</v>
      </c>
      <c s="206">
        <v>0</v>
      </c>
      <c s="207">
        <v>0</v>
      </c>
      <c s="207">
        <v>0</v>
      </c>
      <c s="207">
        <v>46851.115529999734</v>
      </c>
      <c s="224">
        <v>3019018.37041</v>
      </c>
    </row>
    <row r="37" spans="1:9" ht="27.6">
      <c r="A37" s="364" t="s">
        <v>1112</v>
      </c>
      <c s="227">
        <v>2972167.2548799999</v>
      </c>
      <c s="227">
        <v>0</v>
      </c>
      <c s="227">
        <v>0</v>
      </c>
      <c s="227">
        <v>0</v>
      </c>
      <c s="208">
        <v>0</v>
      </c>
      <c s="208">
        <v>0</v>
      </c>
      <c s="208">
        <v>46851.115529999734</v>
      </c>
      <c s="225">
        <v>3019018.37041</v>
      </c>
    </row>
    <row r="38" spans="1:9" ht="13.8">
      <c r="A38" s="365" t="s">
        <v>1075</v>
      </c>
      <c s="206">
        <v>1550074.8649399986</v>
      </c>
      <c s="206">
        <v>0</v>
      </c>
      <c s="206">
        <v>48055.858009999996</v>
      </c>
      <c s="206">
        <v>0</v>
      </c>
      <c s="207">
        <v>0</v>
      </c>
      <c s="207">
        <v>0</v>
      </c>
      <c s="207">
        <v>0</v>
      </c>
      <c s="224">
        <v>1502019.0069299988</v>
      </c>
    </row>
    <row r="39" spans="1:9" ht="13.8">
      <c r="A39" s="365" t="s">
        <v>1119</v>
      </c>
      <c s="206">
        <v>1928428.2535400004</v>
      </c>
      <c s="206">
        <v>0</v>
      </c>
      <c s="206">
        <v>2140.9599400000602</v>
      </c>
      <c s="206">
        <v>0</v>
      </c>
      <c s="207">
        <v>0</v>
      </c>
      <c s="207">
        <v>0</v>
      </c>
      <c s="207">
        <v>0</v>
      </c>
      <c s="224">
        <v>1926287.2936000004</v>
      </c>
    </row>
    <row r="40" spans="1:9" ht="13.8">
      <c r="A40" s="364" t="s">
        <v>1169</v>
      </c>
      <c s="227">
        <v>3478503.1184799988</v>
      </c>
      <c s="227">
        <v>0</v>
      </c>
      <c s="227">
        <v>50196.817950000055</v>
      </c>
      <c s="227">
        <v>0</v>
      </c>
      <c s="208">
        <v>0</v>
      </c>
      <c s="208">
        <v>0</v>
      </c>
      <c s="208">
        <v>0</v>
      </c>
      <c s="225">
        <v>3428306.3005299992</v>
      </c>
    </row>
    <row r="41" spans="1:9" ht="13.8">
      <c r="A41" s="367" t="s">
        <v>1114</v>
      </c>
      <c s="228">
        <v>26833833.011671197</v>
      </c>
      <c s="228">
        <v>340843.30895000004</v>
      </c>
      <c s="228">
        <v>121331.36579000004</v>
      </c>
      <c s="228">
        <v>133877.05564999994</v>
      </c>
      <c s="228">
        <v>0</v>
      </c>
      <c s="228">
        <v>0</v>
      </c>
      <c s="228">
        <v>46851.115529999734</v>
      </c>
      <c s="228">
        <v>27100196.070361193</v>
      </c>
    </row>
    <row r="42" spans="1:9" ht="13.8">
      <c r="A42" s="362" t="s">
        <v>1170</v>
      </c>
      <c s="249"/>
      <c s="249"/>
      <c s="249"/>
      <c s="249"/>
      <c s="241"/>
      <c s="241"/>
      <c s="241"/>
      <c s="230"/>
    </row>
    <row r="43" spans="1:9" ht="13.8">
      <c r="A43" s="361" t="s">
        <v>1079</v>
      </c>
      <c s="206">
        <v>2076120.9626222714</v>
      </c>
      <c s="206">
        <v>403401.39721999958</v>
      </c>
      <c s="206">
        <v>0</v>
      </c>
      <c s="206">
        <v>0</v>
      </c>
      <c s="207">
        <v>0</v>
      </c>
      <c s="207">
        <v>0</v>
      </c>
      <c s="207">
        <v>0</v>
      </c>
      <c s="224">
        <v>2479522.3598422711</v>
      </c>
    </row>
    <row r="44" spans="1:9" ht="13.8">
      <c r="A44" s="365" t="s">
        <v>965</v>
      </c>
      <c s="206">
        <v>3013427.7993799997</v>
      </c>
      <c s="206">
        <v>0</v>
      </c>
      <c s="206">
        <v>131568.59107999998</v>
      </c>
      <c s="206">
        <v>0</v>
      </c>
      <c s="207">
        <v>0</v>
      </c>
      <c s="207">
        <v>0</v>
      </c>
      <c s="207">
        <v>0</v>
      </c>
      <c s="224">
        <v>2881859.2082999996</v>
      </c>
    </row>
    <row r="45" spans="1:9" ht="13.8">
      <c r="A45" s="365" t="s">
        <v>1171</v>
      </c>
      <c s="206">
        <v>1828.4690299999938</v>
      </c>
      <c s="206">
        <v>0</v>
      </c>
      <c s="206">
        <v>1328.03701999999</v>
      </c>
      <c s="206">
        <v>0</v>
      </c>
      <c s="207">
        <v>0</v>
      </c>
      <c s="207">
        <v>0</v>
      </c>
      <c s="207">
        <v>0</v>
      </c>
      <c s="224">
        <v>500.43201000000374</v>
      </c>
    </row>
    <row r="46" spans="1:9" ht="13.8">
      <c r="A46" s="365" t="s">
        <v>1172</v>
      </c>
      <c s="206">
        <v>2022472.4840199999</v>
      </c>
      <c s="206">
        <v>0</v>
      </c>
      <c s="206">
        <v>0</v>
      </c>
      <c s="206">
        <v>0</v>
      </c>
      <c s="207">
        <v>0</v>
      </c>
      <c s="207">
        <v>0</v>
      </c>
      <c s="207">
        <v>95989.094790001385</v>
      </c>
      <c s="224">
        <v>2118461.5788100013</v>
      </c>
    </row>
    <row r="47" spans="1:9" ht="13.8">
      <c r="A47" s="367" t="s">
        <v>1115</v>
      </c>
      <c s="228">
        <v>7113849.7150522713</v>
      </c>
      <c s="228">
        <v>403401.39721999958</v>
      </c>
      <c s="228">
        <v>132896.62809999997</v>
      </c>
      <c s="228">
        <v>0</v>
      </c>
      <c s="209">
        <v>0</v>
      </c>
      <c s="209">
        <v>0</v>
      </c>
      <c s="209">
        <v>95989.094790001385</v>
      </c>
      <c s="232">
        <v>7480343.578962272</v>
      </c>
    </row>
    <row r="48" spans="1:9" ht="24" customHeight="1" thickBot="1">
      <c r="A48" s="221" t="s">
        <v>1116</v>
      </c>
      <c s="229">
        <v>33947682.72672347</v>
      </c>
      <c s="229">
        <v>744244.70616999967</v>
      </c>
      <c s="229">
        <v>254227.99389000001</v>
      </c>
      <c s="229">
        <v>133877.05564999994</v>
      </c>
      <c s="210">
        <v>0</v>
      </c>
      <c s="210">
        <v>0</v>
      </c>
      <c s="210">
        <v>142840.21032000112</v>
      </c>
      <c s="233">
        <v>34580539.649323463</v>
      </c>
    </row>
    <row r="49" spans="1:9" ht="16.35" customHeight="1">
      <c r="A49" s="874" t="s">
        <v>1491</v>
      </c>
      <c s="874"/>
      <c s="874"/>
      <c s="874"/>
      <c s="874"/>
      <c s="874"/>
      <c s="874"/>
      <c s="874"/>
      <c s="874"/>
    </row>
    <row r="50" spans="1:9" ht="13.35" customHeight="1">
      <c r="A50" s="874" t="s">
        <v>1226</v>
      </c>
      <c s="874"/>
      <c s="874"/>
      <c s="874"/>
      <c s="874"/>
      <c s="874"/>
      <c s="874"/>
      <c s="874"/>
      <c s="874"/>
    </row>
    <row r="51" spans="1:9" ht="18.6" customHeight="1">
      <c r="A51" s="874" t="s">
        <v>1610</v>
      </c>
      <c s="874"/>
      <c s="874"/>
      <c s="874"/>
      <c s="874"/>
      <c s="874"/>
      <c s="874"/>
      <c s="874"/>
      <c s="874"/>
    </row>
    <row r="52" spans="1:9" ht="24.6" customHeight="1">
      <c r="A52" s="872" t="s">
        <v>4155</v>
      </c>
      <c s="872"/>
      <c s="872"/>
      <c s="872"/>
      <c s="872"/>
      <c s="872"/>
      <c s="872"/>
      <c s="872"/>
      <c s="872"/>
    </row>
    <row r="53" spans="1:9" ht="23.25" customHeight="1">
      <c r="A53" s="882" t="s">
        <v>1229</v>
      </c>
      <c s="882"/>
      <c s="882"/>
      <c s="882"/>
      <c s="882"/>
      <c s="882"/>
      <c s="882"/>
      <c s="882"/>
      <c s="882"/>
    </row>
    <row r="54" spans="1:9" ht="13.8">
      <c r="A54" s="846" t="s">
        <v>3450</v>
      </c>
      <c s="846"/>
      <c s="846"/>
      <c s="846"/>
      <c s="846"/>
      <c s="846"/>
      <c s="846"/>
      <c s="846"/>
      <c s="846"/>
    </row>
    <row r="55" spans="1:9" ht="13.8">
      <c r="A55" s="872" t="s">
        <v>3451</v>
      </c>
      <c s="873"/>
      <c s="873"/>
      <c s="873"/>
      <c s="873"/>
      <c s="873"/>
      <c s="873"/>
      <c s="873"/>
      <c s="873"/>
    </row>
    <row r="56" spans="1:9" ht="13.8">
      <c r="A56" s="846" t="s">
        <v>4154</v>
      </c>
      <c s="497"/>
      <c s="497"/>
      <c s="497"/>
      <c s="497"/>
      <c s="497"/>
      <c s="497"/>
      <c s="497"/>
      <c s="497"/>
    </row>
    <row r="57" spans="1:9" ht="14.4" thickBot="1">
      <c r="A57" s="846"/>
      <c s="847"/>
      <c s="847"/>
      <c s="847"/>
      <c s="847"/>
      <c s="847"/>
      <c s="847"/>
      <c s="847"/>
      <c s="847"/>
    </row>
    <row r="58" spans="1:9" ht="27.6">
      <c r="A58" s="203" t="s">
        <v>1173</v>
      </c>
      <c s="204" t="s">
        <v>4096</v>
      </c>
      <c s="204" t="s">
        <v>1157</v>
      </c>
      <c s="204" t="s">
        <v>1158</v>
      </c>
      <c s="204" t="s">
        <v>933</v>
      </c>
      <c s="204" t="s">
        <v>1159</v>
      </c>
      <c s="204" t="s">
        <v>1160</v>
      </c>
      <c s="204" t="s">
        <v>1133</v>
      </c>
      <c s="204" t="s">
        <v>4124</v>
      </c>
    </row>
    <row r="59" spans="1:9" ht="13.8">
      <c r="A59" s="362" t="s">
        <v>1198</v>
      </c>
      <c s="241"/>
      <c s="241"/>
      <c s="241"/>
      <c s="241"/>
      <c s="241"/>
      <c s="241"/>
      <c s="241"/>
      <c s="205"/>
    </row>
    <row r="60" spans="1:9" ht="13.8">
      <c r="A60" s="359" t="s">
        <v>1174</v>
      </c>
      <c s="206">
        <v>0</v>
      </c>
      <c s="206">
        <v>0</v>
      </c>
      <c s="207">
        <v>0</v>
      </c>
      <c s="207">
        <v>0</v>
      </c>
      <c s="207">
        <v>0</v>
      </c>
      <c s="238">
        <v>0</v>
      </c>
      <c s="207">
        <v>0</v>
      </c>
      <c s="373">
        <v>0</v>
      </c>
    </row>
    <row r="61" spans="1:9" ht="13.8">
      <c r="A61" s="359" t="s">
        <v>1175</v>
      </c>
      <c s="206">
        <v>0</v>
      </c>
      <c s="206">
        <v>0</v>
      </c>
      <c s="207">
        <v>0</v>
      </c>
      <c s="207">
        <v>0</v>
      </c>
      <c s="207">
        <v>0</v>
      </c>
      <c s="238">
        <v>0</v>
      </c>
      <c s="207">
        <v>0</v>
      </c>
      <c s="373">
        <v>0</v>
      </c>
    </row>
    <row r="62" spans="1:9" ht="13.8">
      <c r="A62" s="359" t="s">
        <v>1176</v>
      </c>
      <c s="206">
        <v>1230616.85131572</v>
      </c>
      <c s="206">
        <v>0</v>
      </c>
      <c s="207">
        <v>0</v>
      </c>
      <c s="207">
        <v>0</v>
      </c>
      <c s="207">
        <v>9403.384</v>
      </c>
      <c s="238">
        <v>-16375.818071040001</v>
      </c>
      <c s="207">
        <v>0</v>
      </c>
      <c s="224">
        <v>1214241.0332446801</v>
      </c>
    </row>
    <row r="63" spans="1:9" ht="13.8">
      <c r="A63" s="372" t="s">
        <v>1177</v>
      </c>
      <c s="228">
        <v>1230616.85131572</v>
      </c>
      <c s="228">
        <v>0</v>
      </c>
      <c s="209">
        <v>0</v>
      </c>
      <c s="209">
        <v>0</v>
      </c>
      <c s="209">
        <v>9403.384</v>
      </c>
      <c s="239">
        <v>-16375.818071040001</v>
      </c>
      <c s="209">
        <v>0</v>
      </c>
      <c s="232">
        <v>1214241.0332446801</v>
      </c>
    </row>
    <row r="64" spans="1:9" ht="13.8">
      <c r="A64" s="359" t="s">
        <v>1178</v>
      </c>
      <c s="206">
        <v>955926.79576999997</v>
      </c>
      <c s="206">
        <v>0</v>
      </c>
      <c s="207">
        <v>369928.27705999999</v>
      </c>
      <c s="207">
        <v>0</v>
      </c>
      <c s="207">
        <v>0</v>
      </c>
      <c s="238">
        <v>0</v>
      </c>
      <c s="207">
        <v>0</v>
      </c>
      <c s="224">
        <v>585998.51871000009</v>
      </c>
    </row>
    <row r="65" spans="1:9" ht="13.8">
      <c r="A65" s="359" t="s">
        <v>1080</v>
      </c>
      <c s="206">
        <v>210824.86557999998</v>
      </c>
      <c s="206">
        <v>0</v>
      </c>
      <c s="207">
        <v>0</v>
      </c>
      <c s="207">
        <v>0</v>
      </c>
      <c s="207">
        <v>0</v>
      </c>
      <c s="238">
        <v>0</v>
      </c>
      <c s="207">
        <v>0</v>
      </c>
      <c s="268">
        <v>210824.86557999998</v>
      </c>
    </row>
    <row r="66" spans="1:9" ht="13.8">
      <c r="A66" s="365" t="s">
        <v>1200</v>
      </c>
      <c s="206">
        <v>2377629.1817899998</v>
      </c>
      <c s="206">
        <v>0</v>
      </c>
      <c s="207">
        <v>64831.12919</v>
      </c>
      <c s="207">
        <v>15454.589679999999</v>
      </c>
      <c s="207">
        <v>0</v>
      </c>
      <c s="238">
        <v>0</v>
      </c>
      <c s="207">
        <v>0</v>
      </c>
      <c s="224">
        <v>2312798.0526000001</v>
      </c>
    </row>
    <row r="67" spans="1:9" ht="13.8" customHeight="1">
      <c r="A67" s="365" t="s">
        <v>3996</v>
      </c>
      <c s="206">
        <v>20526.865269999998</v>
      </c>
      <c s="206">
        <v>0</v>
      </c>
      <c s="207">
        <v>5131.7163200000005</v>
      </c>
      <c s="207">
        <v>0</v>
      </c>
      <c s="207">
        <v>0</v>
      </c>
      <c s="238">
        <v>0</v>
      </c>
      <c s="207">
        <v>0</v>
      </c>
      <c s="224">
        <v>15395.148949999999</v>
      </c>
    </row>
    <row r="68" spans="1:9" ht="14.4" thickBot="1">
      <c r="A68" s="221" t="s">
        <v>1179</v>
      </c>
      <c s="229">
        <v>4795524.5597257195</v>
      </c>
      <c s="229">
        <v>0</v>
      </c>
      <c s="229">
        <v>439891.12257000001</v>
      </c>
      <c s="229">
        <v>15454.589679999999</v>
      </c>
      <c s="229">
        <v>9403.384</v>
      </c>
      <c s="229">
        <v>-16375.818071040001</v>
      </c>
      <c s="229">
        <v>0</v>
      </c>
      <c s="229">
        <v>4339257.6190846805</v>
      </c>
    </row>
    <row r="69" spans="1:9" ht="14.4" thickBot="1">
      <c r="A69" s="259"/>
      <c s="260"/>
      <c s="260"/>
      <c s="260"/>
      <c s="260"/>
      <c s="260"/>
      <c s="260"/>
      <c s="260"/>
      <c s="261"/>
    </row>
    <row r="70" spans="1:9" ht="27.6">
      <c r="A70" s="203"/>
      <c s="204" t="s">
        <v>4096</v>
      </c>
      <c s="204" t="s">
        <v>1157</v>
      </c>
      <c s="204" t="s">
        <v>1158</v>
      </c>
      <c s="204" t="s">
        <v>933</v>
      </c>
      <c s="204" t="s">
        <v>1159</v>
      </c>
      <c s="204" t="s">
        <v>1160</v>
      </c>
      <c s="204" t="s">
        <v>1133</v>
      </c>
      <c s="204" t="s">
        <v>4124</v>
      </c>
    </row>
    <row r="71" spans="1:9" ht="13.8">
      <c r="A71" s="217" t="s">
        <v>1181</v>
      </c>
      <c s="206">
        <v>48744876.520309016</v>
      </c>
      <c s="206">
        <v>5379.33637</v>
      </c>
      <c s="206">
        <v>269265.44825900003</v>
      </c>
      <c s="206">
        <v>274059.926714</v>
      </c>
      <c s="206">
        <v>57919.200864000006</v>
      </c>
      <c s="238">
        <v>-121399.6670620001</v>
      </c>
      <c s="207">
        <v>276160.97760000004</v>
      </c>
      <c s="224">
        <v>48359590.741358012</v>
      </c>
    </row>
    <row r="72" spans="1:9" ht="13.8">
      <c r="A72" s="217" t="s">
        <v>1182</v>
      </c>
      <c s="206">
        <v>33947682.726723462</v>
      </c>
      <c s="206">
        <v>744244.70616999955</v>
      </c>
      <c s="206">
        <v>254227.99389000001</v>
      </c>
      <c s="206">
        <v>133877.05564999997</v>
      </c>
      <c s="206">
        <v>0</v>
      </c>
      <c s="238">
        <v>0</v>
      </c>
      <c s="207">
        <v>142840.21032000112</v>
      </c>
      <c s="224">
        <v>34580539.649323471</v>
      </c>
    </row>
    <row r="73" spans="1:9" ht="14.4" thickBot="1">
      <c r="A73" s="221" t="s">
        <v>1183</v>
      </c>
      <c s="229">
        <v>82692559.247032478</v>
      </c>
      <c s="229">
        <v>749624.04253999959</v>
      </c>
      <c s="229">
        <v>523493.44214900001</v>
      </c>
      <c s="229">
        <v>407936.98236399994</v>
      </c>
      <c s="229">
        <v>57919.200864000006</v>
      </c>
      <c s="240">
        <v>-121399.6670620001</v>
      </c>
      <c s="210">
        <v>419001.18792000116</v>
      </c>
      <c s="233">
        <v>82940130.390681475</v>
      </c>
    </row>
    <row r="74" spans="1:9" ht="14.4" thickBot="1">
      <c r="A74" s="248"/>
      <c s="215"/>
      <c s="215"/>
      <c s="215"/>
      <c s="215"/>
      <c s="215"/>
      <c s="215"/>
      <c s="215"/>
      <c s="220"/>
    </row>
    <row r="75" spans="1:9" ht="27.6">
      <c r="A75" s="203" t="s">
        <v>1180</v>
      </c>
      <c s="204" t="s">
        <v>4096</v>
      </c>
      <c s="204" t="s">
        <v>1157</v>
      </c>
      <c s="204" t="s">
        <v>1158</v>
      </c>
      <c s="204" t="s">
        <v>933</v>
      </c>
      <c s="204" t="s">
        <v>1159</v>
      </c>
      <c s="204" t="s">
        <v>1160</v>
      </c>
      <c s="204" t="s">
        <v>1133</v>
      </c>
      <c s="204" t="s">
        <v>4124</v>
      </c>
    </row>
    <row r="76" spans="1:9" ht="14.4" thickBot="1">
      <c r="A76" s="223" t="s">
        <v>962</v>
      </c>
      <c s="255">
        <v>4795524.5597257204</v>
      </c>
      <c s="255">
        <v>0</v>
      </c>
      <c s="349">
        <v>439891.12257000001</v>
      </c>
      <c s="349">
        <v>15454.589679999999</v>
      </c>
      <c s="349">
        <v>9403.384</v>
      </c>
      <c s="257">
        <v>-16375.818071040001</v>
      </c>
      <c s="349">
        <v>0</v>
      </c>
      <c s="256">
        <v>4339257.6190846795</v>
      </c>
    </row>
    <row r="77" spans="1:1" ht="13.8">
      <c r="A77" s="369" t="s">
        <v>1201</v>
      </c>
    </row>
  </sheetData>
  <mergeCells count="9">
    <mergeCell ref="A55:I55"/>
    <mergeCell ref="A50:I50"/>
    <mergeCell ref="A49:I49"/>
    <mergeCell ref="A1:I1"/>
    <mergeCell ref="A2:I2"/>
    <mergeCell ref="A3:I3"/>
    <mergeCell ref="A52:I52"/>
    <mergeCell ref="A53:I53"/>
    <mergeCell ref="A51:I51"/>
  </mergeCells>
  <pageMargins left="0.708661417322835" right="0.708661417322835" top="0.748031496062992" bottom="0.748031496062992" header="0.31496062992126" footer="0.31496062992126"/>
  <pageSetup orientation="portrait" paperSize="9" scale="4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21">
    <tabColor rgb="FFFFC000"/>
  </sheetPr>
  <dimension ref="A1:I83"/>
  <sheetViews>
    <sheetView showGridLines="0" workbookViewId="0" topLeftCell="A1">
      <selection pane="topLeft" activeCell="A74" sqref="A74"/>
    </sheetView>
  </sheetViews>
  <sheetFormatPr defaultRowHeight="14.4"/>
  <cols>
    <col min="1" max="1" width="56.8571428571429" customWidth="1"/>
    <col min="2" max="2" width="17.4285714285714" bestFit="1" customWidth="1"/>
    <col min="3" max="3" width="14.4285714285714" bestFit="1" customWidth="1"/>
    <col min="4" max="4" width="16.4285714285714" bestFit="1" customWidth="1"/>
    <col min="5" max="5" width="15.4285714285714" customWidth="1"/>
    <col min="6" max="6" width="14.5714285714286" customWidth="1"/>
    <col min="7" max="7" width="15.4285714285714" customWidth="1"/>
    <col min="8" max="8" width="13.4285714285714" customWidth="1"/>
    <col min="9" max="9" width="19.1428571428571" customWidth="1"/>
  </cols>
  <sheetData>
    <row r="1" spans="1:9" ht="14.4">
      <c r="A1" s="883" t="s">
        <v>1197</v>
      </c>
      <c s="884"/>
      <c s="884"/>
      <c s="884"/>
      <c s="884"/>
      <c s="884"/>
      <c s="884"/>
      <c s="884"/>
      <c s="885"/>
    </row>
    <row r="2" spans="1:9" ht="15" customHeight="1">
      <c r="A2" s="878" t="s">
        <v>4127</v>
      </c>
      <c s="879"/>
      <c s="879"/>
      <c s="879"/>
      <c s="879"/>
      <c s="879"/>
      <c s="879"/>
      <c s="879"/>
      <c s="880"/>
    </row>
    <row r="3" spans="1:9" ht="14.4">
      <c r="A3" s="881" t="s">
        <v>1219</v>
      </c>
      <c s="879"/>
      <c s="879"/>
      <c s="879"/>
      <c s="879"/>
      <c s="879"/>
      <c s="879"/>
      <c s="879"/>
      <c s="880"/>
    </row>
    <row r="4" spans="1:9" ht="15" thickBot="1">
      <c r="A4" s="796"/>
      <c s="796"/>
      <c s="796"/>
      <c s="796"/>
      <c s="796"/>
      <c s="796"/>
      <c s="796"/>
      <c s="796"/>
      <c s="796"/>
    </row>
    <row r="5" spans="1:9" ht="30.75" customHeight="1">
      <c r="A5" s="163" t="s">
        <v>1156</v>
      </c>
      <c s="204" t="s">
        <v>4096</v>
      </c>
      <c s="204" t="s">
        <v>1157</v>
      </c>
      <c s="204" t="s">
        <v>1158</v>
      </c>
      <c s="204" t="s">
        <v>933</v>
      </c>
      <c s="204" t="s">
        <v>1159</v>
      </c>
      <c s="204" t="s">
        <v>1160</v>
      </c>
      <c s="204" t="s">
        <v>1133</v>
      </c>
      <c s="204" t="s">
        <v>4124</v>
      </c>
    </row>
    <row r="6" spans="1:9" ht="28.8">
      <c r="A6" s="374" t="s">
        <v>1110</v>
      </c>
      <c s="145"/>
      <c s="145"/>
      <c s="145"/>
      <c s="145"/>
      <c s="145"/>
      <c s="145"/>
      <c s="145"/>
      <c s="383"/>
    </row>
    <row r="7" spans="1:9" ht="14.4">
      <c r="A7" s="375" t="s">
        <v>1073</v>
      </c>
      <c s="164">
        <v>733078.72109100316</v>
      </c>
      <c s="164">
        <v>0</v>
      </c>
      <c s="164">
        <v>16277.696250000001</v>
      </c>
      <c s="164">
        <v>5822.5842000000002</v>
      </c>
      <c s="164">
        <v>0</v>
      </c>
      <c s="190">
        <v>-894.26550599985103</v>
      </c>
      <c s="164">
        <v>0</v>
      </c>
      <c s="357">
        <v>715906.75933500333</v>
      </c>
    </row>
    <row r="8" spans="1:9" ht="14.4">
      <c r="A8" s="375" t="s">
        <v>1074</v>
      </c>
      <c s="164">
        <v>3643357.9930939944</v>
      </c>
      <c s="164">
        <v>0</v>
      </c>
      <c s="164">
        <v>40555.799957999996</v>
      </c>
      <c s="164">
        <v>11205.505233999998</v>
      </c>
      <c s="164">
        <v>50.833332999999996</v>
      </c>
      <c s="190">
        <v>-6661.1243030002861</v>
      </c>
      <c s="164">
        <v>0</v>
      </c>
      <c s="357">
        <v>3596141.068832994</v>
      </c>
    </row>
    <row r="9" spans="1:9" ht="14.4">
      <c r="A9" s="375" t="s">
        <v>1072</v>
      </c>
      <c s="164">
        <v>25772491.417644009</v>
      </c>
      <c s="164">
        <v>4769.3669</v>
      </c>
      <c s="164">
        <v>186196.99085099998</v>
      </c>
      <c s="164">
        <v>229744.81207999997</v>
      </c>
      <c s="164">
        <v>52910.333761000002</v>
      </c>
      <c s="190">
        <v>-112538.27576899996</v>
      </c>
      <c s="164">
        <v>0</v>
      </c>
      <c s="357">
        <v>25478525.517924007</v>
      </c>
    </row>
    <row r="10" spans="1:9" ht="14.4">
      <c r="A10" s="375" t="s">
        <v>960</v>
      </c>
      <c s="164">
        <v>0</v>
      </c>
      <c s="164">
        <v>0</v>
      </c>
      <c s="164">
        <v>0</v>
      </c>
      <c s="164">
        <v>0</v>
      </c>
      <c s="164">
        <v>0</v>
      </c>
      <c s="164">
        <v>0</v>
      </c>
      <c s="164">
        <v>0</v>
      </c>
      <c s="357">
        <v>0</v>
      </c>
    </row>
    <row r="11" spans="1:9" ht="14.4">
      <c r="A11" s="375" t="s">
        <v>1105</v>
      </c>
      <c s="164">
        <v>15979388.774499999</v>
      </c>
      <c s="164">
        <v>0</v>
      </c>
      <c s="164">
        <v>0</v>
      </c>
      <c s="164">
        <v>1254.575</v>
      </c>
      <c s="164">
        <v>29.626999999999999</v>
      </c>
      <c s="164">
        <v>0</v>
      </c>
      <c s="164">
        <v>276160.97760000004</v>
      </c>
      <c s="357">
        <v>15979388.774499999</v>
      </c>
    </row>
    <row r="12" spans="1:9" s="538" customFormat="1" ht="14.4">
      <c r="A12" s="375" t="s">
        <v>2025</v>
      </c>
      <c s="164">
        <v>656022</v>
      </c>
      <c s="164">
        <v>0</v>
      </c>
      <c s="164">
        <v>0</v>
      </c>
      <c s="164">
        <v>11439.38363</v>
      </c>
      <c s="164">
        <v>4500</v>
      </c>
      <c s="164">
        <v>1.4901161193847657E-11</v>
      </c>
      <c s="164">
        <v>0</v>
      </c>
      <c s="357">
        <v>656022</v>
      </c>
    </row>
    <row r="13" spans="1:9" ht="28.8">
      <c r="A13" s="376" t="s">
        <v>1111</v>
      </c>
      <c s="166">
        <v>46784338.906329006</v>
      </c>
      <c s="166">
        <v>4769.3669</v>
      </c>
      <c s="166">
        <v>243030.48705899998</v>
      </c>
      <c s="166">
        <v>259466.86014399998</v>
      </c>
      <c s="166">
        <v>57490.794094000004</v>
      </c>
      <c s="166">
        <v>-120093.66557800007</v>
      </c>
      <c s="166">
        <v>276160.97760000004</v>
      </c>
      <c s="166">
        <v>46425984.120592006</v>
      </c>
    </row>
    <row r="14" spans="1:9" ht="14.4">
      <c r="A14" s="377" t="s">
        <v>1161</v>
      </c>
      <c s="145"/>
      <c s="145"/>
      <c s="145"/>
      <c s="145"/>
      <c s="145"/>
      <c s="145"/>
      <c s="145"/>
      <c s="383"/>
    </row>
    <row r="15" spans="1:9" ht="14.4">
      <c r="A15" s="378" t="s">
        <v>1162</v>
      </c>
      <c s="181"/>
      <c s="181"/>
      <c s="181"/>
      <c s="181"/>
      <c s="181"/>
      <c s="181"/>
      <c s="181"/>
      <c s="384"/>
    </row>
    <row r="16" spans="1:9" ht="28.8">
      <c r="A16" s="379" t="s">
        <v>961</v>
      </c>
      <c s="164">
        <v>0</v>
      </c>
      <c s="164">
        <v>0</v>
      </c>
      <c s="164">
        <v>0</v>
      </c>
      <c s="164">
        <v>0</v>
      </c>
      <c s="164">
        <v>0</v>
      </c>
      <c s="164">
        <v>0</v>
      </c>
      <c s="164">
        <v>0</v>
      </c>
      <c s="165">
        <v>0</v>
      </c>
    </row>
    <row r="17" spans="1:9" ht="28.8">
      <c r="A17" s="380" t="s">
        <v>1107</v>
      </c>
      <c s="168">
        <v>0</v>
      </c>
      <c s="168">
        <v>0</v>
      </c>
      <c s="168">
        <v>0</v>
      </c>
      <c s="168">
        <v>0</v>
      </c>
      <c s="168">
        <v>0</v>
      </c>
      <c s="168">
        <v>0</v>
      </c>
      <c s="168">
        <v>0</v>
      </c>
      <c s="169">
        <v>0</v>
      </c>
    </row>
    <row r="18" spans="1:9" ht="28.8">
      <c r="A18" s="381" t="s">
        <v>1106</v>
      </c>
      <c s="164">
        <v>0</v>
      </c>
      <c s="164">
        <v>0</v>
      </c>
      <c s="164">
        <v>0</v>
      </c>
      <c s="164">
        <v>0</v>
      </c>
      <c s="164">
        <v>0</v>
      </c>
      <c s="164">
        <v>0</v>
      </c>
      <c s="164">
        <v>0</v>
      </c>
      <c s="165">
        <v>0</v>
      </c>
    </row>
    <row r="19" spans="1:9" ht="28.8">
      <c r="A19" s="380" t="s">
        <v>1102</v>
      </c>
      <c s="168">
        <v>0</v>
      </c>
      <c s="168">
        <v>0</v>
      </c>
      <c s="168">
        <v>0</v>
      </c>
      <c s="168">
        <v>0</v>
      </c>
      <c s="168">
        <v>0</v>
      </c>
      <c s="168">
        <v>0</v>
      </c>
      <c s="168">
        <v>0</v>
      </c>
      <c s="169">
        <v>0</v>
      </c>
    </row>
    <row r="20" spans="1:9" ht="14.4">
      <c r="A20" s="382" t="s">
        <v>1108</v>
      </c>
      <c s="166">
        <v>0</v>
      </c>
      <c s="166">
        <v>0</v>
      </c>
      <c s="166">
        <v>0</v>
      </c>
      <c s="166">
        <v>0</v>
      </c>
      <c s="166">
        <v>0</v>
      </c>
      <c s="166">
        <v>0</v>
      </c>
      <c s="166">
        <v>0</v>
      </c>
      <c s="167">
        <v>0</v>
      </c>
    </row>
    <row r="21" spans="1:9" ht="27" customHeight="1" thickBot="1">
      <c r="A21" s="170" t="s">
        <v>1109</v>
      </c>
      <c s="171">
        <v>46784338.906329006</v>
      </c>
      <c s="171">
        <v>4769.3669</v>
      </c>
      <c s="171">
        <v>243030.48705899998</v>
      </c>
      <c s="171">
        <v>259466.86014399998</v>
      </c>
      <c s="171">
        <v>57490.794094000004</v>
      </c>
      <c s="189">
        <v>-120093.66557800007</v>
      </c>
      <c s="171">
        <v>276160.97760000004</v>
      </c>
      <c s="386">
        <v>46425984.120592006</v>
      </c>
    </row>
    <row r="22" spans="1:9" ht="15" thickBot="1">
      <c r="A22" s="182"/>
      <c s="172"/>
      <c s="172"/>
      <c s="172"/>
      <c s="172"/>
      <c s="172"/>
      <c s="172"/>
      <c s="172"/>
      <c s="183"/>
    </row>
    <row r="23" spans="1:9" ht="27.75" customHeight="1">
      <c r="A23" s="163" t="s">
        <v>1184</v>
      </c>
      <c s="204" t="s">
        <v>4096</v>
      </c>
      <c s="204" t="s">
        <v>1157</v>
      </c>
      <c s="204" t="s">
        <v>1158</v>
      </c>
      <c s="204" t="s">
        <v>933</v>
      </c>
      <c s="204" t="s">
        <v>1159</v>
      </c>
      <c s="204" t="s">
        <v>1160</v>
      </c>
      <c s="204" t="s">
        <v>1133</v>
      </c>
      <c s="204" t="s">
        <v>4124</v>
      </c>
    </row>
    <row r="24" spans="1:9" ht="14.4">
      <c r="A24" s="374" t="s">
        <v>1104</v>
      </c>
      <c s="144"/>
      <c s="144"/>
      <c s="144"/>
      <c s="144"/>
      <c s="144"/>
      <c s="144"/>
      <c s="144"/>
      <c s="180"/>
    </row>
    <row r="25" spans="1:9" ht="14.4">
      <c r="A25" s="375" t="s">
        <v>1164</v>
      </c>
      <c s="478">
        <v>13830099.360241996</v>
      </c>
      <c s="478">
        <v>176449.16765000002</v>
      </c>
      <c s="478">
        <v>54698.916609999986</v>
      </c>
      <c s="478">
        <v>125498.33114999995</v>
      </c>
      <c s="164">
        <v>0</v>
      </c>
      <c s="164">
        <v>0</v>
      </c>
      <c s="164">
        <v>0</v>
      </c>
      <c s="389">
        <v>13951849.611281995</v>
      </c>
    </row>
    <row r="26" spans="1:9" ht="14.4">
      <c r="A26" s="375" t="s">
        <v>1165</v>
      </c>
      <c s="478">
        <v>1920003.2266600009</v>
      </c>
      <c s="478">
        <v>164394.14130000002</v>
      </c>
      <c s="478">
        <v>12384.48222</v>
      </c>
      <c s="478">
        <v>8378.7244999999948</v>
      </c>
      <c s="164">
        <v>0</v>
      </c>
      <c s="164">
        <v>0</v>
      </c>
      <c s="164">
        <v>0</v>
      </c>
      <c s="389">
        <v>2072012.885740001</v>
      </c>
    </row>
    <row r="27" spans="1:9" ht="14.4">
      <c r="A27" s="387" t="s">
        <v>1069</v>
      </c>
      <c s="512">
        <v>15750102.586901996</v>
      </c>
      <c s="512">
        <v>340843.30895000004</v>
      </c>
      <c s="512">
        <v>67083.398829999991</v>
      </c>
      <c s="512">
        <v>133877.05564999994</v>
      </c>
      <c s="184">
        <v>0</v>
      </c>
      <c s="184">
        <v>0</v>
      </c>
      <c s="184">
        <v>0</v>
      </c>
      <c s="390">
        <v>16023862.497021995</v>
      </c>
    </row>
    <row r="28" spans="1:9" ht="14.4">
      <c r="A28" s="375" t="s">
        <v>1078</v>
      </c>
      <c s="478">
        <v>0</v>
      </c>
      <c s="478">
        <v>0</v>
      </c>
      <c s="478">
        <v>0</v>
      </c>
      <c s="478">
        <v>0</v>
      </c>
      <c s="164">
        <v>0</v>
      </c>
      <c s="164">
        <v>0</v>
      </c>
      <c s="164">
        <v>0</v>
      </c>
      <c s="389">
        <v>0</v>
      </c>
    </row>
    <row r="29" spans="1:9" ht="14.4">
      <c r="A29" s="375" t="s">
        <v>1166</v>
      </c>
      <c s="478">
        <v>40908.619180000002</v>
      </c>
      <c s="478">
        <v>0</v>
      </c>
      <c s="478">
        <v>0</v>
      </c>
      <c s="478">
        <v>0</v>
      </c>
      <c s="164">
        <v>0</v>
      </c>
      <c s="164">
        <v>0</v>
      </c>
      <c s="164">
        <v>0</v>
      </c>
      <c s="389">
        <v>40908.619180000002</v>
      </c>
    </row>
    <row r="30" spans="1:9" ht="14.4">
      <c r="A30" s="375" t="s">
        <v>1167</v>
      </c>
      <c s="478">
        <v>146598.73804000003</v>
      </c>
      <c s="478">
        <v>0</v>
      </c>
      <c s="478">
        <v>1417.6487199999999</v>
      </c>
      <c s="478">
        <v>0</v>
      </c>
      <c s="164">
        <v>0</v>
      </c>
      <c s="164">
        <v>0</v>
      </c>
      <c s="164">
        <v>0</v>
      </c>
      <c s="389">
        <v>145181.08932000003</v>
      </c>
    </row>
    <row r="31" spans="1:9" ht="14.4">
      <c r="A31" s="375" t="s">
        <v>1168</v>
      </c>
      <c s="478">
        <v>0</v>
      </c>
      <c s="478">
        <v>0</v>
      </c>
      <c s="478">
        <v>0</v>
      </c>
      <c s="478">
        <v>0</v>
      </c>
      <c s="164">
        <v>0</v>
      </c>
      <c s="164">
        <v>0</v>
      </c>
      <c s="164">
        <v>0</v>
      </c>
      <c s="389">
        <v>0</v>
      </c>
    </row>
    <row r="32" spans="1:9" ht="14.4">
      <c r="A32" s="387" t="s">
        <v>1068</v>
      </c>
      <c s="512">
        <v>187507.35722000003</v>
      </c>
      <c s="512">
        <v>0</v>
      </c>
      <c s="512">
        <v>1417.6487199999999</v>
      </c>
      <c s="512">
        <v>0</v>
      </c>
      <c s="184">
        <v>0</v>
      </c>
      <c s="184">
        <v>0</v>
      </c>
      <c s="184">
        <v>0</v>
      </c>
      <c s="390">
        <v>186089.70850000004</v>
      </c>
    </row>
    <row r="33" spans="1:9" s="674" customFormat="1" ht="14.4">
      <c r="A33" s="361" t="s">
        <v>1625</v>
      </c>
      <c s="730">
        <v>2899339.1089689997</v>
      </c>
      <c s="731">
        <v>0</v>
      </c>
      <c s="731">
        <v>0</v>
      </c>
      <c s="731">
        <v>0</v>
      </c>
      <c s="731">
        <v>0</v>
      </c>
      <c s="731">
        <v>0</v>
      </c>
      <c s="731">
        <v>0</v>
      </c>
      <c s="732">
        <v>2899339.1089689997</v>
      </c>
    </row>
    <row r="34" spans="1:9" s="674" customFormat="1" ht="14.4">
      <c r="A34" s="361" t="s">
        <v>3727</v>
      </c>
      <c s="730">
        <v>78859.929430000004</v>
      </c>
      <c s="731">
        <v>0</v>
      </c>
      <c s="731">
        <v>0</v>
      </c>
      <c s="731">
        <v>0</v>
      </c>
      <c s="731">
        <v>0</v>
      </c>
      <c s="731">
        <v>0</v>
      </c>
      <c s="731">
        <v>0</v>
      </c>
      <c s="732">
        <v>78859.929430000004</v>
      </c>
    </row>
    <row r="35" spans="1:9" s="674" customFormat="1" ht="14.4">
      <c r="A35" s="366" t="s">
        <v>3726</v>
      </c>
      <c s="512">
        <v>2978199.0383989997</v>
      </c>
      <c s="512">
        <v>0</v>
      </c>
      <c s="512">
        <v>0</v>
      </c>
      <c s="512">
        <v>0</v>
      </c>
      <c s="512">
        <v>0</v>
      </c>
      <c s="512">
        <v>0</v>
      </c>
      <c s="512">
        <v>0</v>
      </c>
      <c s="512">
        <v>2978199.0383989997</v>
      </c>
    </row>
    <row r="36" spans="1:9" ht="28.8">
      <c r="A36" s="381" t="s">
        <v>964</v>
      </c>
      <c s="478">
        <v>2286592.5259400001</v>
      </c>
      <c s="478">
        <v>0</v>
      </c>
      <c s="478">
        <v>26096.2290299997</v>
      </c>
      <c s="478">
        <v>0</v>
      </c>
      <c s="164">
        <v>0</v>
      </c>
      <c s="164">
        <v>0</v>
      </c>
      <c s="164">
        <v>0</v>
      </c>
      <c s="389">
        <v>2260496.2969100005</v>
      </c>
    </row>
    <row r="37" spans="1:9" ht="28.8">
      <c r="A37" s="380" t="s">
        <v>1112</v>
      </c>
      <c s="513">
        <v>2286592.5259400001</v>
      </c>
      <c s="513">
        <v>0</v>
      </c>
      <c s="513">
        <v>26096.2290299997</v>
      </c>
      <c s="513">
        <v>0</v>
      </c>
      <c s="168">
        <v>0</v>
      </c>
      <c s="168">
        <v>0</v>
      </c>
      <c s="168">
        <v>0</v>
      </c>
      <c s="385">
        <v>2260496.2969100005</v>
      </c>
    </row>
    <row r="38" spans="1:9" ht="14.4">
      <c r="A38" s="381" t="s">
        <v>1075</v>
      </c>
      <c s="478">
        <v>0</v>
      </c>
      <c s="478">
        <v>0</v>
      </c>
      <c s="478">
        <v>0</v>
      </c>
      <c s="478">
        <v>0</v>
      </c>
      <c s="164">
        <v>0</v>
      </c>
      <c s="164">
        <v>0</v>
      </c>
      <c s="164">
        <v>0</v>
      </c>
      <c s="357">
        <v>0</v>
      </c>
    </row>
    <row r="39" spans="1:9" ht="14.4">
      <c r="A39" s="381" t="s">
        <v>1119</v>
      </c>
      <c s="478">
        <v>0</v>
      </c>
      <c s="478">
        <v>0</v>
      </c>
      <c s="478">
        <v>0</v>
      </c>
      <c s="478">
        <v>0</v>
      </c>
      <c s="164">
        <v>0</v>
      </c>
      <c s="164">
        <v>0</v>
      </c>
      <c s="164">
        <v>0</v>
      </c>
      <c s="357">
        <v>0</v>
      </c>
    </row>
    <row r="40" spans="1:9" ht="14.4">
      <c r="A40" s="380" t="s">
        <v>1169</v>
      </c>
      <c s="513">
        <v>0</v>
      </c>
      <c s="513">
        <v>0</v>
      </c>
      <c s="513">
        <v>0</v>
      </c>
      <c s="513">
        <v>0</v>
      </c>
      <c s="168">
        <v>0</v>
      </c>
      <c s="168">
        <v>0</v>
      </c>
      <c s="168">
        <v>0</v>
      </c>
      <c s="385">
        <v>0</v>
      </c>
    </row>
    <row r="41" spans="1:9" ht="14.4">
      <c r="A41" s="382" t="s">
        <v>1114</v>
      </c>
      <c s="479">
        <v>21202401.508460995</v>
      </c>
      <c s="479">
        <v>340843.30895000004</v>
      </c>
      <c s="479">
        <v>94597.276579999685</v>
      </c>
      <c s="479">
        <v>133877.05564999994</v>
      </c>
      <c s="479">
        <v>0</v>
      </c>
      <c s="479">
        <v>0</v>
      </c>
      <c s="479">
        <v>0</v>
      </c>
      <c s="479">
        <v>21448647.540830996</v>
      </c>
    </row>
    <row r="42" spans="1:9" ht="14.4">
      <c r="A42" s="377" t="s">
        <v>1170</v>
      </c>
      <c s="185"/>
      <c s="185"/>
      <c s="185"/>
      <c s="185"/>
      <c s="185"/>
      <c s="185"/>
      <c s="185"/>
      <c s="391"/>
    </row>
    <row r="43" spans="1:9" ht="14.4">
      <c r="A43" s="375" t="s">
        <v>1079</v>
      </c>
      <c s="478">
        <v>2076120.9626222714</v>
      </c>
      <c s="478">
        <v>403401.39721999958</v>
      </c>
      <c s="164">
        <v>0</v>
      </c>
      <c s="164">
        <v>0</v>
      </c>
      <c s="164">
        <v>0</v>
      </c>
      <c s="164">
        <v>0</v>
      </c>
      <c s="164">
        <v>0</v>
      </c>
      <c s="389">
        <v>2479522.3598422711</v>
      </c>
    </row>
    <row r="44" spans="1:9" ht="14.4">
      <c r="A44" s="381" t="s">
        <v>965</v>
      </c>
      <c s="478">
        <v>3013427.7993799997</v>
      </c>
      <c s="478">
        <v>0</v>
      </c>
      <c s="164">
        <v>131568.59107999998</v>
      </c>
      <c s="164">
        <v>0</v>
      </c>
      <c s="164">
        <v>0</v>
      </c>
      <c s="164">
        <v>0</v>
      </c>
      <c s="164">
        <v>0</v>
      </c>
      <c s="389">
        <v>2881859.2082999996</v>
      </c>
    </row>
    <row r="45" spans="1:9" ht="14.4">
      <c r="A45" s="381" t="s">
        <v>1171</v>
      </c>
      <c s="478">
        <v>0</v>
      </c>
      <c s="478">
        <v>0</v>
      </c>
      <c s="164">
        <v>0</v>
      </c>
      <c s="164">
        <v>0</v>
      </c>
      <c s="164">
        <v>0</v>
      </c>
      <c s="164">
        <v>0</v>
      </c>
      <c s="164">
        <v>0</v>
      </c>
      <c s="357">
        <v>0</v>
      </c>
    </row>
    <row r="46" spans="1:9" ht="14.4">
      <c r="A46" s="381" t="s">
        <v>1172</v>
      </c>
      <c s="478">
        <v>2022472.4840199999</v>
      </c>
      <c s="478">
        <v>0</v>
      </c>
      <c s="164">
        <v>0</v>
      </c>
      <c s="164">
        <v>0</v>
      </c>
      <c s="164">
        <v>0</v>
      </c>
      <c s="164">
        <v>0</v>
      </c>
      <c s="164">
        <v>95989.094790001385</v>
      </c>
      <c s="389">
        <v>2118461.5788100013</v>
      </c>
    </row>
    <row r="47" spans="1:9" ht="14.4">
      <c r="A47" s="382" t="s">
        <v>1115</v>
      </c>
      <c s="479">
        <v>7112021.246022271</v>
      </c>
      <c s="479">
        <v>403401.39721999958</v>
      </c>
      <c s="166">
        <v>131568.59107999998</v>
      </c>
      <c s="166">
        <v>0</v>
      </c>
      <c s="166">
        <v>0</v>
      </c>
      <c s="166">
        <v>0</v>
      </c>
      <c s="166">
        <v>95989.094790001385</v>
      </c>
      <c s="358">
        <v>7479843.1469522715</v>
      </c>
    </row>
    <row r="48" spans="1:9" ht="27" customHeight="1" thickBot="1">
      <c r="A48" s="392" t="s">
        <v>1116</v>
      </c>
      <c s="514">
        <v>28314422.754483268</v>
      </c>
      <c s="514">
        <v>744244.70616999967</v>
      </c>
      <c s="388">
        <v>226165.86765999967</v>
      </c>
      <c s="388">
        <v>133877.05564999994</v>
      </c>
      <c s="171">
        <v>0</v>
      </c>
      <c s="171">
        <v>0</v>
      </c>
      <c s="171">
        <v>95989.094790001385</v>
      </c>
      <c s="386">
        <v>28928490.687783267</v>
      </c>
    </row>
    <row r="49" spans="1:9" s="538" customFormat="1" ht="16.35" customHeight="1">
      <c r="A49" s="874" t="s">
        <v>1491</v>
      </c>
      <c s="874"/>
      <c s="874"/>
      <c s="874"/>
      <c s="874"/>
      <c s="874"/>
      <c s="874"/>
      <c s="874"/>
      <c s="874"/>
    </row>
    <row r="50" spans="1:9" s="538" customFormat="1" ht="16.35" customHeight="1">
      <c r="A50" s="874" t="s">
        <v>1226</v>
      </c>
      <c s="874"/>
      <c s="874"/>
      <c s="874"/>
      <c s="874"/>
      <c s="874"/>
      <c s="874"/>
      <c s="874"/>
      <c s="874"/>
    </row>
    <row r="51" spans="1:9" ht="13.5" customHeight="1">
      <c r="A51" s="874" t="s">
        <v>1610</v>
      </c>
      <c s="874"/>
      <c s="874"/>
      <c s="874"/>
      <c s="874"/>
      <c s="874"/>
      <c s="874"/>
      <c s="874"/>
      <c s="874"/>
    </row>
    <row r="52" spans="1:9" ht="23.4" customHeight="1">
      <c r="A52" s="872" t="s">
        <v>4155</v>
      </c>
      <c s="872"/>
      <c s="872"/>
      <c s="872"/>
      <c s="872"/>
      <c s="872"/>
      <c s="872"/>
      <c s="872"/>
      <c s="872"/>
    </row>
    <row r="53" spans="1:9" ht="18.6" customHeight="1">
      <c r="A53" s="882" t="s">
        <v>1229</v>
      </c>
      <c s="882"/>
      <c s="882"/>
      <c s="882"/>
      <c s="882"/>
      <c s="882"/>
      <c s="882"/>
      <c s="882"/>
      <c s="882"/>
    </row>
    <row r="54" spans="1:9" ht="14.4">
      <c r="A54" s="846" t="s">
        <v>3450</v>
      </c>
      <c s="846"/>
      <c s="846"/>
      <c s="846"/>
      <c s="846"/>
      <c s="846"/>
      <c s="846"/>
      <c s="846"/>
      <c s="846"/>
    </row>
    <row r="55" spans="1:9" ht="13.35" customHeight="1">
      <c r="A55" s="872" t="s">
        <v>3451</v>
      </c>
      <c s="873"/>
      <c s="873"/>
      <c s="873"/>
      <c s="873"/>
      <c s="873"/>
      <c s="873"/>
      <c s="873"/>
      <c s="873"/>
    </row>
    <row r="56" spans="1:9" ht="13.35" customHeight="1">
      <c r="A56" s="846" t="s">
        <v>4154</v>
      </c>
      <c s="497"/>
      <c s="497"/>
      <c s="497"/>
      <c s="497"/>
      <c s="497"/>
      <c s="497"/>
      <c s="497"/>
      <c s="497"/>
    </row>
    <row r="57" spans="1:9" s="538" customFormat="1" ht="13.35" customHeight="1" thickBot="1">
      <c r="A57" s="846"/>
      <c s="847"/>
      <c s="847"/>
      <c s="847"/>
      <c s="847"/>
      <c s="847"/>
      <c s="847"/>
      <c s="847"/>
      <c s="847"/>
    </row>
    <row r="58" spans="1:9" ht="33.75" customHeight="1">
      <c r="A58" s="163" t="s">
        <v>1173</v>
      </c>
      <c s="204" t="s">
        <v>4096</v>
      </c>
      <c s="204" t="s">
        <v>1157</v>
      </c>
      <c s="204" t="s">
        <v>1158</v>
      </c>
      <c s="204" t="s">
        <v>933</v>
      </c>
      <c s="204" t="s">
        <v>1159</v>
      </c>
      <c s="204" t="s">
        <v>1160</v>
      </c>
      <c s="204" t="s">
        <v>1133</v>
      </c>
      <c s="204" t="s">
        <v>4124</v>
      </c>
    </row>
    <row r="59" spans="1:9" ht="14.4">
      <c r="A59" s="377" t="s">
        <v>1198</v>
      </c>
      <c s="179"/>
      <c s="179"/>
      <c s="179"/>
      <c s="179"/>
      <c s="179"/>
      <c s="179"/>
      <c s="179"/>
      <c s="383"/>
    </row>
    <row r="60" spans="1:9" ht="14.4">
      <c r="A60" s="381" t="s">
        <v>1174</v>
      </c>
      <c s="164">
        <v>0</v>
      </c>
      <c s="164">
        <v>0</v>
      </c>
      <c s="164">
        <v>0</v>
      </c>
      <c s="164">
        <v>0</v>
      </c>
      <c s="164">
        <v>0</v>
      </c>
      <c s="164">
        <v>0</v>
      </c>
      <c s="164">
        <v>0</v>
      </c>
      <c s="357">
        <v>0</v>
      </c>
    </row>
    <row r="61" spans="1:9" ht="14.4">
      <c r="A61" s="381" t="s">
        <v>1175</v>
      </c>
      <c s="164">
        <v>0</v>
      </c>
      <c s="164">
        <v>0</v>
      </c>
      <c s="164">
        <v>0</v>
      </c>
      <c s="164">
        <v>0</v>
      </c>
      <c s="164">
        <v>0</v>
      </c>
      <c s="164">
        <v>0</v>
      </c>
      <c s="164">
        <v>0</v>
      </c>
      <c s="357">
        <v>0</v>
      </c>
    </row>
    <row r="62" spans="1:9" ht="14.4">
      <c r="A62" s="381" t="s">
        <v>1176</v>
      </c>
      <c s="164">
        <v>1230616.85131572</v>
      </c>
      <c s="164">
        <v>0</v>
      </c>
      <c s="164">
        <v>0</v>
      </c>
      <c s="164">
        <v>0</v>
      </c>
      <c s="164">
        <v>9403.384</v>
      </c>
      <c s="190">
        <v>-16375.818071040001</v>
      </c>
      <c s="164">
        <v>0</v>
      </c>
      <c s="357">
        <v>1214241.0332446799</v>
      </c>
    </row>
    <row r="63" spans="1:9" ht="14.4">
      <c r="A63" s="382" t="s">
        <v>1177</v>
      </c>
      <c s="166">
        <v>1230616.85131572</v>
      </c>
      <c s="166">
        <v>0</v>
      </c>
      <c s="166">
        <v>0</v>
      </c>
      <c s="166">
        <v>0</v>
      </c>
      <c s="166">
        <v>9403.384</v>
      </c>
      <c s="191">
        <v>-16375.818071040001</v>
      </c>
      <c s="166">
        <v>0</v>
      </c>
      <c s="358">
        <v>1214241.0332446799</v>
      </c>
    </row>
    <row r="64" spans="1:9" ht="14.4">
      <c r="A64" s="381" t="s">
        <v>1178</v>
      </c>
      <c s="164">
        <v>0</v>
      </c>
      <c s="164">
        <v>0</v>
      </c>
      <c s="164">
        <v>0</v>
      </c>
      <c s="164">
        <v>0</v>
      </c>
      <c s="164">
        <v>0</v>
      </c>
      <c s="164">
        <v>0</v>
      </c>
      <c s="164">
        <v>0</v>
      </c>
      <c s="357">
        <v>0</v>
      </c>
    </row>
    <row r="65" spans="1:9" ht="14.4">
      <c r="A65" s="381" t="s">
        <v>1080</v>
      </c>
      <c s="164">
        <v>210824.86557999998</v>
      </c>
      <c s="164">
        <v>0</v>
      </c>
      <c s="164">
        <v>0</v>
      </c>
      <c s="164">
        <v>0</v>
      </c>
      <c s="164">
        <v>0</v>
      </c>
      <c s="164">
        <v>0</v>
      </c>
      <c s="164">
        <v>0</v>
      </c>
      <c s="414">
        <v>210824.86557999998</v>
      </c>
    </row>
    <row r="66" spans="1:9" ht="14.4">
      <c r="A66" s="381" t="s">
        <v>1200</v>
      </c>
      <c s="164">
        <v>2377629.1817899998</v>
      </c>
      <c s="164">
        <v>0</v>
      </c>
      <c s="164">
        <v>64831.12919</v>
      </c>
      <c s="164">
        <v>15454.589679999999</v>
      </c>
      <c s="164">
        <v>0</v>
      </c>
      <c s="164">
        <v>0</v>
      </c>
      <c s="164">
        <v>0</v>
      </c>
      <c s="357">
        <v>2312798.0526000001</v>
      </c>
    </row>
    <row r="67" spans="1:9" s="782" customFormat="1" ht="13.8" customHeight="1">
      <c r="A67" s="365" t="s">
        <v>3996</v>
      </c>
      <c s="164">
        <v>20526.865269999998</v>
      </c>
      <c s="164">
        <v>0</v>
      </c>
      <c s="164">
        <v>5131.7163200000005</v>
      </c>
      <c s="164">
        <v>0</v>
      </c>
      <c s="164">
        <v>0</v>
      </c>
      <c s="164">
        <v>0</v>
      </c>
      <c s="164">
        <v>0</v>
      </c>
      <c s="357">
        <v>15395.148949999999</v>
      </c>
    </row>
    <row r="68" spans="1:9" ht="15" thickBot="1">
      <c r="A68" s="170" t="s">
        <v>1179</v>
      </c>
      <c s="171">
        <v>3839597.7639557198</v>
      </c>
      <c s="171">
        <v>0</v>
      </c>
      <c s="171">
        <v>69962.845509999999</v>
      </c>
      <c s="171">
        <v>15454.589679999999</v>
      </c>
      <c s="171">
        <v>9403.384</v>
      </c>
      <c s="171">
        <v>-16375.818071040001</v>
      </c>
      <c s="171">
        <v>0</v>
      </c>
      <c s="171">
        <v>3753259.1003746795</v>
      </c>
    </row>
    <row r="69" spans="1:9" ht="15" thickBot="1">
      <c r="A69" s="796"/>
      <c s="796"/>
      <c s="796"/>
      <c s="796"/>
      <c s="796"/>
      <c s="796"/>
      <c s="796"/>
      <c s="796"/>
      <c s="796"/>
    </row>
    <row r="70" spans="1:9" ht="36" customHeight="1">
      <c r="A70" s="163" t="s">
        <v>1180</v>
      </c>
      <c s="204" t="s">
        <v>4096</v>
      </c>
      <c s="204" t="s">
        <v>1157</v>
      </c>
      <c s="204" t="s">
        <v>1158</v>
      </c>
      <c s="204" t="s">
        <v>933</v>
      </c>
      <c s="204" t="s">
        <v>1159</v>
      </c>
      <c s="204" t="s">
        <v>1160</v>
      </c>
      <c s="204" t="s">
        <v>1133</v>
      </c>
      <c s="204" t="s">
        <v>4124</v>
      </c>
    </row>
    <row r="71" spans="1:9" ht="14.4">
      <c r="A71" s="175" t="s">
        <v>1181</v>
      </c>
      <c s="173">
        <v>46784338.906329006</v>
      </c>
      <c s="173">
        <v>4769.3669</v>
      </c>
      <c s="173">
        <v>243030.48705899998</v>
      </c>
      <c s="173">
        <v>259466.86014399998</v>
      </c>
      <c s="173">
        <v>57490.794094000004</v>
      </c>
      <c s="192">
        <v>-120093.66557800007</v>
      </c>
      <c s="173">
        <v>276160.97760000004</v>
      </c>
      <c s="415">
        <v>46425984.120592006</v>
      </c>
    </row>
    <row r="72" spans="1:9" ht="14.4">
      <c r="A72" s="175" t="s">
        <v>1182</v>
      </c>
      <c s="173">
        <v>28314422.754483268</v>
      </c>
      <c s="173">
        <v>744244.70616999967</v>
      </c>
      <c s="173">
        <v>226165.86765999967</v>
      </c>
      <c s="173">
        <v>133877.05564999994</v>
      </c>
      <c s="173">
        <v>0</v>
      </c>
      <c s="192">
        <v>0</v>
      </c>
      <c s="173">
        <v>95989.094790001385</v>
      </c>
      <c s="415">
        <v>28928490.687783267</v>
      </c>
    </row>
    <row r="73" spans="1:9" ht="15" thickBot="1">
      <c r="A73" s="174" t="s">
        <v>1183</v>
      </c>
      <c s="171">
        <v>75098761.660812274</v>
      </c>
      <c s="171">
        <v>749014.07306999969</v>
      </c>
      <c s="171">
        <v>469196.35471899965</v>
      </c>
      <c s="171">
        <v>393343.91579399991</v>
      </c>
      <c s="171">
        <v>57490.794094000004</v>
      </c>
      <c s="189">
        <v>-120093.66557800007</v>
      </c>
      <c s="171">
        <v>372150.07239000144</v>
      </c>
      <c s="386">
        <v>75354474.808375269</v>
      </c>
    </row>
    <row r="74" spans="1:9" ht="15" thickBot="1">
      <c r="A74" s="176"/>
      <c s="173"/>
      <c s="173"/>
      <c s="173"/>
      <c s="173"/>
      <c s="173"/>
      <c s="173"/>
      <c s="173"/>
      <c s="173"/>
    </row>
    <row r="75" spans="1:9" ht="32.25" customHeight="1">
      <c r="A75" s="163" t="s">
        <v>1180</v>
      </c>
      <c s="204" t="s">
        <v>4096</v>
      </c>
      <c s="204" t="s">
        <v>1157</v>
      </c>
      <c s="204" t="s">
        <v>1158</v>
      </c>
      <c s="204" t="s">
        <v>933</v>
      </c>
      <c s="204" t="s">
        <v>1159</v>
      </c>
      <c s="204" t="s">
        <v>1160</v>
      </c>
      <c s="204" t="s">
        <v>1133</v>
      </c>
      <c s="204" t="s">
        <v>4124</v>
      </c>
    </row>
    <row r="76" spans="1:9" ht="15" thickBot="1">
      <c r="A76" s="177" t="s">
        <v>962</v>
      </c>
      <c s="178">
        <v>3839597.7639557198</v>
      </c>
      <c s="178">
        <v>0</v>
      </c>
      <c s="178">
        <v>69962.845509999999</v>
      </c>
      <c s="178">
        <v>15454.589679999999</v>
      </c>
      <c s="178">
        <v>9403.384</v>
      </c>
      <c s="193">
        <v>-16375.818071040001</v>
      </c>
      <c s="178">
        <v>0</v>
      </c>
      <c s="416">
        <v>3753259.1003746795</v>
      </c>
    </row>
    <row r="77" spans="1:9" ht="14.4">
      <c r="A77" s="369" t="s">
        <v>1201</v>
      </c>
      <c s="796"/>
      <c s="796"/>
      <c s="796"/>
      <c s="796"/>
      <c s="796"/>
      <c s="796"/>
      <c s="796"/>
      <c s="796"/>
    </row>
    <row r="78" spans="1:9" ht="14.4">
      <c r="A78" s="796"/>
      <c s="796"/>
      <c s="796"/>
      <c s="796"/>
      <c s="796"/>
      <c s="796"/>
      <c s="796"/>
      <c s="796"/>
      <c s="796"/>
    </row>
    <row r="79" spans="1:9" ht="14.4">
      <c r="A79" s="796"/>
      <c s="796"/>
      <c s="796"/>
      <c s="796"/>
      <c s="796"/>
      <c s="796"/>
      <c s="796"/>
      <c s="796"/>
      <c s="796"/>
    </row>
    <row r="80" spans="1:9" ht="14.4">
      <c r="A80" s="796"/>
      <c s="796"/>
      <c s="796"/>
      <c s="796"/>
      <c s="796"/>
      <c s="796"/>
      <c s="796"/>
      <c s="796"/>
      <c s="796"/>
    </row>
    <row r="81" spans="1:9" ht="14.4">
      <c r="A81" s="796"/>
      <c s="796"/>
      <c s="796"/>
      <c s="796"/>
      <c s="796"/>
      <c s="796"/>
      <c s="796"/>
      <c s="796"/>
      <c s="796"/>
    </row>
    <row r="82" spans="1:9" ht="14.4">
      <c r="A82" s="796"/>
      <c s="796"/>
      <c s="796"/>
      <c s="796"/>
      <c s="796"/>
      <c s="796"/>
      <c s="796"/>
      <c s="796"/>
      <c s="796"/>
    </row>
    <row r="83" spans="1:9" ht="14.4">
      <c r="A83" s="796"/>
      <c s="796"/>
      <c s="796"/>
      <c s="796"/>
      <c s="796"/>
      <c s="796"/>
      <c s="796"/>
      <c s="796"/>
      <c s="796"/>
    </row>
  </sheetData>
  <mergeCells count="9">
    <mergeCell ref="A55:I55"/>
    <mergeCell ref="A50:I50"/>
    <mergeCell ref="A49:I49"/>
    <mergeCell ref="A1:I1"/>
    <mergeCell ref="A2:I2"/>
    <mergeCell ref="A3:I3"/>
    <mergeCell ref="A52:I52"/>
    <mergeCell ref="A53:I53"/>
    <mergeCell ref="A51:I51"/>
  </mergeCells>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23">
    <tabColor rgb="FFFFFF00"/>
  </sheetPr>
  <dimension ref="A1:M80"/>
  <sheetViews>
    <sheetView showGridLines="0" zoomScale="120" zoomScaleNormal="120" workbookViewId="0" topLeftCell="A1">
      <selection pane="topLeft" activeCell="C75" sqref="C75"/>
    </sheetView>
  </sheetViews>
  <sheetFormatPr defaultColWidth="11.4442857142857" defaultRowHeight="10.2"/>
  <cols>
    <col min="1" max="1" width="50.7142857142857" style="186" customWidth="1"/>
    <col min="2" max="2" width="17" style="186" customWidth="1"/>
    <col min="3" max="3" width="13" style="186" customWidth="1"/>
    <col min="4" max="4" width="14.4285714285714" style="186" customWidth="1"/>
    <col min="5" max="5" width="12.5714285714286" style="186" customWidth="1"/>
    <col min="6" max="6" width="13" style="186" customWidth="1"/>
    <col min="7" max="7" width="13.4285714285714" style="186" customWidth="1"/>
    <col min="8" max="8" width="11.5714285714286" style="186" customWidth="1"/>
    <col min="9" max="9" width="16.5714285714286" style="186" customWidth="1"/>
    <col min="10" max="10" width="15.5714285714286" style="186" bestFit="1" customWidth="1"/>
    <col min="11" max="11" width="17.4285714285714" style="186" bestFit="1" customWidth="1"/>
    <col min="12" max="12" width="14.5714285714286" style="186" bestFit="1" customWidth="1"/>
    <col min="13" max="16384" width="11.4285714285714" style="186"/>
  </cols>
  <sheetData>
    <row r="1" spans="1:9" ht="10.2">
      <c r="A1" s="886" t="s">
        <v>1192</v>
      </c>
      <c s="887"/>
      <c s="887"/>
      <c s="887"/>
      <c s="887"/>
      <c s="887"/>
      <c s="887"/>
      <c s="887"/>
      <c s="888"/>
    </row>
    <row r="2" spans="1:9" ht="10.5" customHeight="1">
      <c r="A2" s="878" t="s">
        <v>4127</v>
      </c>
      <c s="879"/>
      <c s="879"/>
      <c s="879"/>
      <c s="879"/>
      <c s="879"/>
      <c s="879"/>
      <c s="879"/>
      <c s="880"/>
    </row>
    <row r="3" spans="1:9" ht="10.2">
      <c r="A3" s="889" t="s">
        <v>1219</v>
      </c>
      <c s="890"/>
      <c s="890"/>
      <c s="890"/>
      <c s="890"/>
      <c s="890"/>
      <c s="890"/>
      <c s="890"/>
      <c s="891"/>
    </row>
    <row r="4" ht="10.8" thickBot="1"/>
    <row r="5" spans="1:9" ht="27.6">
      <c r="A5" s="851" t="s">
        <v>1156</v>
      </c>
      <c s="204" t="s">
        <v>4096</v>
      </c>
      <c s="204" t="s">
        <v>1157</v>
      </c>
      <c s="204" t="s">
        <v>1158</v>
      </c>
      <c s="204" t="s">
        <v>933</v>
      </c>
      <c s="204" t="s">
        <v>1159</v>
      </c>
      <c s="204" t="s">
        <v>1160</v>
      </c>
      <c s="204" t="s">
        <v>1133</v>
      </c>
      <c s="546" t="s">
        <v>4124</v>
      </c>
    </row>
    <row r="6" spans="1:9" ht="10.2">
      <c r="A6" s="852"/>
      <c s="419"/>
      <c s="419"/>
      <c s="419"/>
      <c s="419"/>
      <c s="419"/>
      <c s="419"/>
      <c s="419"/>
      <c s="420"/>
    </row>
    <row r="7" spans="1:9" ht="24.75" customHeight="1">
      <c r="A7" s="394" t="s">
        <v>1110</v>
      </c>
      <c s="421"/>
      <c s="421"/>
      <c s="421"/>
      <c s="421"/>
      <c s="421"/>
      <c s="421"/>
      <c s="421"/>
      <c s="422"/>
    </row>
    <row r="8" spans="1:9" ht="10.2">
      <c r="A8" s="395" t="s">
        <v>1073</v>
      </c>
      <c s="291">
        <v>826777.96866100328</v>
      </c>
      <c s="291">
        <v>0</v>
      </c>
      <c s="291">
        <v>18802.538659999998</v>
      </c>
      <c s="291">
        <v>6409.7660700000006</v>
      </c>
      <c s="291">
        <v>46.542230000000004</v>
      </c>
      <c s="320">
        <v>-894.26550599984921</v>
      </c>
      <c s="291">
        <v>0</v>
      </c>
      <c s="292">
        <v>807081.16449500341</v>
      </c>
    </row>
    <row r="9" spans="1:9" ht="10.2">
      <c r="A9" s="395" t="s">
        <v>1074</v>
      </c>
      <c s="291">
        <v>4064337.8808769947</v>
      </c>
      <c s="291">
        <v>609.96947</v>
      </c>
      <c s="291">
        <v>46700.178077999997</v>
      </c>
      <c s="291">
        <v>18099.456285999993</v>
      </c>
      <c s="291">
        <v>76.397953000000015</v>
      </c>
      <c s="320">
        <v>-8287.8289330002608</v>
      </c>
      <c s="291">
        <v>0</v>
      </c>
      <c s="292">
        <v>4009959.8433359941</v>
      </c>
    </row>
    <row r="10" spans="1:9" ht="10.2">
      <c r="A10" s="395" t="s">
        <v>1072</v>
      </c>
      <c s="291">
        <v>28169752.339158013</v>
      </c>
      <c s="291">
        <v>4769.3669</v>
      </c>
      <c s="291">
        <v>199307.44262099999</v>
      </c>
      <c s="291">
        <v>240769.25120000006</v>
      </c>
      <c s="291">
        <v>53291.630581000005</v>
      </c>
      <c s="320">
        <v>-112538.27576999995</v>
      </c>
      <c s="291">
        <v>0</v>
      </c>
      <c s="292">
        <v>27862675.987667017</v>
      </c>
    </row>
    <row r="11" spans="1:9" ht="10.2">
      <c r="A11" s="395" t="s">
        <v>960</v>
      </c>
      <c s="291">
        <v>0</v>
      </c>
      <c s="291">
        <v>0</v>
      </c>
      <c s="291">
        <v>0</v>
      </c>
      <c s="291">
        <v>0</v>
      </c>
      <c s="291">
        <v>0</v>
      </c>
      <c s="291">
        <v>0</v>
      </c>
      <c s="291">
        <v>0</v>
      </c>
      <c s="292">
        <v>0</v>
      </c>
    </row>
    <row r="12" spans="1:9" ht="10.2">
      <c r="A12" s="395" t="s">
        <v>1105</v>
      </c>
      <c s="291">
        <v>15979388.774499999</v>
      </c>
      <c s="291">
        <v>0</v>
      </c>
      <c s="291">
        <v>0</v>
      </c>
      <c s="291">
        <v>1254.575</v>
      </c>
      <c s="291">
        <v>29.626999999999999</v>
      </c>
      <c s="291">
        <v>0</v>
      </c>
      <c s="291">
        <v>276160.97760000004</v>
      </c>
      <c s="292">
        <v>15979388.774499999</v>
      </c>
    </row>
    <row r="13" spans="1:9" ht="10.2">
      <c r="A13" s="395" t="s">
        <v>2025</v>
      </c>
      <c s="291">
        <v>656022</v>
      </c>
      <c s="291">
        <v>0</v>
      </c>
      <c s="291">
        <v>0</v>
      </c>
      <c s="291">
        <v>11439.38363</v>
      </c>
      <c s="291">
        <v>4500</v>
      </c>
      <c s="291">
        <v>1.4901161193847657E-11</v>
      </c>
      <c s="291">
        <v>0</v>
      </c>
      <c s="292">
        <v>656022</v>
      </c>
    </row>
    <row r="14" spans="1:9" ht="31.35" customHeight="1">
      <c r="A14" s="396" t="s">
        <v>1111</v>
      </c>
      <c s="293">
        <v>49696278.963196009</v>
      </c>
      <c s="293">
        <v>5379.33637</v>
      </c>
      <c s="293">
        <v>264810.15935899998</v>
      </c>
      <c s="293">
        <v>277972.43218600005</v>
      </c>
      <c s="293">
        <v>57944.197764000004</v>
      </c>
      <c s="293">
        <v>-121720.37020900004</v>
      </c>
      <c s="293">
        <v>276160.97760000004</v>
      </c>
      <c s="293">
        <v>49315127.769998014</v>
      </c>
    </row>
    <row r="15" spans="1:9" ht="10.2">
      <c r="A15" s="397" t="s">
        <v>1161</v>
      </c>
      <c s="313"/>
      <c s="423"/>
      <c s="313"/>
      <c s="313"/>
      <c s="313"/>
      <c s="313"/>
      <c s="313"/>
      <c s="315"/>
    </row>
    <row r="16" spans="1:9" ht="10.2">
      <c r="A16" s="398" t="s">
        <v>1162</v>
      </c>
      <c s="327"/>
      <c s="424"/>
      <c s="327"/>
      <c s="327"/>
      <c s="327"/>
      <c s="327"/>
      <c s="327"/>
      <c s="328"/>
    </row>
    <row r="17" spans="1:9" ht="10.2">
      <c r="A17" s="399" t="s">
        <v>961</v>
      </c>
      <c s="291">
        <v>0</v>
      </c>
      <c s="291">
        <v>0</v>
      </c>
      <c s="291">
        <v>0</v>
      </c>
      <c s="291">
        <v>0</v>
      </c>
      <c s="291">
        <v>0</v>
      </c>
      <c s="291">
        <v>0</v>
      </c>
      <c s="291">
        <v>0</v>
      </c>
      <c s="292">
        <v>0</v>
      </c>
    </row>
    <row r="18" spans="1:9" ht="10.2">
      <c r="A18" s="400" t="s">
        <v>1107</v>
      </c>
      <c s="300">
        <v>0</v>
      </c>
      <c s="300">
        <v>0</v>
      </c>
      <c s="300">
        <v>0</v>
      </c>
      <c s="300">
        <v>0</v>
      </c>
      <c s="300">
        <v>0</v>
      </c>
      <c s="300">
        <v>0</v>
      </c>
      <c s="300">
        <v>0</v>
      </c>
      <c s="301">
        <v>0</v>
      </c>
    </row>
    <row r="19" spans="1:9" ht="20.4">
      <c r="A19" s="401" t="s">
        <v>1106</v>
      </c>
      <c s="291">
        <v>214386.54087</v>
      </c>
      <c s="291">
        <v>0</v>
      </c>
      <c s="291">
        <v>5883.8603199999898</v>
      </c>
      <c s="291">
        <v>0</v>
      </c>
      <c s="291">
        <v>0</v>
      </c>
      <c s="291">
        <v>0</v>
      </c>
      <c s="291">
        <v>0</v>
      </c>
      <c s="292">
        <v>208502.68055000002</v>
      </c>
    </row>
    <row r="20" spans="1:9" ht="20.4">
      <c r="A20" s="400" t="s">
        <v>1102</v>
      </c>
      <c s="300">
        <v>214386.54087</v>
      </c>
      <c s="300">
        <v>0</v>
      </c>
      <c s="300">
        <v>5883.8603199999898</v>
      </c>
      <c s="300">
        <v>0</v>
      </c>
      <c s="300">
        <v>0</v>
      </c>
      <c s="300">
        <v>0</v>
      </c>
      <c s="300">
        <v>0</v>
      </c>
      <c s="301">
        <v>208502.68055000002</v>
      </c>
    </row>
    <row r="21" spans="1:9" ht="10.2">
      <c r="A21" s="402" t="s">
        <v>1108</v>
      </c>
      <c s="293">
        <v>214386.54087</v>
      </c>
      <c s="295">
        <v>0</v>
      </c>
      <c s="293">
        <v>5883.8603199999898</v>
      </c>
      <c s="293">
        <v>0</v>
      </c>
      <c s="293">
        <v>0</v>
      </c>
      <c s="293">
        <v>0</v>
      </c>
      <c s="293">
        <v>0</v>
      </c>
      <c s="296">
        <v>208502.68055000002</v>
      </c>
    </row>
    <row r="22" spans="1:9" ht="19.5" customHeight="1" thickBot="1">
      <c r="A22" s="403" t="s">
        <v>1109</v>
      </c>
      <c s="304">
        <v>49910665.504066013</v>
      </c>
      <c s="304">
        <v>5379.33637</v>
      </c>
      <c s="304">
        <v>270694.01967899996</v>
      </c>
      <c s="304">
        <v>277972.43218600005</v>
      </c>
      <c s="304">
        <v>57944.197764000004</v>
      </c>
      <c s="305">
        <v>-121720.37020900004</v>
      </c>
      <c s="304">
        <v>276160.97760000004</v>
      </c>
      <c s="306">
        <v>49523630.450548016</v>
      </c>
    </row>
    <row r="23" spans="1:9" ht="10.8" thickBot="1">
      <c r="A23" s="307"/>
      <c s="425"/>
      <c s="425"/>
      <c s="425"/>
      <c s="425"/>
      <c s="425"/>
      <c s="425"/>
      <c s="432"/>
      <c s="425"/>
    </row>
    <row r="24" spans="1:9" ht="27.6">
      <c r="A24" s="287" t="s">
        <v>1184</v>
      </c>
      <c s="204" t="s">
        <v>4096</v>
      </c>
      <c s="204" t="s">
        <v>1157</v>
      </c>
      <c s="204" t="s">
        <v>1158</v>
      </c>
      <c s="204" t="s">
        <v>933</v>
      </c>
      <c s="204" t="s">
        <v>1159</v>
      </c>
      <c s="204" t="s">
        <v>1160</v>
      </c>
      <c s="204" t="s">
        <v>1133</v>
      </c>
      <c s="546" t="s">
        <v>4124</v>
      </c>
    </row>
    <row r="25" spans="1:9" ht="23.85" customHeight="1">
      <c r="A25" s="394" t="s">
        <v>1104</v>
      </c>
      <c s="314"/>
      <c s="314"/>
      <c s="314"/>
      <c s="314"/>
      <c s="314"/>
      <c s="314"/>
      <c s="313"/>
      <c s="426"/>
    </row>
    <row r="26" spans="1:13" ht="10.2">
      <c r="A26" s="395" t="s">
        <v>1164</v>
      </c>
      <c s="291">
        <v>0</v>
      </c>
      <c s="291">
        <v>0</v>
      </c>
      <c s="291">
        <v>0</v>
      </c>
      <c s="291">
        <v>0</v>
      </c>
      <c s="291">
        <v>0</v>
      </c>
      <c s="291">
        <v>0</v>
      </c>
      <c s="291">
        <v>0</v>
      </c>
      <c s="292">
        <v>0</v>
      </c>
      <c s="427"/>
      <c s="427"/>
      <c s="427"/>
      <c s="427"/>
    </row>
    <row r="27" spans="1:13" ht="10.2">
      <c r="A27" s="395" t="s">
        <v>1120</v>
      </c>
      <c s="291">
        <v>1920003.2266600009</v>
      </c>
      <c s="291">
        <v>164394.14130000002</v>
      </c>
      <c s="291">
        <v>12384.48222</v>
      </c>
      <c s="291">
        <v>8378.7244999999948</v>
      </c>
      <c s="291">
        <v>0</v>
      </c>
      <c s="291">
        <v>0</v>
      </c>
      <c s="291">
        <v>0</v>
      </c>
      <c s="292">
        <v>2072012.8857400008</v>
      </c>
      <c s="429">
        <v>838467498.93000007</v>
      </c>
      <c s="428">
        <v>1297312143.77</v>
      </c>
      <c s="428">
        <v>32257675.25</v>
      </c>
      <c s="428"/>
    </row>
    <row r="28" spans="1:13" ht="10.2">
      <c r="A28" s="404" t="s">
        <v>1069</v>
      </c>
      <c s="311">
        <v>1920003.2266600009</v>
      </c>
      <c s="311">
        <v>164394.14130000002</v>
      </c>
      <c s="311">
        <v>12384.48222</v>
      </c>
      <c s="311">
        <v>8378.7244999999948</v>
      </c>
      <c s="311">
        <v>0</v>
      </c>
      <c s="311">
        <v>0</v>
      </c>
      <c s="311">
        <v>0</v>
      </c>
      <c s="312">
        <v>2072012.8857400008</v>
      </c>
      <c s="428"/>
      <c s="428"/>
      <c s="428"/>
      <c s="428"/>
    </row>
    <row r="29" spans="1:13" ht="10.2">
      <c r="A29" s="395" t="s">
        <v>1078</v>
      </c>
      <c s="291">
        <v>0</v>
      </c>
      <c s="291">
        <v>0</v>
      </c>
      <c s="291">
        <v>0</v>
      </c>
      <c s="291">
        <v>0</v>
      </c>
      <c s="291">
        <v>0</v>
      </c>
      <c s="291">
        <v>0</v>
      </c>
      <c s="291">
        <v>0</v>
      </c>
      <c s="292">
        <v>0</v>
      </c>
      <c s="428"/>
      <c s="428"/>
      <c s="428"/>
      <c s="428"/>
    </row>
    <row r="30" spans="1:13" ht="10.2">
      <c r="A30" s="395" t="s">
        <v>1188</v>
      </c>
      <c s="291">
        <v>0</v>
      </c>
      <c s="291">
        <v>0</v>
      </c>
      <c s="291">
        <v>0</v>
      </c>
      <c s="291">
        <v>0</v>
      </c>
      <c s="291">
        <v>0</v>
      </c>
      <c s="291">
        <v>0</v>
      </c>
      <c s="291">
        <v>0</v>
      </c>
      <c s="292">
        <v>0</v>
      </c>
      <c s="428">
        <v>873473294.18000007</v>
      </c>
      <c s="428"/>
      <c s="428"/>
      <c s="428"/>
    </row>
    <row r="31" spans="1:13" ht="15.75" customHeight="1">
      <c r="A31" s="395" t="s">
        <v>1167</v>
      </c>
      <c s="291">
        <v>0</v>
      </c>
      <c s="291">
        <v>0</v>
      </c>
      <c s="291">
        <v>0</v>
      </c>
      <c s="291">
        <v>0</v>
      </c>
      <c s="291">
        <v>0</v>
      </c>
      <c s="291">
        <v>0</v>
      </c>
      <c s="291">
        <v>0</v>
      </c>
      <c s="292">
        <v>0</v>
      </c>
      <c s="427"/>
      <c s="427"/>
      <c s="427"/>
      <c s="427"/>
    </row>
    <row r="32" spans="1:13" ht="13.5" customHeight="1">
      <c r="A32" s="395" t="s">
        <v>1168</v>
      </c>
      <c s="291">
        <v>0</v>
      </c>
      <c s="291">
        <v>0</v>
      </c>
      <c s="291">
        <v>0</v>
      </c>
      <c s="291">
        <v>0</v>
      </c>
      <c s="291">
        <v>0</v>
      </c>
      <c s="291">
        <v>0</v>
      </c>
      <c s="291">
        <v>0</v>
      </c>
      <c s="292">
        <v>0</v>
      </c>
      <c s="427"/>
      <c s="427"/>
      <c s="427"/>
      <c s="427"/>
    </row>
    <row r="33" spans="1:13" ht="10.2">
      <c r="A33" s="404" t="s">
        <v>1068</v>
      </c>
      <c s="311">
        <v>0</v>
      </c>
      <c s="311">
        <v>0</v>
      </c>
      <c s="311">
        <v>0</v>
      </c>
      <c s="311">
        <v>0</v>
      </c>
      <c s="311">
        <v>0</v>
      </c>
      <c s="311">
        <v>0</v>
      </c>
      <c s="311">
        <v>0</v>
      </c>
      <c s="312">
        <v>0</v>
      </c>
      <c s="429">
        <v>870725174.18000007</v>
      </c>
      <c s="427"/>
      <c s="427"/>
      <c s="427"/>
    </row>
    <row r="34" spans="1:13" ht="10.2">
      <c r="A34" s="395" t="s">
        <v>1625</v>
      </c>
      <c s="733">
        <v>0</v>
      </c>
      <c s="733">
        <v>0</v>
      </c>
      <c s="733">
        <v>0</v>
      </c>
      <c s="733">
        <v>0</v>
      </c>
      <c s="733">
        <v>0</v>
      </c>
      <c s="733">
        <v>0</v>
      </c>
      <c s="733">
        <v>0</v>
      </c>
      <c s="734">
        <v>0</v>
      </c>
      <c s="429"/>
      <c s="427"/>
      <c s="427"/>
      <c s="427"/>
    </row>
    <row r="35" spans="1:13" ht="10.2">
      <c r="A35" s="395" t="s">
        <v>3727</v>
      </c>
      <c s="733">
        <v>0</v>
      </c>
      <c s="733">
        <v>0</v>
      </c>
      <c s="733">
        <v>0</v>
      </c>
      <c s="733">
        <v>0</v>
      </c>
      <c s="733">
        <v>0</v>
      </c>
      <c s="733">
        <v>0</v>
      </c>
      <c s="733">
        <v>0</v>
      </c>
      <c s="734">
        <v>0</v>
      </c>
      <c s="429"/>
      <c s="427"/>
      <c s="427"/>
      <c s="427"/>
    </row>
    <row r="36" spans="1:13" ht="10.2">
      <c r="A36" s="404" t="s">
        <v>3726</v>
      </c>
      <c s="311">
        <v>0</v>
      </c>
      <c s="311">
        <v>0</v>
      </c>
      <c s="311">
        <v>0</v>
      </c>
      <c s="311">
        <v>0</v>
      </c>
      <c s="311">
        <v>0</v>
      </c>
      <c s="311">
        <v>0</v>
      </c>
      <c s="311">
        <v>0</v>
      </c>
      <c s="311">
        <v>0</v>
      </c>
      <c s="429"/>
      <c s="427"/>
      <c s="427"/>
      <c s="427"/>
    </row>
    <row r="37" spans="1:13" ht="10.2">
      <c r="A37" s="401" t="s">
        <v>964</v>
      </c>
      <c s="291">
        <v>679669.00845999992</v>
      </c>
      <c s="291">
        <v>0</v>
      </c>
      <c s="291">
        <v>0</v>
      </c>
      <c s="291">
        <v>0</v>
      </c>
      <c s="291">
        <v>0</v>
      </c>
      <c s="291">
        <v>0</v>
      </c>
      <c s="291">
        <v>69328.184049999836</v>
      </c>
      <c s="292">
        <v>748997.19250999973</v>
      </c>
      <c s="429">
        <v>2748120</v>
      </c>
      <c s="427"/>
      <c s="427"/>
      <c s="427"/>
    </row>
    <row r="38" spans="1:13" ht="10.2">
      <c r="A38" s="400" t="s">
        <v>1112</v>
      </c>
      <c s="300">
        <v>679669.00845999992</v>
      </c>
      <c s="300">
        <v>0</v>
      </c>
      <c s="300">
        <v>0</v>
      </c>
      <c s="300">
        <v>0</v>
      </c>
      <c s="300">
        <v>0</v>
      </c>
      <c s="300">
        <v>0</v>
      </c>
      <c s="300">
        <v>69328.184049999836</v>
      </c>
      <c s="301">
        <v>748997.19250999973</v>
      </c>
      <c s="427"/>
      <c s="427"/>
      <c s="427"/>
      <c s="427"/>
    </row>
    <row r="39" spans="1:13" ht="10.2">
      <c r="A39" s="401" t="s">
        <v>1075</v>
      </c>
      <c s="291">
        <v>8458.8205500000004</v>
      </c>
      <c s="291">
        <v>0</v>
      </c>
      <c s="291">
        <v>1299.4143300000001</v>
      </c>
      <c s="291">
        <v>0</v>
      </c>
      <c s="291">
        <v>0</v>
      </c>
      <c s="291">
        <v>0</v>
      </c>
      <c s="291">
        <v>0</v>
      </c>
      <c s="292">
        <v>7159.4062200000008</v>
      </c>
      <c s="429">
        <v>870725174.18000007</v>
      </c>
      <c s="427"/>
      <c s="427"/>
      <c s="427"/>
    </row>
    <row r="40" spans="1:13" ht="12" customHeight="1">
      <c r="A40" s="401" t="s">
        <v>1119</v>
      </c>
      <c s="291">
        <v>8653.382160000001</v>
      </c>
      <c s="291">
        <v>0</v>
      </c>
      <c s="291">
        <v>118.13498</v>
      </c>
      <c s="291">
        <v>0</v>
      </c>
      <c s="291">
        <v>0</v>
      </c>
      <c s="291">
        <v>0</v>
      </c>
      <c s="291">
        <v>0</v>
      </c>
      <c s="292">
        <v>8535.2471800000003</v>
      </c>
      <c s="429">
        <v>2748120</v>
      </c>
      <c s="427"/>
      <c s="427"/>
      <c s="427"/>
    </row>
    <row r="41" spans="1:13" ht="10.2">
      <c r="A41" s="400" t="s">
        <v>1113</v>
      </c>
      <c s="300">
        <v>17112.202710000001</v>
      </c>
      <c s="300">
        <v>0</v>
      </c>
      <c s="300">
        <v>1417.5493100000001</v>
      </c>
      <c s="300">
        <v>0</v>
      </c>
      <c s="300">
        <v>0</v>
      </c>
      <c s="300">
        <v>0</v>
      </c>
      <c s="300">
        <v>0</v>
      </c>
      <c s="301">
        <v>15694.653400000001</v>
      </c>
      <c s="427"/>
      <c s="427"/>
      <c s="427"/>
      <c s="427"/>
    </row>
    <row r="42" spans="1:13" ht="10.2">
      <c r="A42" s="402" t="s">
        <v>1114</v>
      </c>
      <c s="293">
        <v>2616784.4378300007</v>
      </c>
      <c s="293">
        <v>164394.14130000002</v>
      </c>
      <c s="293">
        <v>13802.03153</v>
      </c>
      <c s="293">
        <v>8378.7244999999948</v>
      </c>
      <c s="293">
        <v>0</v>
      </c>
      <c s="293">
        <v>0</v>
      </c>
      <c s="293">
        <v>69328.184049999836</v>
      </c>
      <c s="293">
        <v>2836704.7316500004</v>
      </c>
      <c s="427"/>
      <c s="427"/>
      <c s="427"/>
      <c s="427"/>
    </row>
    <row r="43" spans="1:13" ht="10.2">
      <c r="A43" s="397" t="s">
        <v>1170</v>
      </c>
      <c s="313"/>
      <c s="313"/>
      <c s="313"/>
      <c s="313"/>
      <c s="314"/>
      <c s="314"/>
      <c s="313"/>
      <c s="315"/>
      <c s="427"/>
      <c s="427"/>
      <c s="427"/>
      <c s="427"/>
    </row>
    <row r="44" spans="1:13" ht="10.2">
      <c r="A44" s="395" t="s">
        <v>1079</v>
      </c>
      <c s="291">
        <v>625778.46473999997</v>
      </c>
      <c s="291">
        <v>28448.188589999914</v>
      </c>
      <c s="291">
        <v>0</v>
      </c>
      <c s="291">
        <v>0</v>
      </c>
      <c s="291">
        <v>0</v>
      </c>
      <c s="291">
        <v>0</v>
      </c>
      <c s="291">
        <v>0</v>
      </c>
      <c s="292">
        <v>654226.65332999988</v>
      </c>
      <c s="427"/>
      <c s="427"/>
      <c s="427"/>
      <c s="427"/>
    </row>
    <row r="45" spans="1:13" ht="10.5" customHeight="1">
      <c r="A45" s="401" t="s">
        <v>965</v>
      </c>
      <c s="291">
        <v>218182.34268</v>
      </c>
      <c s="291">
        <v>0</v>
      </c>
      <c s="291">
        <v>19857.142859999985</v>
      </c>
      <c s="291">
        <v>0</v>
      </c>
      <c s="291">
        <v>0</v>
      </c>
      <c s="291">
        <v>0</v>
      </c>
      <c s="291">
        <v>0</v>
      </c>
      <c s="292">
        <v>198325.19982000001</v>
      </c>
      <c s="427"/>
      <c s="427"/>
      <c s="427"/>
      <c s="427"/>
    </row>
    <row r="46" spans="1:9" ht="13.5" customHeight="1">
      <c r="A46" s="401" t="s">
        <v>1189</v>
      </c>
      <c s="291">
        <v>1828.4690299999938</v>
      </c>
      <c s="291">
        <v>0</v>
      </c>
      <c s="291">
        <v>1328.03701999999</v>
      </c>
      <c s="291">
        <v>0</v>
      </c>
      <c s="291">
        <v>0</v>
      </c>
      <c s="291">
        <v>0</v>
      </c>
      <c s="291">
        <v>0</v>
      </c>
      <c s="292">
        <v>500.43201000000374</v>
      </c>
    </row>
    <row r="47" spans="1:9" ht="10.2">
      <c r="A47" s="401" t="s">
        <v>1190</v>
      </c>
      <c s="291">
        <v>490175.55148000026</v>
      </c>
      <c s="291">
        <v>0</v>
      </c>
      <c s="291">
        <v>0</v>
      </c>
      <c s="291">
        <v>0</v>
      </c>
      <c s="291">
        <v>0</v>
      </c>
      <c s="291">
        <v>0</v>
      </c>
      <c s="291">
        <v>268869.11073000083</v>
      </c>
      <c s="292">
        <v>759044.66221000114</v>
      </c>
    </row>
    <row r="48" spans="1:9" ht="20.25" customHeight="1">
      <c r="A48" s="402" t="s">
        <v>1115</v>
      </c>
      <c s="293">
        <v>1335964.8279300001</v>
      </c>
      <c s="293">
        <v>28448.188589999914</v>
      </c>
      <c s="293">
        <v>21185.179879999974</v>
      </c>
      <c s="293">
        <v>0</v>
      </c>
      <c s="293">
        <v>0</v>
      </c>
      <c s="293">
        <v>0</v>
      </c>
      <c s="293">
        <v>268869.11073000083</v>
      </c>
      <c s="296">
        <v>1612096.9473700011</v>
      </c>
    </row>
    <row r="49" spans="1:9" ht="18" customHeight="1" thickBot="1">
      <c r="A49" s="403" t="s">
        <v>1116</v>
      </c>
      <c s="304">
        <v>3952749.2657600008</v>
      </c>
      <c s="304">
        <v>192842.32988999994</v>
      </c>
      <c s="304">
        <v>34987.211409999974</v>
      </c>
      <c s="304">
        <v>8378.7244999999948</v>
      </c>
      <c s="304">
        <v>0</v>
      </c>
      <c s="304">
        <v>0</v>
      </c>
      <c s="304">
        <v>338197.2947800007</v>
      </c>
      <c s="306">
        <v>4448801.6790200016</v>
      </c>
    </row>
    <row r="50" spans="1:9" ht="18" customHeight="1">
      <c r="A50" s="874" t="s">
        <v>1491</v>
      </c>
      <c s="874"/>
      <c s="874"/>
      <c s="874"/>
      <c s="874"/>
      <c s="874"/>
      <c s="874"/>
      <c s="874"/>
      <c s="874"/>
    </row>
    <row r="51" spans="1:9" ht="19.2" customHeight="1">
      <c r="A51" s="872" t="s">
        <v>4135</v>
      </c>
      <c s="872"/>
      <c s="872"/>
      <c s="872"/>
      <c s="872"/>
      <c s="872"/>
      <c s="872"/>
      <c s="872"/>
      <c s="872"/>
    </row>
    <row r="52" spans="1:9" ht="15.6" customHeight="1">
      <c r="A52" s="873" t="s">
        <v>1226</v>
      </c>
      <c s="873"/>
      <c s="873"/>
      <c s="873"/>
      <c s="873"/>
      <c s="873"/>
      <c s="873"/>
      <c s="873"/>
      <c s="873"/>
    </row>
    <row r="53" spans="1:9" ht="12.6" customHeight="1">
      <c r="A53" s="874" t="s">
        <v>1610</v>
      </c>
      <c s="874"/>
      <c s="874"/>
      <c s="874"/>
      <c s="874"/>
      <c s="874"/>
      <c s="874"/>
      <c s="874"/>
      <c s="874"/>
    </row>
    <row r="54" spans="1:9" ht="21" customHeight="1">
      <c r="A54" s="872" t="s">
        <v>4155</v>
      </c>
      <c s="872"/>
      <c s="872"/>
      <c s="872"/>
      <c s="872"/>
      <c s="872"/>
      <c s="872"/>
      <c s="872"/>
      <c s="872"/>
    </row>
    <row r="55" spans="1:9" ht="16.5" customHeight="1">
      <c r="A55" s="882" t="s">
        <v>1229</v>
      </c>
      <c s="882"/>
      <c s="882"/>
      <c s="882"/>
      <c s="882"/>
      <c s="882"/>
      <c s="882"/>
      <c s="882"/>
      <c s="882"/>
    </row>
    <row r="56" spans="1:9" ht="12" customHeight="1">
      <c r="A56" s="874" t="s">
        <v>3446</v>
      </c>
      <c s="874"/>
      <c s="874"/>
      <c s="874"/>
      <c s="874"/>
      <c s="874"/>
      <c s="874"/>
      <c s="874"/>
      <c s="874"/>
    </row>
    <row r="57" spans="1:9" ht="14.4" customHeight="1">
      <c r="A57" s="872" t="s">
        <v>3447</v>
      </c>
      <c s="873"/>
      <c s="873"/>
      <c s="873"/>
      <c s="873"/>
      <c s="873"/>
      <c s="873"/>
      <c s="873"/>
      <c s="873"/>
    </row>
    <row r="58" spans="1:9" ht="15" customHeight="1">
      <c r="A58" s="846" t="s">
        <v>4154</v>
      </c>
      <c s="497"/>
      <c s="497"/>
      <c s="497"/>
      <c s="497"/>
      <c s="497"/>
      <c s="497"/>
      <c s="497"/>
      <c s="497"/>
    </row>
    <row r="59" spans="1:9" ht="12" customHeight="1" thickBot="1">
      <c r="A59" s="846"/>
      <c s="848"/>
      <c s="848"/>
      <c s="848"/>
      <c s="848"/>
      <c s="847"/>
      <c s="847"/>
      <c s="847"/>
      <c s="847"/>
    </row>
    <row r="60" spans="1:9" ht="27.6">
      <c r="A60" s="287" t="s">
        <v>1173</v>
      </c>
      <c s="204" t="s">
        <v>4096</v>
      </c>
      <c s="204" t="s">
        <v>1157</v>
      </c>
      <c s="204" t="s">
        <v>1158</v>
      </c>
      <c s="204" t="s">
        <v>933</v>
      </c>
      <c s="204" t="s">
        <v>1159</v>
      </c>
      <c s="204" t="s">
        <v>1160</v>
      </c>
      <c s="204" t="s">
        <v>1133</v>
      </c>
      <c s="546" t="s">
        <v>4124</v>
      </c>
    </row>
    <row r="61" spans="1:9" ht="10.2">
      <c r="A61" s="297" t="s">
        <v>1198</v>
      </c>
      <c s="314"/>
      <c s="314"/>
      <c s="314"/>
      <c s="314"/>
      <c s="314"/>
      <c s="314"/>
      <c s="314"/>
      <c s="426"/>
    </row>
    <row r="62" spans="1:9" ht="10.2">
      <c r="A62" s="302" t="s">
        <v>1174</v>
      </c>
      <c s="291">
        <v>0</v>
      </c>
      <c s="291">
        <v>0</v>
      </c>
      <c s="291">
        <v>0</v>
      </c>
      <c s="291">
        <v>0</v>
      </c>
      <c s="291">
        <v>0</v>
      </c>
      <c s="291">
        <v>0</v>
      </c>
      <c s="291">
        <v>0</v>
      </c>
      <c s="292">
        <v>0</v>
      </c>
    </row>
    <row r="63" spans="1:9" ht="10.2">
      <c r="A63" s="302" t="s">
        <v>1175</v>
      </c>
      <c s="291">
        <v>43849.244549999989</v>
      </c>
      <c s="291">
        <v>0</v>
      </c>
      <c s="291">
        <v>0</v>
      </c>
      <c s="291">
        <v>0</v>
      </c>
      <c s="291">
        <v>33.506</v>
      </c>
      <c s="320">
        <v>-583.50188000000298</v>
      </c>
      <c s="291">
        <v>0</v>
      </c>
      <c s="292">
        <v>43265.742669999985</v>
      </c>
    </row>
    <row r="64" spans="1:9" ht="14.85" customHeight="1">
      <c r="A64" s="302" t="s">
        <v>1176</v>
      </c>
      <c s="291">
        <v>1230616.85131572</v>
      </c>
      <c s="291">
        <v>0</v>
      </c>
      <c s="291">
        <v>0</v>
      </c>
      <c s="291">
        <v>0</v>
      </c>
      <c s="291">
        <v>9403.384</v>
      </c>
      <c s="320">
        <v>-16375.818071040001</v>
      </c>
      <c s="291">
        <v>0</v>
      </c>
      <c s="292">
        <v>1214241.0332446801</v>
      </c>
    </row>
    <row r="65" spans="1:9" ht="10.2">
      <c r="A65" s="303" t="s">
        <v>1177</v>
      </c>
      <c s="293">
        <v>1274466.09586572</v>
      </c>
      <c s="293">
        <v>0</v>
      </c>
      <c s="293">
        <v>0</v>
      </c>
      <c s="293">
        <v>0</v>
      </c>
      <c s="293">
        <v>9436.8899999999994</v>
      </c>
      <c s="294">
        <v>-16959.319951040005</v>
      </c>
      <c s="293">
        <v>0</v>
      </c>
      <c s="296">
        <v>1257506.7759146802</v>
      </c>
    </row>
    <row r="66" spans="1:9" ht="10.2">
      <c r="A66" s="302" t="s">
        <v>1178</v>
      </c>
      <c s="291">
        <v>955926.79576999997</v>
      </c>
      <c s="291">
        <v>0</v>
      </c>
      <c s="291">
        <v>369928.27705999999</v>
      </c>
      <c s="291">
        <v>0</v>
      </c>
      <c s="291">
        <v>0</v>
      </c>
      <c s="291">
        <v>0</v>
      </c>
      <c s="291">
        <v>0</v>
      </c>
      <c s="292">
        <v>585998.51871000009</v>
      </c>
    </row>
    <row r="67" spans="1:9" ht="10.2">
      <c r="A67" s="302" t="s">
        <v>1080</v>
      </c>
      <c s="291">
        <v>210824.86557999998</v>
      </c>
      <c s="291">
        <v>0</v>
      </c>
      <c s="291">
        <v>0</v>
      </c>
      <c s="291">
        <v>0</v>
      </c>
      <c s="291">
        <v>0</v>
      </c>
      <c s="291">
        <v>0</v>
      </c>
      <c s="291">
        <v>0</v>
      </c>
      <c s="292">
        <v>210824.86557999998</v>
      </c>
    </row>
    <row r="68" spans="1:9" ht="10.2">
      <c r="A68" s="302" t="s">
        <v>1199</v>
      </c>
      <c s="291">
        <v>0</v>
      </c>
      <c s="291">
        <v>0</v>
      </c>
      <c s="291">
        <v>0</v>
      </c>
      <c s="291">
        <v>0</v>
      </c>
      <c s="291">
        <v>0</v>
      </c>
      <c s="291">
        <v>0</v>
      </c>
      <c s="291">
        <v>0</v>
      </c>
      <c s="292">
        <v>0</v>
      </c>
    </row>
    <row r="69" spans="1:9" ht="10.2" customHeight="1">
      <c r="A69" s="302" t="s">
        <v>3996</v>
      </c>
      <c s="291">
        <v>0</v>
      </c>
      <c s="291">
        <v>0</v>
      </c>
      <c s="291">
        <v>0</v>
      </c>
      <c s="291">
        <v>0</v>
      </c>
      <c s="291">
        <v>0</v>
      </c>
      <c s="291">
        <v>0</v>
      </c>
      <c s="291">
        <v>0</v>
      </c>
      <c s="292">
        <v>0</v>
      </c>
    </row>
    <row r="70" spans="1:9" ht="17.25" customHeight="1" thickBot="1">
      <c r="A70" s="23" t="s">
        <v>1179</v>
      </c>
      <c s="304">
        <v>2441217.7572157197</v>
      </c>
      <c s="304">
        <v>0</v>
      </c>
      <c s="304">
        <v>369928.27705999999</v>
      </c>
      <c s="304">
        <v>0</v>
      </c>
      <c s="304">
        <v>9436.8899999999994</v>
      </c>
      <c s="304">
        <v>-16959.319951040005</v>
      </c>
      <c s="304">
        <v>0</v>
      </c>
      <c s="304">
        <v>2054330.1602046802</v>
      </c>
    </row>
    <row r="71" spans="2:9" ht="10.8" thickBot="1">
      <c r="B71" s="431"/>
      <c s="430"/>
      <c s="430"/>
      <c s="430"/>
      <c s="430"/>
      <c s="430"/>
      <c s="430"/>
      <c s="430"/>
    </row>
    <row r="72" spans="1:9" ht="27.6">
      <c r="A72" s="204" t="s">
        <v>1180</v>
      </c>
      <c s="204" t="s">
        <v>4096</v>
      </c>
      <c s="204" t="s">
        <v>1157</v>
      </c>
      <c s="204" t="s">
        <v>1158</v>
      </c>
      <c s="204" t="s">
        <v>933</v>
      </c>
      <c s="204" t="s">
        <v>1159</v>
      </c>
      <c s="204" t="s">
        <v>1160</v>
      </c>
      <c s="204" t="s">
        <v>1133</v>
      </c>
      <c s="546" t="s">
        <v>4124</v>
      </c>
    </row>
    <row r="73" spans="1:9" ht="10.2">
      <c r="A73" s="318" t="s">
        <v>1181</v>
      </c>
      <c s="319">
        <v>49910665.504066013</v>
      </c>
      <c s="319">
        <v>5379.33637</v>
      </c>
      <c s="319">
        <v>270694.01967899996</v>
      </c>
      <c s="319">
        <v>277972.43218600005</v>
      </c>
      <c s="319">
        <v>57944.197764000004</v>
      </c>
      <c s="320">
        <v>-121720.37020900004</v>
      </c>
      <c s="319">
        <v>276160.97760000004</v>
      </c>
      <c s="321">
        <v>49523630.450548016</v>
      </c>
    </row>
    <row r="74" spans="1:9" ht="10.2">
      <c r="A74" s="318" t="s">
        <v>1182</v>
      </c>
      <c s="319">
        <v>3952749.2657600008</v>
      </c>
      <c s="319">
        <v>192842.32988999994</v>
      </c>
      <c s="319">
        <v>34987.211409999974</v>
      </c>
      <c s="319">
        <v>8378.7244999999948</v>
      </c>
      <c s="319">
        <v>0</v>
      </c>
      <c s="320">
        <v>0</v>
      </c>
      <c s="319">
        <v>338197.2947800007</v>
      </c>
      <c s="321">
        <v>4448801.6790200016</v>
      </c>
    </row>
    <row r="75" spans="1:9" ht="10.8" thickBot="1">
      <c r="A75" s="322" t="s">
        <v>1183</v>
      </c>
      <c s="304">
        <v>53863414.76982601</v>
      </c>
      <c s="304">
        <v>198221.66625999994</v>
      </c>
      <c s="304">
        <v>305681.23108899995</v>
      </c>
      <c s="304">
        <v>286351.15668600006</v>
      </c>
      <c s="304">
        <v>57944.197764000004</v>
      </c>
      <c s="305">
        <v>-121720.37020900004</v>
      </c>
      <c s="304">
        <v>614358.27238000068</v>
      </c>
      <c s="306">
        <v>53972432.129568018</v>
      </c>
    </row>
    <row r="76" spans="1:9" ht="10.8" thickBot="1">
      <c r="A76" s="849"/>
      <c s="323"/>
      <c s="323"/>
      <c s="323"/>
      <c s="323"/>
      <c s="323"/>
      <c s="323"/>
      <c s="323"/>
      <c s="323"/>
    </row>
    <row r="77" spans="1:9" ht="27.6">
      <c r="A77" s="287" t="s">
        <v>1180</v>
      </c>
      <c s="204" t="s">
        <v>4096</v>
      </c>
      <c s="204" t="s">
        <v>1157</v>
      </c>
      <c s="204" t="s">
        <v>1158</v>
      </c>
      <c s="204" t="s">
        <v>933</v>
      </c>
      <c s="204" t="s">
        <v>1159</v>
      </c>
      <c s="204" t="s">
        <v>1160</v>
      </c>
      <c s="204" t="s">
        <v>1133</v>
      </c>
      <c s="546" t="s">
        <v>4124</v>
      </c>
    </row>
    <row r="78" spans="1:9" ht="10.8" thickBot="1">
      <c r="A78" s="324" t="s">
        <v>962</v>
      </c>
      <c s="325">
        <v>2441217.7572157197</v>
      </c>
      <c s="325">
        <v>0</v>
      </c>
      <c s="325">
        <v>369928.27705999999</v>
      </c>
      <c s="325">
        <v>0</v>
      </c>
      <c s="325">
        <v>9436.8899999999994</v>
      </c>
      <c s="326">
        <v>-16959.319951040005</v>
      </c>
      <c s="325">
        <v>0</v>
      </c>
      <c s="333">
        <v>2054330.1602046802</v>
      </c>
    </row>
    <row r="79" spans="1:9" ht="10.2">
      <c r="A79" s="849"/>
      <c s="323"/>
      <c s="323"/>
      <c s="323"/>
      <c s="323"/>
      <c s="323"/>
      <c s="433"/>
      <c s="323"/>
      <c s="319"/>
    </row>
    <row r="80" spans="1:4" ht="10.2">
      <c r="A80" s="544" t="s">
        <v>1201</v>
      </c>
      <c s="544"/>
      <c s="544"/>
      <c s="544"/>
    </row>
  </sheetData>
  <mergeCells count="11">
    <mergeCell ref="A56:I56"/>
    <mergeCell ref="A55:I55"/>
    <mergeCell ref="A57:I57"/>
    <mergeCell ref="A51:I51"/>
    <mergeCell ref="A50:I50"/>
    <mergeCell ref="A1:I1"/>
    <mergeCell ref="A2:I2"/>
    <mergeCell ref="A3:I3"/>
    <mergeCell ref="A54:I54"/>
    <mergeCell ref="A52:I52"/>
    <mergeCell ref="A53:I53"/>
  </mergeCells>
  <pageMargins left="0.708661417322835" right="0.708661417322835" top="0.748031496062992" bottom="0.748031496062992" header="0.31496062992126" footer="0.31496062992126"/>
  <pageSetup orientation="landscape" paperSize="9" scale="5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25">
    <tabColor rgb="FFFFFF00"/>
  </sheetPr>
  <dimension ref="A1:K79"/>
  <sheetViews>
    <sheetView showGridLines="0" zoomScale="110" zoomScaleNormal="110" workbookViewId="0" topLeftCell="A1">
      <selection pane="topLeft" activeCell="C73" sqref="C73"/>
    </sheetView>
  </sheetViews>
  <sheetFormatPr defaultColWidth="11.4442857142857" defaultRowHeight="10.2"/>
  <cols>
    <col min="1" max="1" width="48" style="186" customWidth="1"/>
    <col min="2" max="2" width="17" style="186" customWidth="1"/>
    <col min="3" max="3" width="13.8571428571429" style="186" customWidth="1"/>
    <col min="4" max="4" width="14" style="186" customWidth="1"/>
    <col min="5" max="5" width="11.5714285714286" style="186" customWidth="1"/>
    <col min="6" max="6" width="12.4285714285714" style="186" customWidth="1"/>
    <col min="7" max="7" width="13.4285714285714" style="186" customWidth="1"/>
    <col min="8" max="8" width="12" style="186" customWidth="1"/>
    <col min="9" max="9" width="16.4285714285714" style="186" customWidth="1"/>
    <col min="10" max="10" width="12.4285714285714" style="186" bestFit="1" customWidth="1"/>
    <col min="11" max="16384" width="11.4285714285714" style="186"/>
  </cols>
  <sheetData>
    <row r="1" spans="1:9" ht="10.2">
      <c r="A1" s="886" t="s">
        <v>1193</v>
      </c>
      <c s="887"/>
      <c s="887"/>
      <c s="887"/>
      <c s="887"/>
      <c s="887"/>
      <c s="887"/>
      <c s="887"/>
      <c s="888"/>
    </row>
    <row r="2" spans="1:9" ht="13.8">
      <c r="A2" s="878" t="s">
        <v>4127</v>
      </c>
      <c s="879"/>
      <c s="879"/>
      <c s="879"/>
      <c s="879"/>
      <c s="879"/>
      <c s="879"/>
      <c s="879"/>
      <c s="880"/>
    </row>
    <row r="3" spans="1:9" ht="10.2">
      <c r="A3" s="889" t="s">
        <v>1219</v>
      </c>
      <c s="890"/>
      <c s="890"/>
      <c s="890"/>
      <c s="890"/>
      <c s="890"/>
      <c s="890"/>
      <c s="890"/>
      <c s="891"/>
    </row>
    <row r="4" ht="10.8" thickBot="1"/>
    <row r="5" spans="1:9" ht="27.6">
      <c r="A5" s="287" t="s">
        <v>1156</v>
      </c>
      <c s="204" t="s">
        <v>4096</v>
      </c>
      <c s="204" t="s">
        <v>1157</v>
      </c>
      <c s="204" t="s">
        <v>1158</v>
      </c>
      <c s="204" t="s">
        <v>933</v>
      </c>
      <c s="204" t="s">
        <v>1159</v>
      </c>
      <c s="204" t="s">
        <v>1160</v>
      </c>
      <c s="204" t="s">
        <v>1133</v>
      </c>
      <c s="546" t="s">
        <v>4124</v>
      </c>
    </row>
    <row r="6" spans="1:9" ht="20.4">
      <c r="A6" s="394" t="s">
        <v>1110</v>
      </c>
      <c s="288"/>
      <c s="288"/>
      <c s="288"/>
      <c s="288"/>
      <c s="288"/>
      <c s="288"/>
      <c s="289"/>
      <c s="290"/>
    </row>
    <row r="7" spans="1:9" ht="10.2">
      <c r="A7" s="395" t="s">
        <v>1073</v>
      </c>
      <c s="291">
        <v>826777.96866100328</v>
      </c>
      <c s="291">
        <v>0</v>
      </c>
      <c s="291">
        <v>18802.538659999998</v>
      </c>
      <c s="291">
        <v>6409.7660700000006</v>
      </c>
      <c s="291">
        <v>46.542230000000004</v>
      </c>
      <c s="320">
        <v>-894.26550599984921</v>
      </c>
      <c s="291">
        <v>0</v>
      </c>
      <c s="292">
        <v>807081.16449500341</v>
      </c>
    </row>
    <row r="8" spans="1:9" ht="10.2">
      <c r="A8" s="395" t="s">
        <v>1074</v>
      </c>
      <c s="291">
        <v>4016814.5314759943</v>
      </c>
      <c s="291">
        <v>609.96947</v>
      </c>
      <c s="291">
        <v>46700.178077999997</v>
      </c>
      <c s="291">
        <v>18081.834273999997</v>
      </c>
      <c s="291">
        <v>51.401052999999997</v>
      </c>
      <c s="320">
        <v>-7967.1257860002897</v>
      </c>
      <c s="291">
        <v>0</v>
      </c>
      <c s="292">
        <v>3962757.1970819938</v>
      </c>
    </row>
    <row r="9" spans="1:9" ht="10.2">
      <c r="A9" s="395" t="s">
        <v>1072</v>
      </c>
      <c s="291">
        <v>27051486.70480201</v>
      </c>
      <c s="291">
        <v>4769.3669</v>
      </c>
      <c s="291">
        <v>197878.871201</v>
      </c>
      <c s="291">
        <v>236874.36774000002</v>
      </c>
      <c s="291">
        <v>53291.630581000005</v>
      </c>
      <c s="320">
        <v>-112538.27576999996</v>
      </c>
      <c s="291">
        <v>0</v>
      </c>
      <c s="292">
        <v>26745838.924731009</v>
      </c>
    </row>
    <row r="10" spans="1:9" ht="10.2">
      <c r="A10" s="395" t="s">
        <v>960</v>
      </c>
      <c s="291">
        <v>0</v>
      </c>
      <c s="291">
        <v>0</v>
      </c>
      <c s="291">
        <v>0</v>
      </c>
      <c s="291">
        <v>0</v>
      </c>
      <c s="291">
        <v>0</v>
      </c>
      <c s="291">
        <v>0</v>
      </c>
      <c s="291">
        <v>0</v>
      </c>
      <c s="292">
        <v>0</v>
      </c>
    </row>
    <row r="11" spans="1:9" ht="10.2">
      <c r="A11" s="395" t="s">
        <v>1105</v>
      </c>
      <c s="291">
        <v>15979388.774499999</v>
      </c>
      <c s="291">
        <v>0</v>
      </c>
      <c s="291">
        <v>0</v>
      </c>
      <c s="291">
        <v>1254.575</v>
      </c>
      <c s="291">
        <v>29.626999999999999</v>
      </c>
      <c s="291">
        <v>0</v>
      </c>
      <c s="291">
        <v>276160.97760000004</v>
      </c>
      <c s="292">
        <v>15979388.774499999</v>
      </c>
    </row>
    <row r="12" spans="1:9" ht="10.2">
      <c r="A12" s="395" t="s">
        <v>2025</v>
      </c>
      <c s="291">
        <v>656022</v>
      </c>
      <c s="291">
        <v>0</v>
      </c>
      <c s="291">
        <v>0</v>
      </c>
      <c s="291">
        <v>11439.38363</v>
      </c>
      <c s="291">
        <v>4500</v>
      </c>
      <c s="291">
        <v>1.4901161193847657E-11</v>
      </c>
      <c s="291">
        <v>0</v>
      </c>
      <c s="292">
        <v>656022</v>
      </c>
    </row>
    <row r="13" spans="1:9" ht="32.25" customHeight="1">
      <c r="A13" s="396" t="s">
        <v>1111</v>
      </c>
      <c s="293">
        <v>48530489.979439005</v>
      </c>
      <c s="293">
        <v>5379.33637</v>
      </c>
      <c s="293">
        <v>263381.58793899999</v>
      </c>
      <c s="293">
        <v>274059.926714</v>
      </c>
      <c s="293">
        <v>57919.200864000006</v>
      </c>
      <c s="293">
        <v>-121399.6670620001</v>
      </c>
      <c s="293">
        <v>276160.97760000004</v>
      </c>
      <c s="293">
        <v>48151088.060808003</v>
      </c>
    </row>
    <row r="14" spans="1:9" ht="10.2">
      <c r="A14" s="397" t="s">
        <v>1161</v>
      </c>
      <c s="288"/>
      <c s="288"/>
      <c s="288"/>
      <c s="288"/>
      <c s="288"/>
      <c s="288"/>
      <c s="417"/>
      <c s="290"/>
    </row>
    <row r="15" spans="1:9" ht="10.2">
      <c r="A15" s="398" t="s">
        <v>1162</v>
      </c>
      <c s="298"/>
      <c s="298"/>
      <c s="298"/>
      <c s="298"/>
      <c s="298"/>
      <c s="298"/>
      <c s="418"/>
      <c s="299"/>
    </row>
    <row r="16" spans="1:9" ht="10.2">
      <c r="A16" s="399" t="s">
        <v>961</v>
      </c>
      <c s="291">
        <v>0</v>
      </c>
      <c s="291">
        <v>0</v>
      </c>
      <c s="291">
        <v>0</v>
      </c>
      <c s="291">
        <v>0</v>
      </c>
      <c s="291">
        <v>0</v>
      </c>
      <c s="291">
        <v>0</v>
      </c>
      <c s="291">
        <v>0</v>
      </c>
      <c s="292">
        <v>0</v>
      </c>
    </row>
    <row r="17" spans="1:9" ht="20.4">
      <c r="A17" s="400" t="s">
        <v>1107</v>
      </c>
      <c s="300">
        <v>0</v>
      </c>
      <c s="300">
        <v>0</v>
      </c>
      <c s="300">
        <v>0</v>
      </c>
      <c s="300">
        <v>0</v>
      </c>
      <c s="300">
        <v>0</v>
      </c>
      <c s="300">
        <v>0</v>
      </c>
      <c s="300">
        <v>0</v>
      </c>
      <c s="301">
        <v>0</v>
      </c>
    </row>
    <row r="18" spans="1:9" ht="20.4">
      <c r="A18" s="401" t="s">
        <v>1106</v>
      </c>
      <c s="291">
        <v>214386.54087</v>
      </c>
      <c s="291">
        <v>0</v>
      </c>
      <c s="291">
        <v>5883.8603199999898</v>
      </c>
      <c s="291">
        <v>0</v>
      </c>
      <c s="291">
        <v>0</v>
      </c>
      <c s="291">
        <v>0</v>
      </c>
      <c s="291">
        <v>0</v>
      </c>
      <c s="292">
        <v>208502.68055000002</v>
      </c>
    </row>
    <row r="19" spans="1:9" ht="20.4">
      <c r="A19" s="400" t="s">
        <v>1102</v>
      </c>
      <c s="300">
        <v>214386.54087</v>
      </c>
      <c s="300">
        <v>0</v>
      </c>
      <c s="300">
        <v>5883.8603199999898</v>
      </c>
      <c s="300">
        <v>0</v>
      </c>
      <c s="300">
        <v>0</v>
      </c>
      <c s="300">
        <v>0</v>
      </c>
      <c s="300">
        <v>0</v>
      </c>
      <c s="301">
        <v>208502.68055000002</v>
      </c>
    </row>
    <row r="20" spans="1:9" ht="10.2">
      <c r="A20" s="402" t="s">
        <v>1108</v>
      </c>
      <c s="293">
        <v>214386.54087</v>
      </c>
      <c s="293">
        <v>0</v>
      </c>
      <c s="293">
        <v>5883.8603199999898</v>
      </c>
      <c s="293">
        <v>0</v>
      </c>
      <c s="293">
        <v>0</v>
      </c>
      <c s="293">
        <v>0</v>
      </c>
      <c s="293">
        <v>0</v>
      </c>
      <c s="296">
        <v>208502.68055000002</v>
      </c>
    </row>
    <row r="21" spans="1:9" ht="18" customHeight="1" thickBot="1">
      <c r="A21" s="403" t="s">
        <v>1109</v>
      </c>
      <c s="304">
        <v>48744876.520309009</v>
      </c>
      <c s="304">
        <v>5379.33637</v>
      </c>
      <c s="304">
        <v>269265.44825899997</v>
      </c>
      <c s="304">
        <v>274059.926714</v>
      </c>
      <c s="304">
        <v>57919.200864000006</v>
      </c>
      <c s="305">
        <v>-121399.6670620001</v>
      </c>
      <c s="304">
        <v>276160.97760000004</v>
      </c>
      <c s="306">
        <v>48359590.741358005</v>
      </c>
    </row>
    <row r="22" spans="1:9" ht="10.8" thickBot="1">
      <c r="A22" s="307"/>
      <c s="308"/>
      <c s="308"/>
      <c s="308"/>
      <c s="308"/>
      <c s="308"/>
      <c s="308"/>
      <c s="308"/>
      <c s="308"/>
    </row>
    <row r="23" spans="1:9" ht="27.6">
      <c r="A23" s="850" t="s">
        <v>1184</v>
      </c>
      <c s="204" t="s">
        <v>4096</v>
      </c>
      <c s="204" t="s">
        <v>1157</v>
      </c>
      <c s="204" t="s">
        <v>1158</v>
      </c>
      <c s="204" t="s">
        <v>933</v>
      </c>
      <c s="204" t="s">
        <v>1159</v>
      </c>
      <c s="204" t="s">
        <v>1160</v>
      </c>
      <c s="204" t="s">
        <v>1133</v>
      </c>
      <c s="546" t="s">
        <v>4124</v>
      </c>
    </row>
    <row r="24" spans="1:9" ht="10.2">
      <c r="A24" s="394" t="s">
        <v>1104</v>
      </c>
      <c s="309"/>
      <c s="309"/>
      <c s="309"/>
      <c s="309"/>
      <c s="309"/>
      <c s="309"/>
      <c s="309"/>
      <c s="310"/>
    </row>
    <row r="25" spans="1:11" ht="10.2">
      <c r="A25" s="395" t="s">
        <v>1187</v>
      </c>
      <c s="291">
        <v>1286170.1726000002</v>
      </c>
      <c s="291">
        <v>0</v>
      </c>
      <c s="291">
        <v>72.727270000000004</v>
      </c>
      <c s="291">
        <v>7211.9823899999992</v>
      </c>
      <c s="291">
        <v>0</v>
      </c>
      <c s="291">
        <v>0</v>
      </c>
      <c s="291">
        <v>0</v>
      </c>
      <c s="292">
        <v>1286097.4453300002</v>
      </c>
      <c s="187">
        <v>3399018.9502500012</v>
      </c>
      <c s="187"/>
    </row>
    <row r="26" spans="1:9" ht="10.2">
      <c r="A26" s="395" t="s">
        <v>1165</v>
      </c>
      <c s="291">
        <v>1920003.2266600009</v>
      </c>
      <c s="291">
        <v>164394.14130000002</v>
      </c>
      <c s="291">
        <v>12384.48222</v>
      </c>
      <c s="291">
        <v>8378.7244999999948</v>
      </c>
      <c s="291">
        <v>0</v>
      </c>
      <c s="291">
        <v>0</v>
      </c>
      <c s="291">
        <v>0</v>
      </c>
      <c s="292">
        <v>2072012.8857400008</v>
      </c>
    </row>
    <row r="27" spans="1:9" ht="10.2">
      <c r="A27" s="404" t="s">
        <v>1069</v>
      </c>
      <c s="311">
        <v>3206173.3992600013</v>
      </c>
      <c s="311">
        <v>164394.14130000002</v>
      </c>
      <c s="311">
        <v>12457.209489999999</v>
      </c>
      <c s="311">
        <v>15590.706889999994</v>
      </c>
      <c s="311">
        <v>0</v>
      </c>
      <c s="311">
        <v>0</v>
      </c>
      <c s="311">
        <v>0</v>
      </c>
      <c s="312">
        <v>3358110.3310700012</v>
      </c>
    </row>
    <row r="28" spans="1:9" ht="10.2">
      <c r="A28" s="395" t="s">
        <v>1078</v>
      </c>
      <c s="291">
        <v>0</v>
      </c>
      <c s="291">
        <v>0</v>
      </c>
      <c s="291">
        <v>0</v>
      </c>
      <c s="291">
        <v>0</v>
      </c>
      <c s="291">
        <v>0</v>
      </c>
      <c s="291">
        <v>0</v>
      </c>
      <c s="291">
        <v>0</v>
      </c>
      <c s="292">
        <v>0</v>
      </c>
    </row>
    <row r="29" spans="1:9" ht="10.2">
      <c r="A29" s="395" t="s">
        <v>1166</v>
      </c>
      <c s="291">
        <v>40908.619180000002</v>
      </c>
      <c s="291">
        <v>0</v>
      </c>
      <c s="291">
        <v>0</v>
      </c>
      <c s="291">
        <v>0</v>
      </c>
      <c s="291">
        <v>0</v>
      </c>
      <c s="291">
        <v>0</v>
      </c>
      <c s="291">
        <v>0</v>
      </c>
      <c s="292">
        <v>40908.619180000002</v>
      </c>
    </row>
    <row r="30" spans="1:9" ht="10.2">
      <c r="A30" s="395" t="s">
        <v>1167</v>
      </c>
      <c s="291">
        <v>1613952.3938302</v>
      </c>
      <c s="291">
        <v>0</v>
      </c>
      <c s="291">
        <v>4051.1490099999901</v>
      </c>
      <c s="291">
        <v>0</v>
      </c>
      <c s="291">
        <v>0</v>
      </c>
      <c s="291">
        <v>0</v>
      </c>
      <c s="291">
        <v>0</v>
      </c>
      <c s="292">
        <v>1609901.2448201999</v>
      </c>
    </row>
    <row r="31" spans="1:9" ht="10.2">
      <c r="A31" s="395" t="s">
        <v>1168</v>
      </c>
      <c s="291">
        <v>0</v>
      </c>
      <c s="291">
        <v>0</v>
      </c>
      <c s="291">
        <v>0</v>
      </c>
      <c s="291">
        <v>0</v>
      </c>
      <c s="291">
        <v>0</v>
      </c>
      <c s="291">
        <v>0</v>
      </c>
      <c s="291">
        <v>0</v>
      </c>
      <c s="292">
        <v>0</v>
      </c>
    </row>
    <row r="32" spans="1:9" ht="10.2">
      <c r="A32" s="404" t="s">
        <v>1068</v>
      </c>
      <c s="311">
        <v>1654861.0130101999</v>
      </c>
      <c s="311">
        <v>0</v>
      </c>
      <c s="311">
        <v>4051.1490099999901</v>
      </c>
      <c s="311">
        <v>0</v>
      </c>
      <c s="311">
        <v>0</v>
      </c>
      <c s="311">
        <v>0</v>
      </c>
      <c s="311">
        <v>0</v>
      </c>
      <c s="312">
        <v>1650809.8640001998</v>
      </c>
    </row>
    <row r="33" spans="1:9" ht="10.2">
      <c r="A33" s="395" t="s">
        <v>1625</v>
      </c>
      <c s="733">
        <v>2899339.1089689997</v>
      </c>
      <c s="733">
        <v>0</v>
      </c>
      <c s="733">
        <v>0</v>
      </c>
      <c s="733">
        <v>0</v>
      </c>
      <c s="733">
        <v>0</v>
      </c>
      <c s="733">
        <v>0</v>
      </c>
      <c s="733">
        <v>0</v>
      </c>
      <c s="734">
        <v>2899339.1089689997</v>
      </c>
    </row>
    <row r="34" spans="1:9" ht="10.2">
      <c r="A34" s="395" t="s">
        <v>3727</v>
      </c>
      <c s="733">
        <v>78859.929430000004</v>
      </c>
      <c s="733">
        <v>0</v>
      </c>
      <c s="733">
        <v>0</v>
      </c>
      <c s="733">
        <v>0</v>
      </c>
      <c s="733">
        <v>0</v>
      </c>
      <c s="733">
        <v>0</v>
      </c>
      <c s="733">
        <v>0</v>
      </c>
      <c s="734">
        <v>78859.929430000004</v>
      </c>
    </row>
    <row r="35" spans="1:9" ht="10.2">
      <c r="A35" s="404" t="s">
        <v>3726</v>
      </c>
      <c s="311">
        <v>2978199.0383989997</v>
      </c>
      <c s="311">
        <v>0</v>
      </c>
      <c s="311">
        <v>0</v>
      </c>
      <c s="311">
        <v>0</v>
      </c>
      <c s="311">
        <v>0</v>
      </c>
      <c s="311">
        <v>0</v>
      </c>
      <c s="311">
        <v>0</v>
      </c>
      <c s="311">
        <v>2978199.0383989997</v>
      </c>
    </row>
    <row r="36" spans="1:9" ht="10.2">
      <c r="A36" s="401" t="s">
        <v>964</v>
      </c>
      <c s="291">
        <v>748449.17512999987</v>
      </c>
      <c s="291">
        <v>0</v>
      </c>
      <c s="291">
        <v>0</v>
      </c>
      <c s="291">
        <v>0</v>
      </c>
      <c s="291">
        <v>0</v>
      </c>
      <c s="291">
        <v>0</v>
      </c>
      <c s="291">
        <v>67397.748299999716</v>
      </c>
      <c s="292">
        <v>815846.92342999962</v>
      </c>
    </row>
    <row r="37" spans="1:9" ht="20.4">
      <c r="A37" s="400" t="s">
        <v>1112</v>
      </c>
      <c s="300">
        <v>748449.17512999987</v>
      </c>
      <c s="300">
        <v>0</v>
      </c>
      <c s="300">
        <v>0</v>
      </c>
      <c s="300">
        <v>0</v>
      </c>
      <c s="300">
        <v>0</v>
      </c>
      <c s="300">
        <v>0</v>
      </c>
      <c s="300">
        <v>67397.748299999716</v>
      </c>
      <c s="301">
        <v>815846.92342999962</v>
      </c>
    </row>
    <row r="38" spans="1:9" ht="10.2">
      <c r="A38" s="401" t="s">
        <v>1075</v>
      </c>
      <c s="291">
        <v>1550074.8649399986</v>
      </c>
      <c s="291">
        <v>0</v>
      </c>
      <c s="291">
        <v>48055.858009999996</v>
      </c>
      <c s="291">
        <v>0</v>
      </c>
      <c s="291">
        <v>0</v>
      </c>
      <c s="291">
        <v>0</v>
      </c>
      <c s="291">
        <v>0</v>
      </c>
      <c s="292">
        <v>1502019.0069299988</v>
      </c>
    </row>
    <row r="39" spans="1:9" ht="10.2">
      <c r="A39" s="401" t="s">
        <v>1119</v>
      </c>
      <c s="291">
        <v>1928428.2535400004</v>
      </c>
      <c s="291">
        <v>0</v>
      </c>
      <c s="291">
        <v>2140.9599400000602</v>
      </c>
      <c s="291">
        <v>0</v>
      </c>
      <c s="291">
        <v>0</v>
      </c>
      <c s="291">
        <v>0</v>
      </c>
      <c s="291">
        <v>0</v>
      </c>
      <c s="292">
        <v>1926287.2936000004</v>
      </c>
    </row>
    <row r="40" spans="1:9" ht="10.2">
      <c r="A40" s="400" t="s">
        <v>1169</v>
      </c>
      <c s="300">
        <v>3478503.1184799988</v>
      </c>
      <c s="300">
        <v>0</v>
      </c>
      <c s="300">
        <v>50196.817950000055</v>
      </c>
      <c s="300">
        <v>0</v>
      </c>
      <c s="300">
        <v>0</v>
      </c>
      <c s="300">
        <v>0</v>
      </c>
      <c s="300">
        <v>0</v>
      </c>
      <c s="301">
        <v>3428306.3005299992</v>
      </c>
    </row>
    <row r="41" spans="1:9" ht="10.2">
      <c r="A41" s="402" t="s">
        <v>1114</v>
      </c>
      <c s="293">
        <v>12066185.7442792</v>
      </c>
      <c s="293">
        <v>164394.14130000002</v>
      </c>
      <c s="293">
        <v>66705.176450000043</v>
      </c>
      <c s="293">
        <v>15590.706889999994</v>
      </c>
      <c s="293">
        <v>0</v>
      </c>
      <c s="293">
        <v>0</v>
      </c>
      <c s="293">
        <v>67397.748299999716</v>
      </c>
      <c s="293">
        <v>12231272.4574292</v>
      </c>
    </row>
    <row r="42" spans="1:9" ht="10.2">
      <c r="A42" s="397" t="s">
        <v>1170</v>
      </c>
      <c s="313"/>
      <c s="313"/>
      <c s="313"/>
      <c s="313"/>
      <c s="313"/>
      <c s="313"/>
      <c s="313"/>
      <c s="315"/>
    </row>
    <row r="43" spans="1:9" ht="10.2">
      <c r="A43" s="395" t="s">
        <v>1079</v>
      </c>
      <c s="291">
        <v>1917778.8339722713</v>
      </c>
      <c s="291">
        <v>103183.26244999981</v>
      </c>
      <c s="291">
        <v>0</v>
      </c>
      <c s="291">
        <v>0</v>
      </c>
      <c s="291">
        <v>0</v>
      </c>
      <c s="291">
        <v>0</v>
      </c>
      <c s="291">
        <v>0</v>
      </c>
      <c s="292">
        <v>2020962.0964222711</v>
      </c>
    </row>
    <row r="44" spans="1:9" ht="10.2">
      <c r="A44" s="401" t="s">
        <v>965</v>
      </c>
      <c s="291">
        <v>218182.34267999994</v>
      </c>
      <c s="291">
        <v>0</v>
      </c>
      <c s="291">
        <v>19857.142859999898</v>
      </c>
      <c s="291">
        <v>0</v>
      </c>
      <c s="291">
        <v>0</v>
      </c>
      <c s="291">
        <v>0</v>
      </c>
      <c s="291">
        <v>0</v>
      </c>
      <c s="292">
        <v>198325.19982000004</v>
      </c>
    </row>
    <row r="45" spans="1:9" ht="10.2">
      <c r="A45" s="401" t="s">
        <v>1171</v>
      </c>
      <c s="291">
        <v>1828.4690299999938</v>
      </c>
      <c s="291">
        <v>0</v>
      </c>
      <c s="291">
        <v>1328.03701999999</v>
      </c>
      <c s="291">
        <v>0</v>
      </c>
      <c s="291">
        <v>0</v>
      </c>
      <c s="291">
        <v>0</v>
      </c>
      <c s="291">
        <v>0</v>
      </c>
      <c s="292">
        <v>500.43201000000374</v>
      </c>
    </row>
    <row r="46" spans="1:9" ht="10.2">
      <c r="A46" s="401" t="s">
        <v>1172</v>
      </c>
      <c s="291">
        <v>621291.67256000033</v>
      </c>
      <c s="291">
        <v>0</v>
      </c>
      <c s="291">
        <v>0</v>
      </c>
      <c s="291">
        <v>0</v>
      </c>
      <c s="291">
        <v>0</v>
      </c>
      <c s="291">
        <v>0</v>
      </c>
      <c s="291">
        <v>150238.4238800006</v>
      </c>
      <c s="292">
        <v>771530.09644000093</v>
      </c>
    </row>
    <row r="47" spans="1:9" ht="10.2">
      <c r="A47" s="402" t="s">
        <v>1115</v>
      </c>
      <c s="293">
        <v>2759081.3182422714</v>
      </c>
      <c s="293">
        <v>103183.26244999981</v>
      </c>
      <c s="293">
        <v>21185.179879999887</v>
      </c>
      <c s="293">
        <v>0</v>
      </c>
      <c s="293">
        <v>0</v>
      </c>
      <c s="293">
        <v>0</v>
      </c>
      <c s="293">
        <v>150238.4238800006</v>
      </c>
      <c s="296">
        <v>2991317.8246922721</v>
      </c>
    </row>
    <row r="48" spans="1:9" ht="16.35" customHeight="1" thickBot="1">
      <c r="A48" s="23" t="s">
        <v>1116</v>
      </c>
      <c s="304">
        <v>14825267.062521473</v>
      </c>
      <c s="304">
        <v>267577.40374999982</v>
      </c>
      <c s="304">
        <v>87890.356329999922</v>
      </c>
      <c s="304">
        <v>15590.706889999994</v>
      </c>
      <c s="304">
        <v>0</v>
      </c>
      <c s="304">
        <v>0</v>
      </c>
      <c s="304">
        <v>217636.17218000031</v>
      </c>
      <c s="306">
        <v>15222590.282121472</v>
      </c>
    </row>
    <row r="49" spans="1:9" ht="16.35" customHeight="1">
      <c r="A49" s="874" t="s">
        <v>1491</v>
      </c>
      <c s="874"/>
      <c s="874"/>
      <c s="874"/>
      <c s="874"/>
      <c s="874"/>
      <c s="874"/>
      <c s="874"/>
      <c s="874"/>
    </row>
    <row r="50" spans="1:9" ht="20.4" customHeight="1">
      <c r="A50" s="872" t="s">
        <v>4135</v>
      </c>
      <c s="872"/>
      <c s="872"/>
      <c s="872"/>
      <c s="872"/>
      <c s="872"/>
      <c s="872"/>
      <c s="872"/>
      <c s="872"/>
    </row>
    <row r="51" spans="1:9" ht="16.35" customHeight="1">
      <c r="A51" s="873" t="s">
        <v>1226</v>
      </c>
      <c s="873"/>
      <c s="873"/>
      <c s="873"/>
      <c s="873"/>
      <c s="873"/>
      <c s="873"/>
      <c s="873"/>
      <c s="873"/>
    </row>
    <row r="52" spans="1:9" ht="13.35" customHeight="1">
      <c r="A52" s="874" t="s">
        <v>1610</v>
      </c>
      <c s="874"/>
      <c s="874"/>
      <c s="874"/>
      <c s="874"/>
      <c s="874"/>
      <c s="874"/>
      <c s="874"/>
      <c s="874"/>
    </row>
    <row r="53" spans="1:9" ht="25.5" customHeight="1">
      <c r="A53" s="872" t="s">
        <v>4155</v>
      </c>
      <c s="872"/>
      <c s="872"/>
      <c s="872"/>
      <c s="872"/>
      <c s="872"/>
      <c s="872"/>
      <c s="872"/>
      <c s="872"/>
    </row>
    <row r="54" spans="1:9" ht="17.4" customHeight="1">
      <c r="A54" s="882" t="s">
        <v>1229</v>
      </c>
      <c s="882"/>
      <c s="882"/>
      <c s="882"/>
      <c s="882"/>
      <c s="882"/>
      <c s="882"/>
      <c s="882"/>
      <c s="882"/>
    </row>
    <row r="55" spans="1:9" ht="10.2">
      <c r="A55" s="846" t="s">
        <v>3444</v>
      </c>
      <c s="846"/>
      <c s="846"/>
      <c s="846"/>
      <c s="846"/>
      <c s="846"/>
      <c s="846"/>
      <c s="846"/>
      <c s="846"/>
    </row>
    <row r="56" spans="1:9" ht="13.35" customHeight="1">
      <c r="A56" s="872" t="s">
        <v>3445</v>
      </c>
      <c s="873"/>
      <c s="873"/>
      <c s="873"/>
      <c s="873"/>
      <c s="873"/>
      <c s="873"/>
      <c s="873"/>
      <c s="873"/>
    </row>
    <row r="57" spans="1:9" ht="13.35" customHeight="1">
      <c r="A57" s="846" t="s">
        <v>4154</v>
      </c>
      <c s="497"/>
      <c s="497"/>
      <c s="497"/>
      <c s="497"/>
      <c s="497"/>
      <c s="497"/>
      <c s="497"/>
      <c s="497"/>
    </row>
    <row r="58" spans="1:9" ht="13.35" customHeight="1" thickBot="1">
      <c r="A58" s="846"/>
      <c s="848"/>
      <c s="848"/>
      <c s="848"/>
      <c s="848"/>
      <c s="847"/>
      <c s="847"/>
      <c s="847"/>
      <c s="847"/>
    </row>
    <row r="59" spans="1:9" ht="27.6">
      <c r="A59" s="287" t="s">
        <v>1173</v>
      </c>
      <c s="204" t="s">
        <v>4096</v>
      </c>
      <c s="204" t="s">
        <v>1157</v>
      </c>
      <c s="204" t="s">
        <v>1158</v>
      </c>
      <c s="204" t="s">
        <v>933</v>
      </c>
      <c s="204" t="s">
        <v>1159</v>
      </c>
      <c s="204" t="s">
        <v>1160</v>
      </c>
      <c s="204" t="s">
        <v>1133</v>
      </c>
      <c s="546" t="s">
        <v>4124</v>
      </c>
    </row>
    <row r="60" spans="1:9" ht="10.2">
      <c r="A60" s="397" t="s">
        <v>1198</v>
      </c>
      <c s="289"/>
      <c s="289"/>
      <c s="289"/>
      <c s="289"/>
      <c s="289"/>
      <c s="289"/>
      <c s="289"/>
      <c s="316"/>
    </row>
    <row r="61" spans="1:9" ht="10.2">
      <c r="A61" s="401" t="s">
        <v>1174</v>
      </c>
      <c s="291">
        <v>0</v>
      </c>
      <c s="291">
        <v>0</v>
      </c>
      <c s="291">
        <v>0</v>
      </c>
      <c s="291">
        <v>0</v>
      </c>
      <c s="291">
        <v>0</v>
      </c>
      <c s="291">
        <v>0</v>
      </c>
      <c s="291">
        <v>0</v>
      </c>
      <c s="292">
        <v>0</v>
      </c>
    </row>
    <row r="62" spans="1:9" ht="10.2">
      <c r="A62" s="401" t="s">
        <v>1175</v>
      </c>
      <c s="291">
        <v>0</v>
      </c>
      <c s="291">
        <v>0</v>
      </c>
      <c s="291">
        <v>0</v>
      </c>
      <c s="291">
        <v>0</v>
      </c>
      <c s="291">
        <v>0</v>
      </c>
      <c s="291">
        <v>0</v>
      </c>
      <c s="291">
        <v>0</v>
      </c>
      <c s="292">
        <v>0</v>
      </c>
    </row>
    <row r="63" spans="1:9" ht="10.2">
      <c r="A63" s="401" t="s">
        <v>1176</v>
      </c>
      <c s="291">
        <v>1230616.85131572</v>
      </c>
      <c s="291">
        <v>0</v>
      </c>
      <c s="291">
        <v>0</v>
      </c>
      <c s="291">
        <v>0</v>
      </c>
      <c s="291">
        <v>9403.384</v>
      </c>
      <c s="291">
        <v>-16375.818071040001</v>
      </c>
      <c s="291">
        <v>0</v>
      </c>
      <c s="292">
        <v>1214241.0332446801</v>
      </c>
    </row>
    <row r="64" spans="1:9" ht="10.2">
      <c r="A64" s="402" t="s">
        <v>1177</v>
      </c>
      <c s="293">
        <v>1230616.85131572</v>
      </c>
      <c s="293">
        <v>0</v>
      </c>
      <c s="295">
        <v>0</v>
      </c>
      <c s="295">
        <v>0</v>
      </c>
      <c s="295">
        <v>9403.384</v>
      </c>
      <c s="317">
        <v>-16375.818071040001</v>
      </c>
      <c s="293">
        <v>0</v>
      </c>
      <c s="296">
        <v>1214241.0332446801</v>
      </c>
    </row>
    <row r="65" spans="1:9" ht="10.2">
      <c r="A65" s="401" t="s">
        <v>1178</v>
      </c>
      <c s="291">
        <v>955926.79576999997</v>
      </c>
      <c s="291">
        <v>0</v>
      </c>
      <c s="291">
        <v>369928.27705999999</v>
      </c>
      <c s="291">
        <v>0</v>
      </c>
      <c s="291">
        <v>0</v>
      </c>
      <c s="291">
        <v>0</v>
      </c>
      <c s="291">
        <v>0</v>
      </c>
      <c s="292">
        <v>585998.51871000009</v>
      </c>
    </row>
    <row r="66" spans="1:9" ht="10.2">
      <c r="A66" s="401" t="s">
        <v>1080</v>
      </c>
      <c s="291">
        <v>210824.86557999998</v>
      </c>
      <c s="291">
        <v>0</v>
      </c>
      <c s="291">
        <v>0</v>
      </c>
      <c s="291">
        <v>0</v>
      </c>
      <c s="291">
        <v>0</v>
      </c>
      <c s="291">
        <v>0</v>
      </c>
      <c s="291">
        <v>0</v>
      </c>
      <c s="292">
        <v>210824.86557999998</v>
      </c>
    </row>
    <row r="67" spans="1:9" ht="10.2">
      <c r="A67" s="401" t="s">
        <v>1200</v>
      </c>
      <c s="291">
        <v>2377629.1817899998</v>
      </c>
      <c s="291">
        <v>0</v>
      </c>
      <c s="291">
        <v>64831.12919</v>
      </c>
      <c s="291">
        <v>15454.589679999999</v>
      </c>
      <c s="291">
        <v>0</v>
      </c>
      <c s="291">
        <v>0</v>
      </c>
      <c s="291">
        <v>0</v>
      </c>
      <c s="292">
        <v>2312798.0526000001</v>
      </c>
    </row>
    <row r="68" spans="1:9" ht="10.2">
      <c r="A68" s="401" t="s">
        <v>3996</v>
      </c>
      <c s="291">
        <v>20526.865269999998</v>
      </c>
      <c s="291">
        <v>0</v>
      </c>
      <c s="291">
        <v>5131.7163200000005</v>
      </c>
      <c s="291">
        <v>0</v>
      </c>
      <c s="291">
        <v>0</v>
      </c>
      <c s="291">
        <v>0</v>
      </c>
      <c s="291">
        <v>0</v>
      </c>
      <c s="292">
        <v>15395.148949999999</v>
      </c>
    </row>
    <row r="69" spans="1:9" ht="18" customHeight="1" thickBot="1">
      <c r="A69" s="403" t="s">
        <v>1179</v>
      </c>
      <c s="304">
        <v>4795524.5597257195</v>
      </c>
      <c s="304">
        <v>0</v>
      </c>
      <c s="304">
        <v>439891.12257000001</v>
      </c>
      <c s="304">
        <v>15454.589679999999</v>
      </c>
      <c s="304">
        <v>9403.384</v>
      </c>
      <c s="304">
        <v>-16375.818071040001</v>
      </c>
      <c s="304">
        <v>0</v>
      </c>
      <c s="304">
        <v>4339257.6190846805</v>
      </c>
    </row>
    <row r="70" ht="10.8" thickBot="1"/>
    <row r="71" spans="1:9" ht="27.6">
      <c r="A71" s="287" t="s">
        <v>1180</v>
      </c>
      <c s="204" t="s">
        <v>4096</v>
      </c>
      <c s="204" t="s">
        <v>1157</v>
      </c>
      <c s="204" t="s">
        <v>1158</v>
      </c>
      <c s="204" t="s">
        <v>933</v>
      </c>
      <c s="204" t="s">
        <v>1159</v>
      </c>
      <c s="204" t="s">
        <v>1160</v>
      </c>
      <c s="204" t="s">
        <v>1133</v>
      </c>
      <c s="546" t="s">
        <v>4124</v>
      </c>
    </row>
    <row r="72" spans="1:9" ht="10.2">
      <c r="A72" s="318" t="s">
        <v>1181</v>
      </c>
      <c s="319">
        <v>48744876.520309009</v>
      </c>
      <c s="319">
        <v>5379.33637</v>
      </c>
      <c s="319">
        <v>269265.44825899997</v>
      </c>
      <c s="319">
        <v>274059.926714</v>
      </c>
      <c s="319">
        <v>57919.200864000006</v>
      </c>
      <c s="320">
        <v>-121399.6670620001</v>
      </c>
      <c s="319">
        <v>276160.97760000004</v>
      </c>
      <c s="321">
        <v>48359590.741358005</v>
      </c>
    </row>
    <row r="73" spans="1:9" ht="10.2">
      <c r="A73" s="318" t="s">
        <v>1182</v>
      </c>
      <c s="319">
        <v>14825267.062521473</v>
      </c>
      <c s="319">
        <v>267577.40374999982</v>
      </c>
      <c s="319">
        <v>87890.356329999922</v>
      </c>
      <c s="319">
        <v>15590.706889999994</v>
      </c>
      <c s="319">
        <v>0</v>
      </c>
      <c s="320">
        <v>0</v>
      </c>
      <c s="319">
        <v>217636.17218000031</v>
      </c>
      <c s="321">
        <v>15222590.282121472</v>
      </c>
    </row>
    <row r="74" spans="1:9" ht="10.8" thickBot="1">
      <c r="A74" s="322" t="s">
        <v>1183</v>
      </c>
      <c s="304">
        <v>63570143.582830481</v>
      </c>
      <c s="304">
        <v>272956.7401199998</v>
      </c>
      <c s="304">
        <v>357155.80458899989</v>
      </c>
      <c s="304">
        <v>289650.63360399997</v>
      </c>
      <c s="304">
        <v>57919.200864000006</v>
      </c>
      <c s="305">
        <v>-121399.6670620001</v>
      </c>
      <c s="304">
        <v>493797.14978000033</v>
      </c>
      <c s="306">
        <v>63582181.023479477</v>
      </c>
    </row>
    <row r="75" spans="1:9" ht="10.8" thickBot="1">
      <c r="A75" s="849"/>
      <c s="323"/>
      <c s="323"/>
      <c s="323"/>
      <c s="323"/>
      <c s="323"/>
      <c s="323"/>
      <c s="323"/>
      <c s="323"/>
    </row>
    <row r="76" spans="1:9" ht="27.6">
      <c r="A76" s="287" t="s">
        <v>1180</v>
      </c>
      <c s="204" t="s">
        <v>4096</v>
      </c>
      <c s="204" t="s">
        <v>1157</v>
      </c>
      <c s="204" t="s">
        <v>1158</v>
      </c>
      <c s="204" t="s">
        <v>933</v>
      </c>
      <c s="204" t="s">
        <v>1159</v>
      </c>
      <c s="204" t="s">
        <v>1160</v>
      </c>
      <c s="204" t="s">
        <v>1133</v>
      </c>
      <c s="546" t="s">
        <v>4124</v>
      </c>
    </row>
    <row r="77" spans="1:9" ht="10.8" thickBot="1">
      <c r="A77" s="324" t="s">
        <v>962</v>
      </c>
      <c s="325">
        <v>4795524.5597257195</v>
      </c>
      <c s="325">
        <v>0</v>
      </c>
      <c s="325">
        <v>439891.12257000001</v>
      </c>
      <c s="325">
        <v>15454.589679999999</v>
      </c>
      <c s="325">
        <v>9403.384</v>
      </c>
      <c s="326">
        <v>-16375.818071040001</v>
      </c>
      <c s="331">
        <v>0</v>
      </c>
      <c s="333">
        <v>4339257.6190846805</v>
      </c>
    </row>
    <row r="78" spans="1:9" ht="10.2">
      <c r="A78" s="849"/>
      <c s="323"/>
      <c s="323"/>
      <c s="323"/>
      <c s="323"/>
      <c s="323"/>
      <c s="433"/>
      <c s="319"/>
      <c s="319"/>
    </row>
    <row r="79" spans="1:1" ht="10.2">
      <c r="A79" s="544" t="s">
        <v>1201</v>
      </c>
    </row>
  </sheetData>
  <mergeCells count="10">
    <mergeCell ref="A54:I54"/>
    <mergeCell ref="A49:I49"/>
    <mergeCell ref="A50:I50"/>
    <mergeCell ref="A56:I56"/>
    <mergeCell ref="A1:I1"/>
    <mergeCell ref="A2:I2"/>
    <mergeCell ref="A3:I3"/>
    <mergeCell ref="A53:I53"/>
    <mergeCell ref="A52:I52"/>
    <mergeCell ref="A51:I51"/>
  </mergeCells>
  <pageMargins left="0.708661417322835" right="0.708661417322835" top="0.748031496062992" bottom="0.748031496062992" header="0.31496062992126" footer="0.31496062992126"/>
  <pageSetup orientation="landscape" paperSize="9" scale="5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27">
    <tabColor rgb="FFFFFF00"/>
  </sheetPr>
  <dimension ref="A1:I79"/>
  <sheetViews>
    <sheetView showGridLines="0" workbookViewId="0" topLeftCell="A1">
      <selection pane="topLeft" activeCell="C73" sqref="C73"/>
    </sheetView>
  </sheetViews>
  <sheetFormatPr defaultColWidth="11.4442857142857" defaultRowHeight="10.2"/>
  <cols>
    <col min="1" max="1" width="45.5714285714286" style="186" customWidth="1"/>
    <col min="2" max="2" width="18.1428571428571" style="186" customWidth="1"/>
    <col min="3" max="4" width="14.4285714285714" style="186" customWidth="1"/>
    <col min="5" max="6" width="13.4285714285714" style="186" customWidth="1"/>
    <col min="7" max="7" width="14.4285714285714" style="186" customWidth="1"/>
    <col min="8" max="8" width="11.5714285714286" style="186" customWidth="1"/>
    <col min="9" max="9" width="16.4285714285714" style="186" customWidth="1"/>
    <col min="10" max="16384" width="11.4285714285714" style="186"/>
  </cols>
  <sheetData>
    <row r="1" spans="1:9" ht="15" customHeight="1">
      <c r="A1" s="886" t="s">
        <v>1194</v>
      </c>
      <c s="887"/>
      <c s="887"/>
      <c s="887"/>
      <c s="887"/>
      <c s="887"/>
      <c s="887"/>
      <c s="887"/>
      <c s="888"/>
    </row>
    <row r="2" spans="1:9" ht="10.5" customHeight="1">
      <c r="A2" s="878" t="s">
        <v>4127</v>
      </c>
      <c s="879"/>
      <c s="879"/>
      <c s="879"/>
      <c s="879"/>
      <c s="879"/>
      <c s="879"/>
      <c s="879"/>
      <c s="880"/>
    </row>
    <row r="3" spans="1:9" ht="10.2">
      <c r="A3" s="889" t="s">
        <v>1219</v>
      </c>
      <c s="890"/>
      <c s="890"/>
      <c s="890"/>
      <c s="890"/>
      <c s="890"/>
      <c s="890"/>
      <c s="890"/>
      <c s="891"/>
    </row>
    <row r="4" ht="10.8" thickBot="1"/>
    <row r="5" spans="1:9" ht="27.6">
      <c r="A5" s="287" t="s">
        <v>1156</v>
      </c>
      <c s="204" t="s">
        <v>4096</v>
      </c>
      <c s="204" t="s">
        <v>1157</v>
      </c>
      <c s="204" t="s">
        <v>1158</v>
      </c>
      <c s="204" t="s">
        <v>933</v>
      </c>
      <c s="204" t="s">
        <v>1159</v>
      </c>
      <c s="204" t="s">
        <v>1160</v>
      </c>
      <c s="204" t="s">
        <v>1133</v>
      </c>
      <c s="546" t="s">
        <v>4124</v>
      </c>
    </row>
    <row r="6" spans="1:9" ht="20.4">
      <c r="A6" s="394" t="s">
        <v>1110</v>
      </c>
      <c s="289"/>
      <c s="289"/>
      <c s="289"/>
      <c s="289"/>
      <c s="289"/>
      <c s="289"/>
      <c s="289"/>
      <c s="316"/>
    </row>
    <row r="7" spans="1:9" ht="10.2">
      <c r="A7" s="399" t="s">
        <v>1073</v>
      </c>
      <c s="291">
        <v>733078.72109100316</v>
      </c>
      <c s="291">
        <v>0</v>
      </c>
      <c s="291">
        <v>16277.696250000001</v>
      </c>
      <c s="291">
        <v>5822.5842000000002</v>
      </c>
      <c s="291">
        <v>0</v>
      </c>
      <c s="320">
        <v>-894.26550599985103</v>
      </c>
      <c s="291">
        <v>0</v>
      </c>
      <c s="292">
        <v>715906.75933500333</v>
      </c>
    </row>
    <row r="8" spans="1:9" ht="10.2">
      <c r="A8" s="399" t="s">
        <v>1074</v>
      </c>
      <c s="291">
        <v>3643357.9930939944</v>
      </c>
      <c s="291">
        <v>0</v>
      </c>
      <c s="291">
        <v>40555.799957999996</v>
      </c>
      <c s="291">
        <v>11205.505233999998</v>
      </c>
      <c s="291">
        <v>50.833332999999996</v>
      </c>
      <c s="320">
        <v>-6661.1243030002861</v>
      </c>
      <c s="291">
        <v>0</v>
      </c>
      <c s="292">
        <v>3596141.068832994</v>
      </c>
    </row>
    <row r="9" spans="1:9" ht="10.2">
      <c r="A9" s="399" t="s">
        <v>1072</v>
      </c>
      <c s="291">
        <v>25772491.417644009</v>
      </c>
      <c s="291">
        <v>4769.3669</v>
      </c>
      <c s="291">
        <v>186196.99085099998</v>
      </c>
      <c s="291">
        <v>229744.81207999997</v>
      </c>
      <c s="291">
        <v>52910.333761000002</v>
      </c>
      <c s="320">
        <v>-112538.27576899996</v>
      </c>
      <c s="291">
        <v>0</v>
      </c>
      <c s="292">
        <v>25478525.517924007</v>
      </c>
    </row>
    <row r="10" spans="1:9" ht="10.2">
      <c r="A10" s="399" t="s">
        <v>960</v>
      </c>
      <c s="291">
        <v>0</v>
      </c>
      <c s="291">
        <v>0</v>
      </c>
      <c s="291">
        <v>0</v>
      </c>
      <c s="291">
        <v>0</v>
      </c>
      <c s="291">
        <v>0</v>
      </c>
      <c s="291">
        <v>0</v>
      </c>
      <c s="291">
        <v>0</v>
      </c>
      <c s="292">
        <v>0</v>
      </c>
    </row>
    <row r="11" spans="1:9" ht="10.2">
      <c r="A11" s="399" t="s">
        <v>1105</v>
      </c>
      <c s="291">
        <v>15979388.774499999</v>
      </c>
      <c s="291">
        <v>0</v>
      </c>
      <c s="291">
        <v>0</v>
      </c>
      <c s="291">
        <v>1254.575</v>
      </c>
      <c s="291">
        <v>29.626999999999999</v>
      </c>
      <c s="291">
        <v>0</v>
      </c>
      <c s="291">
        <v>276160.97760000004</v>
      </c>
      <c s="292">
        <v>15979388.774499999</v>
      </c>
    </row>
    <row r="12" spans="1:9" ht="10.2">
      <c r="A12" s="399" t="s">
        <v>2025</v>
      </c>
      <c s="291">
        <v>656022</v>
      </c>
      <c s="291">
        <v>0</v>
      </c>
      <c s="291">
        <v>0</v>
      </c>
      <c s="291">
        <v>11439.38363</v>
      </c>
      <c s="291">
        <v>4500</v>
      </c>
      <c s="291">
        <v>1.4901161193847657E-11</v>
      </c>
      <c s="291">
        <v>0</v>
      </c>
      <c s="292">
        <v>656022</v>
      </c>
    </row>
    <row r="13" spans="1:9" ht="20.4">
      <c r="A13" s="405" t="s">
        <v>1111</v>
      </c>
      <c s="293">
        <v>46784338.906329006</v>
      </c>
      <c s="293">
        <v>4769.3669</v>
      </c>
      <c s="293">
        <v>243030.48705899998</v>
      </c>
      <c s="293">
        <v>259466.86014399998</v>
      </c>
      <c s="293">
        <v>57490.794094000004</v>
      </c>
      <c s="293">
        <v>-120093.66557800007</v>
      </c>
      <c s="293">
        <v>276160.97760000004</v>
      </c>
      <c s="293">
        <v>46425984.120592006</v>
      </c>
    </row>
    <row r="14" spans="1:9" ht="10.2">
      <c r="A14" s="406" t="s">
        <v>1161</v>
      </c>
      <c s="313"/>
      <c s="313"/>
      <c s="313"/>
      <c s="313"/>
      <c s="313"/>
      <c s="313"/>
      <c s="313"/>
      <c s="315"/>
    </row>
    <row r="15" spans="1:9" ht="10.2">
      <c r="A15" s="407" t="s">
        <v>1162</v>
      </c>
      <c s="327"/>
      <c s="327"/>
      <c s="327"/>
      <c s="327"/>
      <c s="327"/>
      <c s="327"/>
      <c s="327"/>
      <c s="328"/>
    </row>
    <row r="16" spans="1:9" ht="10.2">
      <c r="A16" s="399" t="s">
        <v>961</v>
      </c>
      <c s="291">
        <v>0</v>
      </c>
      <c s="291">
        <v>0</v>
      </c>
      <c s="291">
        <v>0</v>
      </c>
      <c s="291">
        <v>0</v>
      </c>
      <c s="291">
        <v>0</v>
      </c>
      <c s="291">
        <v>0</v>
      </c>
      <c s="291">
        <v>0</v>
      </c>
      <c s="292">
        <v>0</v>
      </c>
    </row>
    <row r="17" spans="1:9" ht="20.4">
      <c r="A17" s="408" t="s">
        <v>1107</v>
      </c>
      <c s="300">
        <v>0</v>
      </c>
      <c s="300">
        <v>0</v>
      </c>
      <c s="300">
        <v>0</v>
      </c>
      <c s="300">
        <v>0</v>
      </c>
      <c s="300">
        <v>0</v>
      </c>
      <c s="300">
        <v>0</v>
      </c>
      <c s="300">
        <v>0</v>
      </c>
      <c s="301">
        <v>0</v>
      </c>
    </row>
    <row r="18" spans="1:9" ht="20.4">
      <c r="A18" s="399" t="s">
        <v>1106</v>
      </c>
      <c s="291">
        <v>0</v>
      </c>
      <c s="291">
        <v>0</v>
      </c>
      <c s="291">
        <v>0</v>
      </c>
      <c s="291">
        <v>0</v>
      </c>
      <c s="291">
        <v>0</v>
      </c>
      <c s="291">
        <v>0</v>
      </c>
      <c s="291">
        <v>0</v>
      </c>
      <c s="292">
        <v>0</v>
      </c>
    </row>
    <row r="19" spans="1:9" ht="20.4">
      <c r="A19" s="408" t="s">
        <v>1102</v>
      </c>
      <c s="300">
        <v>0</v>
      </c>
      <c s="300">
        <v>0</v>
      </c>
      <c s="300">
        <v>0</v>
      </c>
      <c s="300">
        <v>0</v>
      </c>
      <c s="300">
        <v>0</v>
      </c>
      <c s="300">
        <v>0</v>
      </c>
      <c s="300">
        <v>0</v>
      </c>
      <c s="301">
        <v>0</v>
      </c>
    </row>
    <row r="20" spans="1:9" ht="10.2">
      <c r="A20" s="409" t="s">
        <v>1108</v>
      </c>
      <c s="293">
        <v>0</v>
      </c>
      <c s="293">
        <v>0</v>
      </c>
      <c s="293">
        <v>0</v>
      </c>
      <c s="293">
        <v>0</v>
      </c>
      <c s="293">
        <v>0</v>
      </c>
      <c s="293">
        <v>0</v>
      </c>
      <c s="293">
        <v>0</v>
      </c>
      <c s="296">
        <v>0</v>
      </c>
    </row>
    <row r="21" spans="1:9" ht="19.5" customHeight="1" thickBot="1">
      <c r="A21" s="403" t="s">
        <v>1109</v>
      </c>
      <c s="304">
        <v>46784338.906329006</v>
      </c>
      <c s="304">
        <v>4769.3669</v>
      </c>
      <c s="304">
        <v>243030.48705899998</v>
      </c>
      <c s="304">
        <v>259466.86014399998</v>
      </c>
      <c s="304">
        <v>57490.794094000004</v>
      </c>
      <c s="305">
        <v>-120093.66557800007</v>
      </c>
      <c s="304">
        <v>276160.97760000004</v>
      </c>
      <c s="306">
        <v>46425984.120592006</v>
      </c>
    </row>
    <row r="22" spans="1:9" ht="10.8" thickBot="1">
      <c r="A22" s="307"/>
      <c s="308"/>
      <c s="308"/>
      <c s="308"/>
      <c s="308"/>
      <c s="308"/>
      <c s="308"/>
      <c s="308"/>
      <c s="308"/>
    </row>
    <row r="23" spans="1:9" ht="27.6">
      <c r="A23" s="287" t="s">
        <v>1184</v>
      </c>
      <c s="204" t="s">
        <v>4096</v>
      </c>
      <c s="204" t="s">
        <v>1157</v>
      </c>
      <c s="204" t="s">
        <v>1158</v>
      </c>
      <c s="204" t="s">
        <v>933</v>
      </c>
      <c s="204" t="s">
        <v>1159</v>
      </c>
      <c s="204" t="s">
        <v>1160</v>
      </c>
      <c s="204" t="s">
        <v>1133</v>
      </c>
      <c s="546" t="s">
        <v>4124</v>
      </c>
    </row>
    <row r="24" spans="1:9" ht="10.2">
      <c r="A24" s="394" t="s">
        <v>1104</v>
      </c>
      <c s="329"/>
      <c s="329"/>
      <c s="329"/>
      <c s="329"/>
      <c s="309"/>
      <c s="309"/>
      <c s="309"/>
      <c s="330"/>
    </row>
    <row r="25" spans="1:9" ht="10.2">
      <c r="A25" s="395" t="s">
        <v>1097</v>
      </c>
      <c s="291">
        <v>13823694.241511997</v>
      </c>
      <c s="291">
        <v>176449.16765000002</v>
      </c>
      <c s="291">
        <v>54698.916609999986</v>
      </c>
      <c s="291">
        <v>125498.33114999995</v>
      </c>
      <c s="291">
        <v>0</v>
      </c>
      <c s="291">
        <v>0</v>
      </c>
      <c s="291">
        <v>0</v>
      </c>
      <c s="292">
        <v>13945444.492551995</v>
      </c>
    </row>
    <row r="26" spans="1:9" ht="10.2">
      <c r="A26" s="395" t="s">
        <v>1120</v>
      </c>
      <c s="291">
        <v>1920003.2266600009</v>
      </c>
      <c s="291">
        <v>164394.14130000002</v>
      </c>
      <c s="291">
        <v>12384.48222</v>
      </c>
      <c s="291">
        <v>8378.7244999999948</v>
      </c>
      <c s="291">
        <v>0</v>
      </c>
      <c s="291">
        <v>0</v>
      </c>
      <c s="291">
        <v>0</v>
      </c>
      <c s="292">
        <v>2072012.8857400008</v>
      </c>
    </row>
    <row r="27" spans="1:9" ht="10.2">
      <c r="A27" s="404" t="s">
        <v>1069</v>
      </c>
      <c s="311">
        <v>15743697.468171997</v>
      </c>
      <c s="311">
        <v>340843.30895000004</v>
      </c>
      <c s="311">
        <v>67083.398829999991</v>
      </c>
      <c s="311">
        <v>133877.05564999994</v>
      </c>
      <c s="311">
        <v>0</v>
      </c>
      <c s="311">
        <v>0</v>
      </c>
      <c s="311">
        <v>0</v>
      </c>
      <c s="312">
        <v>16017457.378291996</v>
      </c>
    </row>
    <row r="28" spans="1:9" ht="10.2">
      <c r="A28" s="395" t="s">
        <v>1078</v>
      </c>
      <c s="291">
        <v>0</v>
      </c>
      <c s="291">
        <v>0</v>
      </c>
      <c s="291">
        <v>0</v>
      </c>
      <c s="291">
        <v>0</v>
      </c>
      <c s="291">
        <v>0</v>
      </c>
      <c s="291">
        <v>0</v>
      </c>
      <c s="291">
        <v>0</v>
      </c>
      <c s="292">
        <v>0</v>
      </c>
    </row>
    <row r="29" spans="1:9" ht="10.2">
      <c r="A29" s="395" t="s">
        <v>1121</v>
      </c>
      <c s="291">
        <v>40908.619180000002</v>
      </c>
      <c s="291">
        <v>0</v>
      </c>
      <c s="291">
        <v>0</v>
      </c>
      <c s="291">
        <v>0</v>
      </c>
      <c s="291">
        <v>0</v>
      </c>
      <c s="291">
        <v>0</v>
      </c>
      <c s="291">
        <v>0</v>
      </c>
      <c s="292">
        <v>40908.619180000002</v>
      </c>
    </row>
    <row r="30" spans="1:9" ht="10.2">
      <c r="A30" s="395" t="s">
        <v>1122</v>
      </c>
      <c s="291">
        <v>146598.73804000003</v>
      </c>
      <c s="291">
        <v>0</v>
      </c>
      <c s="291">
        <v>1417.6487199999999</v>
      </c>
      <c s="291">
        <v>0</v>
      </c>
      <c s="291">
        <v>0</v>
      </c>
      <c s="291">
        <v>0</v>
      </c>
      <c s="291">
        <v>0</v>
      </c>
      <c s="292">
        <v>145181.08932000003</v>
      </c>
    </row>
    <row r="31" spans="1:9" ht="10.2">
      <c r="A31" s="395" t="s">
        <v>1168</v>
      </c>
      <c s="291">
        <v>0</v>
      </c>
      <c s="291">
        <v>0</v>
      </c>
      <c s="291">
        <v>0</v>
      </c>
      <c s="291">
        <v>0</v>
      </c>
      <c s="291">
        <v>0</v>
      </c>
      <c s="291">
        <v>0</v>
      </c>
      <c s="291">
        <v>0</v>
      </c>
      <c s="292">
        <v>0</v>
      </c>
    </row>
    <row r="32" spans="1:9" ht="10.2">
      <c r="A32" s="404" t="s">
        <v>1068</v>
      </c>
      <c s="311">
        <v>187507.35722000003</v>
      </c>
      <c s="311">
        <v>0</v>
      </c>
      <c s="311">
        <v>1417.6487199999999</v>
      </c>
      <c s="311">
        <v>0</v>
      </c>
      <c s="311">
        <v>0</v>
      </c>
      <c s="311">
        <v>0</v>
      </c>
      <c s="311">
        <v>0</v>
      </c>
      <c s="312">
        <v>186089.70850000004</v>
      </c>
    </row>
    <row r="33" spans="1:9" ht="10.2">
      <c r="A33" s="395" t="s">
        <v>1625</v>
      </c>
      <c s="733">
        <v>2899339.1089689997</v>
      </c>
      <c s="733">
        <v>0</v>
      </c>
      <c s="733">
        <v>0</v>
      </c>
      <c s="733">
        <v>0</v>
      </c>
      <c s="733">
        <v>0</v>
      </c>
      <c s="733">
        <v>0</v>
      </c>
      <c s="733">
        <v>0</v>
      </c>
      <c s="734">
        <v>2899339.1089689997</v>
      </c>
    </row>
    <row r="34" spans="1:9" ht="10.2">
      <c r="A34" s="395" t="s">
        <v>3727</v>
      </c>
      <c s="733">
        <v>78859.929430000004</v>
      </c>
      <c s="733">
        <v>0</v>
      </c>
      <c s="733">
        <v>0</v>
      </c>
      <c s="733">
        <v>0</v>
      </c>
      <c s="733">
        <v>0</v>
      </c>
      <c s="733">
        <v>0</v>
      </c>
      <c s="733">
        <v>0</v>
      </c>
      <c s="734">
        <v>78859.929430000004</v>
      </c>
    </row>
    <row r="35" spans="1:9" ht="10.2">
      <c r="A35" s="404" t="s">
        <v>3726</v>
      </c>
      <c s="311">
        <v>2978199.0383989997</v>
      </c>
      <c s="311">
        <v>0</v>
      </c>
      <c s="311">
        <v>0</v>
      </c>
      <c s="311">
        <v>0</v>
      </c>
      <c s="311">
        <v>0</v>
      </c>
      <c s="311">
        <v>0</v>
      </c>
      <c s="311">
        <v>0</v>
      </c>
      <c s="311">
        <v>2978199.0383989997</v>
      </c>
    </row>
    <row r="36" spans="1:9" ht="20.4">
      <c r="A36" s="401" t="s">
        <v>964</v>
      </c>
      <c s="291">
        <v>2237306.7657600008</v>
      </c>
      <c s="291">
        <v>0</v>
      </c>
      <c s="291">
        <v>26165.408529999699</v>
      </c>
      <c s="291">
        <v>0</v>
      </c>
      <c s="291">
        <v>0</v>
      </c>
      <c s="291">
        <v>0</v>
      </c>
      <c s="291">
        <v>0</v>
      </c>
      <c s="292">
        <v>2211141.3572300011</v>
      </c>
    </row>
    <row r="37" spans="1:9" ht="20.4">
      <c r="A37" s="400" t="s">
        <v>1112</v>
      </c>
      <c s="300">
        <v>2237306.7657600008</v>
      </c>
      <c s="300">
        <v>0</v>
      </c>
      <c s="300">
        <v>26165.408529999699</v>
      </c>
      <c s="300">
        <v>0</v>
      </c>
      <c s="300">
        <v>0</v>
      </c>
      <c s="300">
        <v>0</v>
      </c>
      <c s="300">
        <v>0</v>
      </c>
      <c s="301">
        <v>2211141.3572300011</v>
      </c>
    </row>
    <row r="38" spans="1:9" ht="10.2">
      <c r="A38" s="401" t="s">
        <v>1075</v>
      </c>
      <c s="291">
        <v>0</v>
      </c>
      <c s="291">
        <v>0</v>
      </c>
      <c s="291">
        <v>0</v>
      </c>
      <c s="291">
        <v>0</v>
      </c>
      <c s="291">
        <v>0</v>
      </c>
      <c s="291">
        <v>0</v>
      </c>
      <c s="291">
        <v>0</v>
      </c>
      <c s="292">
        <v>0</v>
      </c>
    </row>
    <row r="39" spans="1:9" ht="10.2">
      <c r="A39" s="401" t="s">
        <v>1119</v>
      </c>
      <c s="291">
        <v>0</v>
      </c>
      <c s="291">
        <v>0</v>
      </c>
      <c s="291">
        <v>0</v>
      </c>
      <c s="291">
        <v>0</v>
      </c>
      <c s="291">
        <v>0</v>
      </c>
      <c s="291">
        <v>0</v>
      </c>
      <c s="291">
        <v>0</v>
      </c>
      <c s="292">
        <v>0</v>
      </c>
    </row>
    <row r="40" spans="1:9" ht="10.2">
      <c r="A40" s="400" t="s">
        <v>1234</v>
      </c>
      <c s="300">
        <v>0</v>
      </c>
      <c s="300">
        <v>0</v>
      </c>
      <c s="300">
        <v>0</v>
      </c>
      <c s="300">
        <v>0</v>
      </c>
      <c s="300">
        <v>0</v>
      </c>
      <c s="300">
        <v>0</v>
      </c>
      <c s="300">
        <v>0</v>
      </c>
      <c s="301">
        <v>0</v>
      </c>
    </row>
    <row r="41" spans="1:9" ht="10.2">
      <c r="A41" s="402" t="s">
        <v>1114</v>
      </c>
      <c s="293">
        <v>21146710.629550997</v>
      </c>
      <c s="293">
        <v>340843.30895000004</v>
      </c>
      <c s="293">
        <v>94666.456079999683</v>
      </c>
      <c s="293">
        <v>133877.05564999994</v>
      </c>
      <c s="293">
        <v>0</v>
      </c>
      <c s="293">
        <v>0</v>
      </c>
      <c s="293">
        <v>0</v>
      </c>
      <c s="293">
        <v>21392887.482420996</v>
      </c>
    </row>
    <row r="42" spans="1:9" ht="10.2">
      <c r="A42" s="397" t="s">
        <v>1170</v>
      </c>
      <c s="313"/>
      <c s="313"/>
      <c s="313"/>
      <c s="313"/>
      <c s="313"/>
      <c s="313"/>
      <c s="313"/>
      <c s="315"/>
    </row>
    <row r="43" spans="1:9" ht="10.2">
      <c r="A43" s="395" t="s">
        <v>1079</v>
      </c>
      <c s="291">
        <v>2076120.9626222714</v>
      </c>
      <c s="291">
        <v>403401.39721999958</v>
      </c>
      <c s="291">
        <v>0</v>
      </c>
      <c s="291">
        <v>0</v>
      </c>
      <c s="291">
        <v>0</v>
      </c>
      <c s="291">
        <v>0</v>
      </c>
      <c s="291">
        <v>0</v>
      </c>
      <c s="292">
        <v>2479522.3598422711</v>
      </c>
    </row>
    <row r="44" spans="1:9" ht="10.2">
      <c r="A44" s="401" t="s">
        <v>965</v>
      </c>
      <c s="291">
        <v>3013427.7993799997</v>
      </c>
      <c s="291">
        <v>0</v>
      </c>
      <c s="291">
        <v>131568.59107999998</v>
      </c>
      <c s="291">
        <v>0</v>
      </c>
      <c s="291">
        <v>0</v>
      </c>
      <c s="291">
        <v>0</v>
      </c>
      <c s="291">
        <v>0</v>
      </c>
      <c s="292">
        <v>2881859.2082999996</v>
      </c>
    </row>
    <row r="45" spans="1:9" ht="10.2">
      <c r="A45" s="401" t="s">
        <v>1233</v>
      </c>
      <c s="291">
        <v>0</v>
      </c>
      <c s="291">
        <v>0</v>
      </c>
      <c s="291">
        <v>0</v>
      </c>
      <c s="291">
        <v>0</v>
      </c>
      <c s="291">
        <v>0</v>
      </c>
      <c s="291">
        <v>0</v>
      </c>
      <c s="291">
        <v>0</v>
      </c>
      <c s="292">
        <v>0</v>
      </c>
    </row>
    <row r="46" spans="1:9" ht="10.2">
      <c r="A46" s="401" t="s">
        <v>1231</v>
      </c>
      <c s="291">
        <v>1951865.0985099997</v>
      </c>
      <c s="291">
        <v>0</v>
      </c>
      <c s="291">
        <v>0</v>
      </c>
      <c s="291">
        <v>0</v>
      </c>
      <c s="291">
        <v>0</v>
      </c>
      <c s="291">
        <v>0</v>
      </c>
      <c s="291">
        <v>76599.056560001613</v>
      </c>
      <c s="292">
        <v>2028464.1550700013</v>
      </c>
    </row>
    <row r="47" spans="1:9" ht="10.2">
      <c r="A47" s="402" t="s">
        <v>1115</v>
      </c>
      <c s="293">
        <v>7041413.8605122706</v>
      </c>
      <c s="293">
        <v>403401.39721999958</v>
      </c>
      <c s="293">
        <v>131568.59107999998</v>
      </c>
      <c s="293">
        <v>0</v>
      </c>
      <c s="293">
        <v>0</v>
      </c>
      <c s="293">
        <v>0</v>
      </c>
      <c s="293">
        <v>76599.056560001613</v>
      </c>
      <c s="296">
        <v>7389845.7232122719</v>
      </c>
    </row>
    <row r="48" spans="1:9" ht="17.25" customHeight="1" thickBot="1">
      <c r="A48" s="403" t="s">
        <v>1238</v>
      </c>
      <c s="304">
        <v>28188124.490063269</v>
      </c>
      <c s="304">
        <v>744244.70616999967</v>
      </c>
      <c s="304">
        <v>226235.04715999967</v>
      </c>
      <c s="304">
        <v>133877.05564999994</v>
      </c>
      <c s="304">
        <v>0</v>
      </c>
      <c s="304">
        <v>0</v>
      </c>
      <c s="304">
        <v>76599.056560001613</v>
      </c>
      <c s="306">
        <v>28782733.205633268</v>
      </c>
    </row>
    <row r="49" spans="1:9" ht="10.2">
      <c r="A49" s="847" t="s">
        <v>1491</v>
      </c>
      <c s="586"/>
      <c s="586"/>
      <c s="586"/>
      <c s="586"/>
      <c s="586"/>
      <c s="586"/>
      <c s="586"/>
      <c s="586"/>
    </row>
    <row r="50" spans="1:9" ht="10.2">
      <c r="A50" s="847" t="s">
        <v>1226</v>
      </c>
      <c s="586"/>
      <c s="586"/>
      <c s="586"/>
      <c s="586"/>
      <c s="586"/>
      <c s="586"/>
      <c s="586"/>
      <c s="586"/>
    </row>
    <row r="51" spans="1:9" ht="10.2">
      <c r="A51" s="873" t="s">
        <v>1610</v>
      </c>
      <c s="873"/>
      <c s="873"/>
      <c s="873"/>
      <c s="873"/>
      <c s="873"/>
      <c s="873"/>
      <c s="873"/>
      <c s="873"/>
    </row>
    <row r="52" spans="1:9" ht="20.25" customHeight="1">
      <c r="A52" s="872" t="s">
        <v>4155</v>
      </c>
      <c s="872"/>
      <c s="872"/>
      <c s="872"/>
      <c s="872"/>
      <c s="872"/>
      <c s="872"/>
      <c s="872"/>
      <c s="872"/>
    </row>
    <row r="53" spans="1:9" ht="10.2">
      <c r="A53" s="874" t="s">
        <v>1229</v>
      </c>
      <c s="874"/>
      <c s="874"/>
      <c s="874"/>
      <c s="874"/>
      <c s="874"/>
      <c s="874"/>
      <c s="874"/>
      <c s="874"/>
    </row>
    <row r="54" spans="1:9" ht="10.2">
      <c r="A54" s="872" t="s">
        <v>3448</v>
      </c>
      <c s="872"/>
      <c s="872"/>
      <c s="872"/>
      <c s="872"/>
      <c s="872"/>
      <c s="872"/>
      <c s="872"/>
      <c s="872"/>
    </row>
    <row r="55" spans="1:9" ht="10.2">
      <c r="A55" s="873" t="s">
        <v>3449</v>
      </c>
      <c s="873"/>
      <c s="873"/>
      <c s="873"/>
      <c s="873"/>
      <c s="873"/>
      <c s="873"/>
      <c s="873"/>
      <c s="873"/>
    </row>
    <row r="56" spans="1:9" ht="13.8">
      <c r="A56" s="846" t="s">
        <v>4154</v>
      </c>
      <c s="497"/>
      <c s="497"/>
      <c s="497"/>
      <c s="497"/>
      <c s="497"/>
      <c s="497"/>
      <c s="497"/>
      <c s="497"/>
    </row>
    <row r="57" spans="1:9" ht="10.2">
      <c r="A57" s="874"/>
      <c s="874"/>
      <c s="874"/>
      <c s="874"/>
      <c s="874"/>
      <c s="874"/>
      <c s="874"/>
      <c s="874"/>
      <c s="874"/>
    </row>
    <row r="58" spans="1:9" ht="10.8" thickBot="1">
      <c r="A58" s="847"/>
      <c s="847"/>
      <c s="847"/>
      <c s="847"/>
      <c s="847"/>
      <c s="847"/>
      <c s="847"/>
      <c s="847"/>
      <c s="847"/>
    </row>
    <row r="59" spans="1:9" ht="27.6">
      <c r="A59" s="287" t="s">
        <v>1173</v>
      </c>
      <c s="204" t="s">
        <v>4096</v>
      </c>
      <c s="204" t="s">
        <v>1157</v>
      </c>
      <c s="204" t="s">
        <v>1158</v>
      </c>
      <c s="204" t="s">
        <v>933</v>
      </c>
      <c s="204" t="s">
        <v>1159</v>
      </c>
      <c s="204" t="s">
        <v>1160</v>
      </c>
      <c s="204" t="s">
        <v>1133</v>
      </c>
      <c s="546" t="s">
        <v>4124</v>
      </c>
    </row>
    <row r="60" spans="1:9" ht="10.2">
      <c r="A60" s="397" t="s">
        <v>1198</v>
      </c>
      <c s="289"/>
      <c s="289"/>
      <c s="289"/>
      <c s="289"/>
      <c s="289"/>
      <c s="289"/>
      <c s="289"/>
      <c s="316"/>
    </row>
    <row r="61" spans="1:9" ht="10.2">
      <c r="A61" s="401" t="s">
        <v>1174</v>
      </c>
      <c s="291">
        <v>0</v>
      </c>
      <c s="291">
        <v>0</v>
      </c>
      <c s="291">
        <v>0</v>
      </c>
      <c s="291">
        <v>0</v>
      </c>
      <c s="291">
        <v>0</v>
      </c>
      <c s="291">
        <v>0</v>
      </c>
      <c s="291">
        <v>0</v>
      </c>
      <c s="292">
        <v>0</v>
      </c>
    </row>
    <row r="62" spans="1:9" ht="10.2">
      <c r="A62" s="401" t="s">
        <v>1175</v>
      </c>
      <c s="291">
        <v>0</v>
      </c>
      <c s="291">
        <v>0</v>
      </c>
      <c s="291">
        <v>0</v>
      </c>
      <c s="291">
        <v>0</v>
      </c>
      <c s="291">
        <v>0</v>
      </c>
      <c s="291">
        <v>0</v>
      </c>
      <c s="291">
        <v>0</v>
      </c>
      <c s="292">
        <v>0</v>
      </c>
    </row>
    <row r="63" spans="1:9" ht="10.2">
      <c r="A63" s="401" t="s">
        <v>1176</v>
      </c>
      <c s="291">
        <v>1230616.85131572</v>
      </c>
      <c s="291">
        <v>0</v>
      </c>
      <c s="291">
        <v>0</v>
      </c>
      <c s="291">
        <v>0</v>
      </c>
      <c s="291">
        <v>9403.384</v>
      </c>
      <c s="320">
        <v>-16375.818071040001</v>
      </c>
      <c s="291">
        <v>0</v>
      </c>
      <c s="292">
        <v>1214241.0332446801</v>
      </c>
    </row>
    <row r="64" spans="1:9" ht="10.2">
      <c r="A64" s="402" t="s">
        <v>1177</v>
      </c>
      <c s="293">
        <v>1230616.85131572</v>
      </c>
      <c s="293">
        <v>0</v>
      </c>
      <c s="293">
        <v>0</v>
      </c>
      <c s="293">
        <v>0</v>
      </c>
      <c s="293">
        <v>9403.384</v>
      </c>
      <c s="294">
        <v>-16375.818071040001</v>
      </c>
      <c s="293">
        <v>0</v>
      </c>
      <c s="296">
        <v>1214241.0332446801</v>
      </c>
    </row>
    <row r="65" spans="1:9" ht="10.2">
      <c r="A65" s="401" t="s">
        <v>1178</v>
      </c>
      <c s="291">
        <v>0</v>
      </c>
      <c s="291">
        <v>0</v>
      </c>
      <c s="291">
        <v>0</v>
      </c>
      <c s="291">
        <v>0</v>
      </c>
      <c s="291">
        <v>0</v>
      </c>
      <c s="291">
        <v>0</v>
      </c>
      <c s="291">
        <v>0</v>
      </c>
      <c s="292">
        <v>0</v>
      </c>
    </row>
    <row r="66" spans="1:9" ht="10.2">
      <c r="A66" s="401" t="s">
        <v>1080</v>
      </c>
      <c s="291">
        <v>210824.86557999998</v>
      </c>
      <c s="291">
        <v>0</v>
      </c>
      <c s="291">
        <v>0</v>
      </c>
      <c s="291">
        <v>0</v>
      </c>
      <c s="291">
        <v>0</v>
      </c>
      <c s="291">
        <v>0</v>
      </c>
      <c s="291">
        <v>0</v>
      </c>
      <c s="292">
        <v>210824.86557999998</v>
      </c>
    </row>
    <row r="67" spans="1:9" ht="10.2">
      <c r="A67" s="401" t="s">
        <v>1200</v>
      </c>
      <c s="291">
        <v>2377629.1817899998</v>
      </c>
      <c s="291">
        <v>0</v>
      </c>
      <c s="291">
        <v>64831.12919</v>
      </c>
      <c s="291">
        <v>15454.589679999999</v>
      </c>
      <c s="291">
        <v>0</v>
      </c>
      <c s="291">
        <v>0</v>
      </c>
      <c s="291">
        <v>0</v>
      </c>
      <c s="292">
        <v>2312798.0526000001</v>
      </c>
    </row>
    <row r="68" spans="1:9" ht="10.2" customHeight="1">
      <c r="A68" s="401" t="s">
        <v>3996</v>
      </c>
      <c s="291">
        <v>20526.865269999998</v>
      </c>
      <c s="291">
        <v>0</v>
      </c>
      <c s="291">
        <v>5131.7163200000005</v>
      </c>
      <c s="291">
        <v>0</v>
      </c>
      <c s="291">
        <v>0</v>
      </c>
      <c s="291">
        <v>0</v>
      </c>
      <c s="291">
        <v>0</v>
      </c>
      <c s="292">
        <v>15395.148949999999</v>
      </c>
    </row>
    <row r="69" spans="1:9" ht="17.1" customHeight="1" thickBot="1">
      <c r="A69" s="403" t="s">
        <v>1179</v>
      </c>
      <c s="304">
        <v>3839597.7639557198</v>
      </c>
      <c s="304">
        <v>0</v>
      </c>
      <c s="304">
        <v>69962.845509999999</v>
      </c>
      <c s="304">
        <v>15454.589679999999</v>
      </c>
      <c s="304">
        <v>9403.384</v>
      </c>
      <c s="304">
        <v>-16375.818071040001</v>
      </c>
      <c s="304">
        <v>0</v>
      </c>
      <c s="304">
        <v>3753259.10037468</v>
      </c>
    </row>
    <row r="70" ht="10.8" thickBot="1"/>
    <row r="71" spans="1:9" ht="27.6">
      <c r="A71" s="287" t="s">
        <v>1180</v>
      </c>
      <c s="204" t="s">
        <v>4096</v>
      </c>
      <c s="204" t="s">
        <v>1157</v>
      </c>
      <c s="204" t="s">
        <v>1158</v>
      </c>
      <c s="204" t="s">
        <v>933</v>
      </c>
      <c s="204" t="s">
        <v>1159</v>
      </c>
      <c s="204" t="s">
        <v>1160</v>
      </c>
      <c s="204" t="s">
        <v>1133</v>
      </c>
      <c s="546" t="s">
        <v>4124</v>
      </c>
    </row>
    <row r="72" spans="1:9" ht="10.2">
      <c r="A72" s="318" t="s">
        <v>1181</v>
      </c>
      <c s="291">
        <v>46784338.906329013</v>
      </c>
      <c s="291">
        <v>4769.3669</v>
      </c>
      <c s="291">
        <v>243030.48705899998</v>
      </c>
      <c s="291">
        <v>259466.86014400001</v>
      </c>
      <c s="291">
        <v>57490.794093999997</v>
      </c>
      <c s="291">
        <v>-120093.66557800007</v>
      </c>
      <c s="291">
        <v>276160.97760000004</v>
      </c>
      <c s="292">
        <v>46425984.120592006</v>
      </c>
    </row>
    <row r="73" spans="1:9" ht="10.2">
      <c r="A73" s="318" t="s">
        <v>1182</v>
      </c>
      <c s="291">
        <v>28188124.490063261</v>
      </c>
      <c s="291">
        <v>744244.70616999955</v>
      </c>
      <c s="291">
        <v>226235.04715999967</v>
      </c>
      <c s="291">
        <v>133877.05564999997</v>
      </c>
      <c s="291">
        <v>0</v>
      </c>
      <c s="291">
        <v>0</v>
      </c>
      <c s="291">
        <v>76599.056560001613</v>
      </c>
      <c s="292">
        <v>28782733.205633268</v>
      </c>
    </row>
    <row r="74" spans="1:9" ht="10.8" thickBot="1">
      <c r="A74" s="322" t="s">
        <v>1183</v>
      </c>
      <c s="304">
        <v>74972463.396392271</v>
      </c>
      <c s="304">
        <v>749014.07306999958</v>
      </c>
      <c s="304">
        <v>469265.53421899967</v>
      </c>
      <c s="304">
        <v>393343.91579399997</v>
      </c>
      <c s="304">
        <v>57490.794093999997</v>
      </c>
      <c s="305">
        <v>-120093.66557800007</v>
      </c>
      <c s="304">
        <v>352760.03416000167</v>
      </c>
      <c s="306">
        <v>75208717.326225281</v>
      </c>
    </row>
    <row r="75" spans="1:9" ht="10.8" thickBot="1">
      <c r="A75" s="849"/>
      <c s="323"/>
      <c s="323"/>
      <c s="323"/>
      <c s="323"/>
      <c s="323"/>
      <c s="323"/>
      <c s="323"/>
      <c s="323"/>
    </row>
    <row r="76" spans="1:9" ht="27.6">
      <c r="A76" s="287" t="s">
        <v>1180</v>
      </c>
      <c s="204" t="s">
        <v>4096</v>
      </c>
      <c s="204" t="s">
        <v>1157</v>
      </c>
      <c s="204" t="s">
        <v>1158</v>
      </c>
      <c s="204" t="s">
        <v>933</v>
      </c>
      <c s="204" t="s">
        <v>1159</v>
      </c>
      <c s="204" t="s">
        <v>1160</v>
      </c>
      <c s="204" t="s">
        <v>1133</v>
      </c>
      <c s="546" t="s">
        <v>4124</v>
      </c>
    </row>
    <row r="77" spans="1:9" ht="10.8" thickBot="1">
      <c r="A77" s="324" t="s">
        <v>962</v>
      </c>
      <c s="331">
        <v>3839597.7639557198</v>
      </c>
      <c s="331">
        <v>0</v>
      </c>
      <c s="331">
        <v>69962.845509999999</v>
      </c>
      <c s="331">
        <v>15454.589679999999</v>
      </c>
      <c s="331">
        <v>9403.384</v>
      </c>
      <c s="332">
        <v>-16375.818071040001</v>
      </c>
      <c s="331">
        <v>0</v>
      </c>
      <c s="333">
        <v>3753259.10037468</v>
      </c>
    </row>
    <row r="78" spans="1:9" ht="10.2">
      <c r="A78" s="849"/>
      <c s="319"/>
      <c s="319"/>
      <c s="319"/>
      <c s="319"/>
      <c s="319"/>
      <c s="320"/>
      <c s="319"/>
      <c s="319"/>
    </row>
    <row r="79" spans="1:1" ht="10.2">
      <c r="A79" s="544" t="s">
        <v>1201</v>
      </c>
    </row>
  </sheetData>
  <mergeCells count="9">
    <mergeCell ref="A57:I57"/>
    <mergeCell ref="A1:I1"/>
    <mergeCell ref="A2:I2"/>
    <mergeCell ref="A3:I3"/>
    <mergeCell ref="A53:I53"/>
    <mergeCell ref="A54:I54"/>
    <mergeCell ref="A52:I52"/>
    <mergeCell ref="A51:I51"/>
    <mergeCell ref="A55:I55"/>
  </mergeCells>
  <pageMargins left="0.708661417322835" right="0.708661417322835" top="0.748031496062992" bottom="0.748031496062992" header="0.31496062992126" footer="0.31496062992126"/>
  <pageSetup orientation="landscape" paperSize="9" scale="55"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28">
    <tabColor rgb="FFFFC000"/>
    <pageSetUpPr fitToPage="1"/>
  </sheetPr>
  <dimension ref="B1:J88"/>
  <sheetViews>
    <sheetView showGridLines="0" zoomScale="120" zoomScaleNormal="120" workbookViewId="0" topLeftCell="B1">
      <selection pane="topLeft" activeCell="O9" sqref="O9"/>
    </sheetView>
  </sheetViews>
  <sheetFormatPr defaultRowHeight="11.25" customHeight="1"/>
  <cols>
    <col min="1" max="1" width="5.42857142857143" customWidth="1"/>
    <col min="2" max="2" width="44" bestFit="1" customWidth="1"/>
    <col min="3" max="3" width="17.4285714285714" bestFit="1" customWidth="1"/>
    <col min="4" max="5" width="14.5714285714286" bestFit="1" customWidth="1"/>
    <col min="6" max="6" width="13.4285714285714" customWidth="1"/>
    <col min="7" max="7" width="13.5714285714286" bestFit="1" customWidth="1"/>
    <col min="8" max="8" width="15.4285714285714" bestFit="1" customWidth="1"/>
    <col min="9" max="9" width="14.5714285714286" bestFit="1" customWidth="1"/>
    <col min="10" max="10" width="17.4285714285714" bestFit="1" customWidth="1"/>
  </cols>
  <sheetData>
    <row r="1" spans="2:10" ht="14.1" customHeight="1">
      <c r="B1" s="892" t="s">
        <v>1098</v>
      </c>
      <c s="893"/>
      <c s="893"/>
      <c s="893"/>
      <c s="893"/>
      <c s="893"/>
      <c s="893"/>
      <c s="893"/>
      <c s="894"/>
    </row>
    <row r="2" spans="2:10" ht="13.35" customHeight="1">
      <c r="B2" s="895" t="s">
        <v>1099</v>
      </c>
      <c s="896"/>
      <c s="896"/>
      <c s="896"/>
      <c s="896"/>
      <c s="896"/>
      <c s="896"/>
      <c s="896"/>
      <c s="897"/>
    </row>
    <row r="3" spans="2:10" ht="11.25" customHeight="1">
      <c r="B3" s="901" t="s">
        <v>4128</v>
      </c>
      <c s="902"/>
      <c s="902"/>
      <c s="902"/>
      <c s="902"/>
      <c s="902"/>
      <c s="902"/>
      <c s="902"/>
      <c s="903"/>
    </row>
    <row r="4" spans="2:10" ht="11.25" customHeight="1">
      <c r="B4" s="898" t="s">
        <v>1153</v>
      </c>
      <c s="899"/>
      <c s="899"/>
      <c s="899"/>
      <c s="899"/>
      <c s="899"/>
      <c s="899"/>
      <c s="899"/>
      <c s="900"/>
    </row>
    <row r="5" spans="2:10" ht="11.25" customHeight="1">
      <c r="B5" s="796"/>
      <c s="534"/>
      <c s="534"/>
      <c s="534"/>
      <c s="534"/>
      <c s="534"/>
      <c s="534"/>
      <c s="534"/>
      <c s="534"/>
    </row>
    <row r="6" spans="2:10" ht="20.4">
      <c r="B6" s="151" t="s">
        <v>1016</v>
      </c>
      <c s="158" t="s">
        <v>4097</v>
      </c>
      <c s="152" t="s">
        <v>935</v>
      </c>
      <c s="158" t="s">
        <v>936</v>
      </c>
      <c s="152" t="s">
        <v>934</v>
      </c>
      <c s="158" t="s">
        <v>937</v>
      </c>
      <c s="150" t="s">
        <v>974</v>
      </c>
      <c s="158" t="s">
        <v>1082</v>
      </c>
      <c s="25" t="s">
        <v>4129</v>
      </c>
    </row>
    <row r="7" spans="2:10" ht="12" customHeight="1">
      <c r="B7" s="350" t="s">
        <v>1049</v>
      </c>
      <c s="351">
        <v>49696278.963196002</v>
      </c>
      <c s="351">
        <v>5379.33637</v>
      </c>
      <c s="351">
        <v>264810.15935899998</v>
      </c>
      <c s="351">
        <v>277972.43218599999</v>
      </c>
      <c s="351">
        <v>57944.197763999997</v>
      </c>
      <c s="351">
        <v>-121720.37020900006</v>
      </c>
      <c s="351">
        <v>276160.97759999998</v>
      </c>
      <c s="351">
        <v>49315127.769997999</v>
      </c>
    </row>
    <row r="8" spans="2:10" ht="11.25" customHeight="1">
      <c r="B8" s="26" t="s">
        <v>1126</v>
      </c>
      <c s="159">
        <v>28169752.339158006</v>
      </c>
      <c s="159">
        <v>4769.3669</v>
      </c>
      <c s="159">
        <v>199307.44262099999</v>
      </c>
      <c s="159">
        <v>240769.2512</v>
      </c>
      <c s="159">
        <v>53291.630580999998</v>
      </c>
      <c s="159">
        <v>-112538.27576999996</v>
      </c>
      <c s="159">
        <v>0</v>
      </c>
      <c s="159">
        <v>27862675.987667002</v>
      </c>
    </row>
    <row r="9" spans="2:10" ht="11.25" customHeight="1">
      <c r="B9" s="153" t="s">
        <v>119</v>
      </c>
      <c s="160">
        <v>0</v>
      </c>
      <c s="160">
        <v>0</v>
      </c>
      <c s="160">
        <v>0</v>
      </c>
      <c s="160">
        <v>0</v>
      </c>
      <c s="160">
        <v>0</v>
      </c>
      <c s="160">
        <v>0</v>
      </c>
      <c s="160">
        <v>0</v>
      </c>
      <c s="154">
        <v>0</v>
      </c>
    </row>
    <row r="10" spans="2:10" ht="11.25" customHeight="1">
      <c r="B10" s="153" t="s">
        <v>120</v>
      </c>
      <c s="160">
        <v>8955980.4457060024</v>
      </c>
      <c s="160">
        <v>3393.6868999999997</v>
      </c>
      <c s="160">
        <v>65971.009885000007</v>
      </c>
      <c s="160">
        <v>56445.131269999998</v>
      </c>
      <c s="160">
        <v>902.92165</v>
      </c>
      <c s="160">
        <v>-4.9998467329714914E-06</v>
      </c>
      <c s="160">
        <v>0</v>
      </c>
      <c s="154">
        <v>8893403.1227160022</v>
      </c>
    </row>
    <row r="11" spans="2:10" ht="11.25" customHeight="1">
      <c r="B11" s="153" t="s">
        <v>247</v>
      </c>
      <c s="160">
        <v>6183707.5411499999</v>
      </c>
      <c s="160">
        <v>0</v>
      </c>
      <c s="160">
        <v>0</v>
      </c>
      <c s="160">
        <v>47068.808960000002</v>
      </c>
      <c s="160">
        <v>4.80532</v>
      </c>
      <c s="160">
        <v>-3.7252902984619103E-11</v>
      </c>
      <c s="160">
        <v>0</v>
      </c>
      <c s="154">
        <v>6183707.5411499999</v>
      </c>
    </row>
    <row r="12" spans="2:10" ht="11.25" customHeight="1">
      <c r="B12" s="153" t="s">
        <v>270</v>
      </c>
      <c s="160">
        <v>4152019.7739569987</v>
      </c>
      <c s="160">
        <v>1375.6800000000001</v>
      </c>
      <c s="160">
        <v>54092.225035999989</v>
      </c>
      <c s="160">
        <v>32247.074969999998</v>
      </c>
      <c s="160">
        <v>2340.8087300000002</v>
      </c>
      <c s="160">
        <v>5.9999657096341255E-06</v>
      </c>
      <c s="160">
        <v>0</v>
      </c>
      <c s="154">
        <v>4099303.228926999</v>
      </c>
    </row>
    <row r="13" spans="2:10" ht="11.25" customHeight="1">
      <c r="B13" s="153" t="s">
        <v>322</v>
      </c>
      <c s="160">
        <v>26847.402205000002</v>
      </c>
      <c s="160">
        <v>0</v>
      </c>
      <c s="160">
        <v>1179.0404900000001</v>
      </c>
      <c s="160">
        <v>524.39155000000005</v>
      </c>
      <c s="160">
        <v>0</v>
      </c>
      <c s="160">
        <v>-441.52989899999994</v>
      </c>
      <c s="160">
        <v>0</v>
      </c>
      <c s="154">
        <v>25226.831816000002</v>
      </c>
    </row>
    <row r="14" spans="2:10" ht="11.25" customHeight="1">
      <c r="B14" s="153" t="s">
        <v>329</v>
      </c>
      <c s="160">
        <v>308000</v>
      </c>
      <c s="160">
        <v>0</v>
      </c>
      <c s="160">
        <v>0</v>
      </c>
      <c s="160">
        <v>4802.3537999999999</v>
      </c>
      <c s="160">
        <v>0</v>
      </c>
      <c s="160">
        <v>0</v>
      </c>
      <c s="160">
        <v>0</v>
      </c>
      <c s="154">
        <v>308000</v>
      </c>
    </row>
    <row r="15" spans="2:10" ht="11.25" customHeight="1">
      <c r="B15" s="153" t="s">
        <v>330</v>
      </c>
      <c s="160">
        <v>8493197.176140001</v>
      </c>
      <c s="160">
        <v>0</v>
      </c>
      <c s="160">
        <v>78065.16721</v>
      </c>
      <c s="160">
        <v>99681.490650000007</v>
      </c>
      <c s="160">
        <v>50043.094880999997</v>
      </c>
      <c s="160">
        <v>-112096.74587200004</v>
      </c>
      <c s="160">
        <v>0</v>
      </c>
      <c s="154">
        <v>8303035.2630580012</v>
      </c>
    </row>
    <row r="16" spans="2:10" s="674" customFormat="1" ht="11.25" customHeight="1">
      <c r="B16" s="153" t="s">
        <v>3534</v>
      </c>
      <c s="160">
        <v>50000</v>
      </c>
      <c s="160">
        <v>0</v>
      </c>
      <c s="160">
        <v>0</v>
      </c>
      <c s="160">
        <v>0</v>
      </c>
      <c s="160">
        <v>0</v>
      </c>
      <c s="160">
        <v>0</v>
      </c>
      <c s="160">
        <v>0</v>
      </c>
      <c s="154">
        <v>50000</v>
      </c>
    </row>
    <row r="17" spans="2:10" ht="11.25" customHeight="1">
      <c r="B17" s="26" t="s">
        <v>1127</v>
      </c>
      <c s="159">
        <v>4064337.8808769947</v>
      </c>
      <c s="159">
        <v>609.96947</v>
      </c>
      <c s="159">
        <v>46700.178078000004</v>
      </c>
      <c s="159">
        <v>18099.456285999997</v>
      </c>
      <c s="159">
        <v>76.397953000000001</v>
      </c>
      <c s="159">
        <v>-8287.8289330002608</v>
      </c>
      <c s="159">
        <v>0</v>
      </c>
      <c s="159">
        <v>4009959.843335995</v>
      </c>
    </row>
    <row r="18" spans="2:10" ht="11.25" customHeight="1">
      <c r="B18" s="153" t="s">
        <v>37</v>
      </c>
      <c s="160">
        <v>821261.8558739993</v>
      </c>
      <c s="160">
        <v>0</v>
      </c>
      <c s="160">
        <v>15788.178626000003</v>
      </c>
      <c s="160">
        <v>12191.972579999998</v>
      </c>
      <c s="160">
        <v>50.833332999999996</v>
      </c>
      <c s="160">
        <v>-4.0000304579734802E-06</v>
      </c>
      <c s="160">
        <v>0</v>
      </c>
      <c s="154">
        <v>805473.67724399932</v>
      </c>
    </row>
    <row r="19" spans="2:10" ht="11.25" customHeight="1">
      <c r="B19" s="153" t="s">
        <v>50</v>
      </c>
      <c s="160">
        <v>802084.44581400068</v>
      </c>
      <c s="160">
        <v>0</v>
      </c>
      <c s="160">
        <v>25178.162322</v>
      </c>
      <c s="160">
        <v>5132.5805140000002</v>
      </c>
      <c s="160">
        <v>0</v>
      </c>
      <c s="160">
        <v>-3229.1459439999758</v>
      </c>
      <c s="160">
        <v>0</v>
      </c>
      <c s="154">
        <v>773677.13754800067</v>
      </c>
    </row>
    <row r="20" spans="2:10" ht="11.25" customHeight="1">
      <c r="B20" s="153" t="s">
        <v>57</v>
      </c>
      <c s="160">
        <v>0</v>
      </c>
      <c s="160">
        <v>0</v>
      </c>
      <c s="160">
        <v>0</v>
      </c>
      <c s="160">
        <v>0</v>
      </c>
      <c s="160">
        <v>0</v>
      </c>
      <c s="160">
        <v>0</v>
      </c>
      <c s="160">
        <v>0</v>
      </c>
      <c s="154">
        <v>0</v>
      </c>
    </row>
    <row r="21" spans="2:10" ht="11.25" customHeight="1">
      <c r="B21" s="153" t="s">
        <v>32</v>
      </c>
      <c s="160">
        <v>2683.0632499999942</v>
      </c>
      <c s="160">
        <v>0</v>
      </c>
      <c s="160">
        <v>0</v>
      </c>
      <c s="160">
        <v>0</v>
      </c>
      <c s="160">
        <v>0</v>
      </c>
      <c s="160">
        <v>-2.3283064365386963E-13</v>
      </c>
      <c s="160">
        <v>0</v>
      </c>
      <c s="154">
        <v>2683.0632499999938</v>
      </c>
    </row>
    <row r="22" spans="2:10" ht="11.25" customHeight="1">
      <c r="B22" s="153" t="s">
        <v>61</v>
      </c>
      <c s="160">
        <v>975.56813899999997</v>
      </c>
      <c s="160">
        <v>0</v>
      </c>
      <c s="160">
        <v>0</v>
      </c>
      <c s="160">
        <v>0</v>
      </c>
      <c s="160">
        <v>0</v>
      </c>
      <c s="160">
        <v>-26.394609999999986</v>
      </c>
      <c s="160">
        <v>0</v>
      </c>
      <c s="154">
        <v>949.17352900000003</v>
      </c>
    </row>
    <row r="23" spans="2:10" ht="11.25" customHeight="1">
      <c r="B23" s="153" t="s">
        <v>64</v>
      </c>
      <c s="160">
        <v>1673189.6360739947</v>
      </c>
      <c s="160">
        <v>0</v>
      </c>
      <c s="160">
        <v>0</v>
      </c>
      <c s="160">
        <v>0</v>
      </c>
      <c s="160">
        <v>0</v>
      </c>
      <c s="160">
        <v>-3236.7221280002518</v>
      </c>
      <c s="160">
        <v>0</v>
      </c>
      <c s="154">
        <v>1669952.9139459943</v>
      </c>
    </row>
    <row r="24" spans="2:10" ht="11.25" customHeight="1">
      <c r="B24" s="153" t="s">
        <v>75</v>
      </c>
      <c s="160">
        <v>80090.767240000001</v>
      </c>
      <c s="160">
        <v>0</v>
      </c>
      <c s="160">
        <v>0</v>
      </c>
      <c s="160">
        <v>0</v>
      </c>
      <c s="160">
        <v>0</v>
      </c>
      <c s="160">
        <v>0</v>
      </c>
      <c s="160">
        <v>0</v>
      </c>
      <c s="154">
        <v>80090.767240000001</v>
      </c>
    </row>
    <row r="25" spans="2:10" ht="11.25" customHeight="1">
      <c r="B25" s="153" t="s">
        <v>80</v>
      </c>
      <c s="160">
        <v>78441.413275999992</v>
      </c>
      <c s="160">
        <v>564</v>
      </c>
      <c s="160">
        <v>0</v>
      </c>
      <c s="160">
        <v>0</v>
      </c>
      <c s="160">
        <v>0.56772</v>
      </c>
      <c s="160">
        <v>-1136.4373140000021</v>
      </c>
      <c s="160">
        <v>0</v>
      </c>
      <c s="154">
        <v>77868.975961999997</v>
      </c>
    </row>
    <row r="26" spans="2:10" ht="11.25" customHeight="1">
      <c r="B26" s="153" t="s">
        <v>83</v>
      </c>
      <c s="160">
        <v>1985.6935719999999</v>
      </c>
      <c s="160">
        <v>0</v>
      </c>
      <c s="160">
        <v>0</v>
      </c>
      <c s="160">
        <v>0</v>
      </c>
      <c s="160">
        <v>0</v>
      </c>
      <c s="160">
        <v>-53.724190000000064</v>
      </c>
      <c s="160">
        <v>0</v>
      </c>
      <c s="154">
        <v>1931.9693819999998</v>
      </c>
    </row>
    <row r="27" spans="2:10" ht="11.25" customHeight="1">
      <c r="B27" s="153" t="s">
        <v>91</v>
      </c>
      <c s="160">
        <v>8696.4599499999986</v>
      </c>
      <c s="160">
        <v>0</v>
      </c>
      <c s="160">
        <v>0</v>
      </c>
      <c s="160">
        <v>0</v>
      </c>
      <c s="160">
        <v>0</v>
      </c>
      <c s="160">
        <v>-235.28820000000019</v>
      </c>
      <c s="160">
        <v>0</v>
      </c>
      <c s="154">
        <v>8461.1717499999977</v>
      </c>
    </row>
    <row r="28" spans="2:10" ht="11.25" customHeight="1">
      <c r="B28" s="153" t="s">
        <v>92</v>
      </c>
      <c s="160">
        <v>220520.59373000005</v>
      </c>
      <c s="160">
        <v>0</v>
      </c>
      <c s="160">
        <v>4809.5984200000003</v>
      </c>
      <c s="160">
        <v>752.75734999999997</v>
      </c>
      <c s="160">
        <v>0</v>
      </c>
      <c s="160">
        <v>-495.71565999999967</v>
      </c>
      <c s="160">
        <v>0</v>
      </c>
      <c s="154">
        <v>215215.27965000007</v>
      </c>
    </row>
    <row r="29" spans="2:10" ht="11.25" customHeight="1">
      <c r="B29" s="153" t="s">
        <v>100</v>
      </c>
      <c s="160">
        <v>3825.8636499999998</v>
      </c>
      <c s="160">
        <v>0</v>
      </c>
      <c s="160">
        <v>901.11289999999997</v>
      </c>
      <c s="160">
        <v>0</v>
      </c>
      <c s="160">
        <v>0</v>
      </c>
      <c s="160">
        <v>-103.89485699999985</v>
      </c>
      <c s="160">
        <v>0</v>
      </c>
      <c s="154">
        <v>2820.8558929999999</v>
      </c>
    </row>
    <row r="30" spans="2:10" ht="11.25" customHeight="1">
      <c r="B30" s="153" t="s">
        <v>101</v>
      </c>
      <c s="160">
        <v>29129.406999999999</v>
      </c>
      <c s="160">
        <v>0</v>
      </c>
      <c s="160">
        <v>0</v>
      </c>
      <c s="160">
        <v>0</v>
      </c>
      <c s="160">
        <v>0</v>
      </c>
      <c s="160">
        <v>0</v>
      </c>
      <c s="160">
        <v>0</v>
      </c>
      <c s="154">
        <v>29129.406999999999</v>
      </c>
    </row>
    <row r="31" spans="2:10" ht="11.25" customHeight="1">
      <c r="B31" s="153" t="s">
        <v>1208</v>
      </c>
      <c s="160">
        <v>206057.39000000001</v>
      </c>
      <c s="160">
        <v>0</v>
      </c>
      <c s="160">
        <v>0</v>
      </c>
      <c s="160">
        <v>0</v>
      </c>
      <c s="160">
        <v>0</v>
      </c>
      <c s="160">
        <v>2444.9000000000001</v>
      </c>
      <c s="160">
        <v>0</v>
      </c>
      <c s="154">
        <v>208502.29000000001</v>
      </c>
    </row>
    <row r="32" spans="2:10" ht="11.25" customHeight="1">
      <c r="B32" s="153" t="s">
        <v>34</v>
      </c>
      <c s="160">
        <v>18877.745148000002</v>
      </c>
      <c s="160">
        <v>45.969470000000001</v>
      </c>
      <c s="160">
        <v>0</v>
      </c>
      <c s="160">
        <v>17.622011999999998</v>
      </c>
      <c s="160">
        <v>24.9969</v>
      </c>
      <c s="160">
        <v>-512.06369500000005</v>
      </c>
      <c s="160">
        <v>0</v>
      </c>
      <c s="154">
        <v>18411.650923000001</v>
      </c>
    </row>
    <row r="33" spans="2:10" ht="11.25" customHeight="1">
      <c r="B33" s="153" t="s">
        <v>111</v>
      </c>
      <c s="160">
        <v>52313.412728000003</v>
      </c>
      <c s="160">
        <v>0</v>
      </c>
      <c s="160">
        <v>0</v>
      </c>
      <c s="160">
        <v>0</v>
      </c>
      <c s="160">
        <v>0</v>
      </c>
      <c s="160">
        <v>-1415.3723229999989</v>
      </c>
      <c s="160">
        <v>0</v>
      </c>
      <c s="154">
        <v>50898.040405000007</v>
      </c>
    </row>
    <row r="34" spans="2:10" ht="11.25" customHeight="1">
      <c r="B34" s="155" t="s">
        <v>35</v>
      </c>
      <c s="452">
        <v>5337.6856320000006</v>
      </c>
      <c s="160">
        <v>0</v>
      </c>
      <c s="160">
        <v>0</v>
      </c>
      <c s="160">
        <v>0</v>
      </c>
      <c s="160">
        <v>0</v>
      </c>
      <c s="160">
        <v>86.298592000000184</v>
      </c>
      <c s="160">
        <v>0</v>
      </c>
      <c s="154">
        <v>5423.9842240000007</v>
      </c>
    </row>
    <row r="35" spans="2:10" ht="11.25" customHeight="1">
      <c r="B35" s="153" t="s">
        <v>36</v>
      </c>
      <c s="452">
        <v>641.67410000000257</v>
      </c>
      <c s="160">
        <v>0</v>
      </c>
      <c s="160">
        <v>23.125809999999998</v>
      </c>
      <c s="160">
        <v>4.5238300000000002</v>
      </c>
      <c s="160">
        <v>0</v>
      </c>
      <c s="160">
        <v>1.1641532182693482E-13</v>
      </c>
      <c s="160">
        <v>0</v>
      </c>
      <c s="154">
        <v>618.54829000000268</v>
      </c>
    </row>
    <row r="36" spans="2:10" ht="11.25" customHeight="1">
      <c r="B36" s="153" t="s">
        <v>943</v>
      </c>
      <c s="452">
        <v>0</v>
      </c>
      <c s="452">
        <v>0</v>
      </c>
      <c s="452">
        <v>0</v>
      </c>
      <c s="160">
        <v>0</v>
      </c>
      <c s="452">
        <v>0</v>
      </c>
      <c s="160">
        <v>0</v>
      </c>
      <c s="160">
        <v>0</v>
      </c>
      <c s="154">
        <v>0</v>
      </c>
    </row>
    <row r="37" spans="2:10" s="674" customFormat="1" ht="11.25" customHeight="1">
      <c r="B37" s="153" t="s">
        <v>3811</v>
      </c>
      <c s="452">
        <v>58225.205700000006</v>
      </c>
      <c s="452">
        <v>0</v>
      </c>
      <c s="452">
        <v>0</v>
      </c>
      <c s="160">
        <v>0</v>
      </c>
      <c s="452">
        <v>0</v>
      </c>
      <c s="160">
        <v>-374.26860000000147</v>
      </c>
      <c s="160">
        <v>0</v>
      </c>
      <c s="154">
        <v>57850.937100000003</v>
      </c>
    </row>
    <row r="38" spans="2:10" ht="11.25" customHeight="1">
      <c r="B38" s="26" t="s">
        <v>1128</v>
      </c>
      <c s="352">
        <v>826777.96866100328</v>
      </c>
      <c s="352">
        <v>0</v>
      </c>
      <c s="352">
        <v>18802.538659999998</v>
      </c>
      <c s="352">
        <v>6409.7660699999997</v>
      </c>
      <c s="352">
        <v>46.542230000000004</v>
      </c>
      <c s="352">
        <v>-894.26550599984921</v>
      </c>
      <c s="352">
        <v>0</v>
      </c>
      <c s="352">
        <v>807081.16449500341</v>
      </c>
    </row>
    <row r="39" spans="2:10" ht="11.25" customHeight="1">
      <c r="B39" s="153" t="s">
        <v>7</v>
      </c>
      <c s="160">
        <v>227280.74982000102</v>
      </c>
      <c s="160">
        <v>0</v>
      </c>
      <c s="160">
        <v>15567.715269999999</v>
      </c>
      <c s="160">
        <v>5125.1731399999999</v>
      </c>
      <c s="160">
        <v>0</v>
      </c>
      <c s="160">
        <v>4.470348358154297E-11</v>
      </c>
      <c s="160">
        <v>0</v>
      </c>
      <c s="154">
        <v>211713.03455000109</v>
      </c>
    </row>
    <row r="40" spans="2:10" ht="11.25" customHeight="1">
      <c r="B40" s="153" t="s">
        <v>13</v>
      </c>
      <c s="160">
        <v>536127.5898100019</v>
      </c>
      <c s="160">
        <v>0</v>
      </c>
      <c s="160">
        <v>3234.82339</v>
      </c>
      <c s="160">
        <v>1284.59293</v>
      </c>
      <c s="160">
        <v>46.542230000000004</v>
      </c>
      <c s="160">
        <v>8.9406967163085939E-11</v>
      </c>
      <c s="160">
        <v>0</v>
      </c>
      <c s="154">
        <v>532892.76642000198</v>
      </c>
    </row>
    <row r="41" spans="2:10" ht="11.25" customHeight="1">
      <c r="B41" s="153" t="s">
        <v>18</v>
      </c>
      <c s="160">
        <v>0</v>
      </c>
      <c s="160">
        <v>0</v>
      </c>
      <c s="160">
        <v>0</v>
      </c>
      <c s="160">
        <v>0</v>
      </c>
      <c s="160">
        <v>0</v>
      </c>
      <c s="160">
        <v>0</v>
      </c>
      <c s="160">
        <v>0</v>
      </c>
      <c s="154">
        <v>0</v>
      </c>
    </row>
    <row r="42" spans="2:10" ht="11.25" customHeight="1">
      <c r="B42" s="153" t="s">
        <v>19</v>
      </c>
      <c s="160">
        <v>28920.122500000001</v>
      </c>
      <c s="160">
        <v>0</v>
      </c>
      <c s="160">
        <v>0</v>
      </c>
      <c s="160">
        <v>0</v>
      </c>
      <c s="160">
        <v>0</v>
      </c>
      <c s="160">
        <v>-541.66750000000002</v>
      </c>
      <c s="160">
        <v>0</v>
      </c>
      <c s="154">
        <v>28378.455000000002</v>
      </c>
    </row>
    <row r="43" spans="2:10" ht="11.25" customHeight="1">
      <c r="B43" s="153" t="s">
        <v>21</v>
      </c>
      <c s="160">
        <v>21417.172430000373</v>
      </c>
      <c s="160">
        <v>0</v>
      </c>
      <c s="160">
        <v>0</v>
      </c>
      <c s="160">
        <v>0</v>
      </c>
      <c s="160">
        <v>0</v>
      </c>
      <c s="160">
        <v>1.6763806343078612E-11</v>
      </c>
      <c s="160">
        <v>0</v>
      </c>
      <c s="154">
        <v>21417.172430000392</v>
      </c>
    </row>
    <row r="44" spans="2:10" ht="11.25" customHeight="1">
      <c r="B44" s="153" t="s">
        <v>29</v>
      </c>
      <c s="160">
        <v>13032.334101</v>
      </c>
      <c s="160">
        <v>0</v>
      </c>
      <c s="160">
        <v>0</v>
      </c>
      <c s="160">
        <v>0</v>
      </c>
      <c s="160">
        <v>0</v>
      </c>
      <c s="160">
        <v>-352.59800600000005</v>
      </c>
      <c s="160">
        <v>0</v>
      </c>
      <c s="154">
        <v>12679.736095</v>
      </c>
    </row>
    <row r="45" spans="2:10" ht="11.25" customHeight="1">
      <c r="B45" s="26" t="s">
        <v>1227</v>
      </c>
      <c s="353">
        <v>15979388.774499997</v>
      </c>
      <c s="353">
        <v>0</v>
      </c>
      <c s="353">
        <v>0</v>
      </c>
      <c s="353">
        <v>1254.575</v>
      </c>
      <c s="353">
        <v>29.626999999999999</v>
      </c>
      <c s="353">
        <v>0</v>
      </c>
      <c s="353">
        <v>276160.97759999998</v>
      </c>
      <c s="353">
        <v>15979388.774499997</v>
      </c>
    </row>
    <row r="46" spans="2:10" ht="11.25" customHeight="1">
      <c r="B46" s="156" t="s">
        <v>941</v>
      </c>
      <c s="161">
        <v>62526</v>
      </c>
      <c s="143">
        <v>0</v>
      </c>
      <c s="161">
        <v>0</v>
      </c>
      <c s="143">
        <v>1254.575</v>
      </c>
      <c s="161">
        <v>29.626999999999999</v>
      </c>
      <c s="143">
        <v>0</v>
      </c>
      <c s="161"/>
      <c s="157">
        <v>62526</v>
      </c>
    </row>
    <row r="47" spans="2:10" ht="11.25" customHeight="1">
      <c r="B47" s="153" t="s">
        <v>340</v>
      </c>
      <c s="452">
        <v>12343</v>
      </c>
      <c s="160">
        <v>0</v>
      </c>
      <c s="160">
        <v>0</v>
      </c>
      <c s="160">
        <v>0</v>
      </c>
      <c s="160">
        <v>29.626999999999999</v>
      </c>
      <c s="160">
        <v>0</v>
      </c>
      <c s="160">
        <v>0</v>
      </c>
      <c s="160">
        <v>12343</v>
      </c>
    </row>
    <row r="48" spans="2:10" ht="11.25" customHeight="1">
      <c r="B48" s="153" t="s">
        <v>341</v>
      </c>
      <c s="452">
        <v>50183</v>
      </c>
      <c s="160">
        <v>0</v>
      </c>
      <c s="160">
        <v>0</v>
      </c>
      <c s="160">
        <v>1254.575</v>
      </c>
      <c s="160">
        <v>0</v>
      </c>
      <c s="160">
        <v>0</v>
      </c>
      <c s="160">
        <v>0</v>
      </c>
      <c s="160">
        <v>50183</v>
      </c>
    </row>
    <row r="49" spans="2:10" ht="11.25" customHeight="1">
      <c r="B49" s="153" t="s">
        <v>1125</v>
      </c>
      <c s="452">
        <v>0</v>
      </c>
      <c s="160">
        <v>0</v>
      </c>
      <c s="160">
        <v>0</v>
      </c>
      <c s="160">
        <v>0</v>
      </c>
      <c s="160">
        <v>0</v>
      </c>
      <c s="160">
        <v>0</v>
      </c>
      <c s="160">
        <v>0</v>
      </c>
      <c s="160">
        <v>0</v>
      </c>
    </row>
    <row r="50" spans="2:10" ht="11.25" customHeight="1">
      <c r="B50" s="156" t="s">
        <v>1050</v>
      </c>
      <c s="161">
        <v>15916862.774499997</v>
      </c>
      <c s="143">
        <v>0</v>
      </c>
      <c s="161">
        <v>0</v>
      </c>
      <c s="143">
        <v>0</v>
      </c>
      <c s="161">
        <v>0</v>
      </c>
      <c s="143">
        <v>0</v>
      </c>
      <c s="161">
        <v>276160.97759999998</v>
      </c>
      <c s="157">
        <v>15916862.774499997</v>
      </c>
    </row>
    <row r="51" spans="2:10" ht="11.25" customHeight="1">
      <c r="B51" s="153" t="s">
        <v>335</v>
      </c>
      <c s="160">
        <v>104793.92</v>
      </c>
      <c s="160">
        <v>0</v>
      </c>
      <c s="160">
        <v>0</v>
      </c>
      <c s="160">
        <v>0</v>
      </c>
      <c s="160">
        <v>0</v>
      </c>
      <c s="160">
        <v>0</v>
      </c>
      <c s="160">
        <v>36745.919999999998</v>
      </c>
      <c s="160">
        <v>104793.92</v>
      </c>
    </row>
    <row r="52" spans="2:10" ht="11.25" customHeight="1">
      <c r="B52" s="153" t="s">
        <v>336</v>
      </c>
      <c s="160">
        <v>389049.46859999979</v>
      </c>
      <c s="160">
        <v>0</v>
      </c>
      <c s="160">
        <v>0</v>
      </c>
      <c s="160">
        <v>0</v>
      </c>
      <c s="160">
        <v>0</v>
      </c>
      <c s="160">
        <v>0</v>
      </c>
      <c s="160">
        <v>239415.0576</v>
      </c>
      <c s="160">
        <v>389049.46859999973</v>
      </c>
    </row>
    <row r="53" spans="2:10" ht="11.25" customHeight="1">
      <c r="B53" s="153" t="s">
        <v>1051</v>
      </c>
      <c s="160">
        <v>0</v>
      </c>
      <c s="160">
        <v>0</v>
      </c>
      <c s="160">
        <v>0</v>
      </c>
      <c s="160">
        <v>0</v>
      </c>
      <c s="160">
        <v>0</v>
      </c>
      <c s="160">
        <v>0</v>
      </c>
      <c s="160">
        <v>0</v>
      </c>
      <c s="160">
        <v>0</v>
      </c>
    </row>
    <row r="54" spans="2:10" ht="11.25" customHeight="1">
      <c r="B54" s="153" t="s">
        <v>337</v>
      </c>
      <c s="160">
        <v>0</v>
      </c>
      <c s="160">
        <v>0</v>
      </c>
      <c s="160">
        <v>0</v>
      </c>
      <c s="160">
        <v>0</v>
      </c>
      <c s="160">
        <v>0</v>
      </c>
      <c s="160">
        <v>0</v>
      </c>
      <c s="160">
        <v>0</v>
      </c>
      <c s="160">
        <v>0</v>
      </c>
    </row>
    <row r="55" spans="2:10" ht="11.25" customHeight="1">
      <c r="B55" s="153" t="s">
        <v>1052</v>
      </c>
      <c s="160">
        <v>0</v>
      </c>
      <c s="160">
        <v>0</v>
      </c>
      <c s="160">
        <v>0</v>
      </c>
      <c s="160">
        <v>0</v>
      </c>
      <c s="160">
        <v>0</v>
      </c>
      <c s="160">
        <v>0</v>
      </c>
      <c s="160">
        <v>0</v>
      </c>
      <c s="160">
        <v>0</v>
      </c>
    </row>
    <row r="56" spans="2:10" ht="11.25" customHeight="1">
      <c r="B56" s="153" t="s">
        <v>1053</v>
      </c>
      <c s="160">
        <v>0</v>
      </c>
      <c s="160">
        <v>0</v>
      </c>
      <c s="160">
        <v>0</v>
      </c>
      <c s="160">
        <v>0</v>
      </c>
      <c s="160">
        <v>0</v>
      </c>
      <c s="160">
        <v>0</v>
      </c>
      <c s="160">
        <v>0</v>
      </c>
      <c s="160">
        <v>0</v>
      </c>
    </row>
    <row r="57" spans="2:10" ht="11.25" customHeight="1">
      <c r="B57" s="153" t="s">
        <v>1054</v>
      </c>
      <c s="160">
        <v>0</v>
      </c>
      <c s="160">
        <v>0</v>
      </c>
      <c s="160">
        <v>0</v>
      </c>
      <c s="160">
        <v>0</v>
      </c>
      <c s="160">
        <v>0</v>
      </c>
      <c s="160">
        <v>0</v>
      </c>
      <c s="160">
        <v>0</v>
      </c>
      <c s="160">
        <v>0</v>
      </c>
    </row>
    <row r="58" spans="2:10" ht="11.25" customHeight="1">
      <c r="B58" s="153" t="s">
        <v>1055</v>
      </c>
      <c s="160">
        <v>0</v>
      </c>
      <c s="160">
        <v>0</v>
      </c>
      <c s="160">
        <v>0</v>
      </c>
      <c s="160">
        <v>0</v>
      </c>
      <c s="160">
        <v>0</v>
      </c>
      <c s="160">
        <v>0</v>
      </c>
      <c s="160">
        <v>0</v>
      </c>
      <c s="160">
        <v>0</v>
      </c>
    </row>
    <row r="59" spans="2:10" ht="11.25" customHeight="1">
      <c r="B59" s="153" t="s">
        <v>1056</v>
      </c>
      <c s="160">
        <v>0</v>
      </c>
      <c s="160">
        <v>0</v>
      </c>
      <c s="160">
        <v>0</v>
      </c>
      <c s="160">
        <v>0</v>
      </c>
      <c s="160">
        <v>0</v>
      </c>
      <c s="160">
        <v>0</v>
      </c>
      <c s="160">
        <v>0</v>
      </c>
      <c s="160">
        <v>0</v>
      </c>
    </row>
    <row r="60" spans="2:10" ht="11.25" customHeight="1">
      <c r="B60" s="153" t="s">
        <v>1057</v>
      </c>
      <c s="160">
        <v>0</v>
      </c>
      <c s="160">
        <v>0</v>
      </c>
      <c s="160">
        <v>0</v>
      </c>
      <c s="160">
        <v>0</v>
      </c>
      <c s="160">
        <v>0</v>
      </c>
      <c s="160">
        <v>0</v>
      </c>
      <c s="160">
        <v>0</v>
      </c>
      <c s="160">
        <v>0</v>
      </c>
    </row>
    <row r="61" spans="2:10" ht="11.25" customHeight="1">
      <c r="B61" s="153" t="s">
        <v>1058</v>
      </c>
      <c s="160">
        <v>0</v>
      </c>
      <c s="160">
        <v>0</v>
      </c>
      <c s="160">
        <v>0</v>
      </c>
      <c s="160">
        <v>0</v>
      </c>
      <c s="160">
        <v>0</v>
      </c>
      <c s="160">
        <v>0</v>
      </c>
      <c s="160">
        <v>0</v>
      </c>
      <c s="160">
        <v>0</v>
      </c>
    </row>
    <row r="62" spans="2:10" ht="11.25" customHeight="1">
      <c r="B62" s="153" t="s">
        <v>1059</v>
      </c>
      <c s="160">
        <v>0</v>
      </c>
      <c s="160">
        <v>0</v>
      </c>
      <c s="160">
        <v>0</v>
      </c>
      <c s="160">
        <v>0</v>
      </c>
      <c s="160">
        <v>0</v>
      </c>
      <c s="160">
        <v>0</v>
      </c>
      <c s="160">
        <v>0</v>
      </c>
      <c s="160">
        <v>0</v>
      </c>
    </row>
    <row r="63" spans="2:10" ht="11.25" customHeight="1">
      <c r="B63" s="153" t="s">
        <v>1060</v>
      </c>
      <c s="160">
        <v>0</v>
      </c>
      <c s="160">
        <v>0</v>
      </c>
      <c s="160">
        <v>0</v>
      </c>
      <c s="160">
        <v>0</v>
      </c>
      <c s="160">
        <v>0</v>
      </c>
      <c s="160">
        <v>0</v>
      </c>
      <c s="160">
        <v>0</v>
      </c>
      <c s="160">
        <v>0</v>
      </c>
    </row>
    <row r="64" spans="2:10" ht="11.25" customHeight="1">
      <c r="B64" s="153" t="s">
        <v>1061</v>
      </c>
      <c s="160">
        <v>0</v>
      </c>
      <c s="160">
        <v>0</v>
      </c>
      <c s="160">
        <v>0</v>
      </c>
      <c s="160">
        <v>0</v>
      </c>
      <c s="160">
        <v>0</v>
      </c>
      <c s="160">
        <v>0</v>
      </c>
      <c s="160">
        <v>0</v>
      </c>
      <c s="160">
        <v>0</v>
      </c>
    </row>
    <row r="65" spans="2:10" ht="11.25" customHeight="1">
      <c r="B65" s="153" t="s">
        <v>1062</v>
      </c>
      <c s="160">
        <v>0</v>
      </c>
      <c s="160">
        <v>0</v>
      </c>
      <c s="160">
        <v>0</v>
      </c>
      <c s="160">
        <v>0</v>
      </c>
      <c s="160">
        <v>0</v>
      </c>
      <c s="160">
        <v>0</v>
      </c>
      <c s="160">
        <v>0</v>
      </c>
      <c s="160">
        <v>0</v>
      </c>
    </row>
    <row r="66" spans="2:10" ht="11.25" customHeight="1">
      <c r="B66" s="153" t="s">
        <v>338</v>
      </c>
      <c s="160">
        <v>213000</v>
      </c>
      <c s="160">
        <v>0</v>
      </c>
      <c s="160">
        <v>0</v>
      </c>
      <c s="160">
        <v>0</v>
      </c>
      <c s="160">
        <v>0</v>
      </c>
      <c s="160">
        <v>0</v>
      </c>
      <c s="160">
        <v>0</v>
      </c>
      <c s="160">
        <v>213000</v>
      </c>
    </row>
    <row r="67" spans="2:10" ht="11.25" customHeight="1">
      <c r="B67" s="153" t="s">
        <v>353</v>
      </c>
      <c s="160">
        <v>1004941.992</v>
      </c>
      <c s="160">
        <v>0</v>
      </c>
      <c s="160">
        <v>0</v>
      </c>
      <c s="160">
        <v>0</v>
      </c>
      <c s="160">
        <v>0</v>
      </c>
      <c s="160">
        <v>0</v>
      </c>
      <c s="160">
        <v>0</v>
      </c>
      <c s="160">
        <v>1004941.992</v>
      </c>
    </row>
    <row r="68" spans="2:10" ht="11.25" customHeight="1">
      <c r="B68" s="153" t="s">
        <v>354</v>
      </c>
      <c s="160">
        <v>2982942.4219999998</v>
      </c>
      <c s="160">
        <v>0</v>
      </c>
      <c s="160">
        <v>0</v>
      </c>
      <c s="160">
        <v>0</v>
      </c>
      <c s="160">
        <v>0</v>
      </c>
      <c s="160">
        <v>0</v>
      </c>
      <c s="160">
        <v>0</v>
      </c>
      <c s="160">
        <v>2982942.4219999998</v>
      </c>
    </row>
    <row r="69" spans="2:10" ht="11.25" customHeight="1">
      <c r="B69" s="153" t="s">
        <v>355</v>
      </c>
      <c s="160">
        <v>3499085.9440000001</v>
      </c>
      <c s="160">
        <v>0</v>
      </c>
      <c s="160">
        <v>0</v>
      </c>
      <c s="160">
        <v>0</v>
      </c>
      <c s="160">
        <v>0</v>
      </c>
      <c s="160">
        <v>0</v>
      </c>
      <c s="160">
        <v>0</v>
      </c>
      <c s="160">
        <v>3499085.9440000001</v>
      </c>
    </row>
    <row r="70" spans="2:10" ht="11.25" customHeight="1">
      <c r="B70" s="153" t="s">
        <v>356</v>
      </c>
      <c s="160">
        <v>7452636.2450000001</v>
      </c>
      <c s="160">
        <v>0</v>
      </c>
      <c s="160">
        <v>0</v>
      </c>
      <c s="160">
        <v>0</v>
      </c>
      <c s="160">
        <v>0</v>
      </c>
      <c s="160">
        <v>0</v>
      </c>
      <c s="160">
        <v>0</v>
      </c>
      <c s="160">
        <v>7452636.2450000001</v>
      </c>
    </row>
    <row r="71" spans="2:10" ht="11.25" customHeight="1">
      <c r="B71" s="153" t="s">
        <v>343</v>
      </c>
      <c s="160">
        <v>18147.628199999999</v>
      </c>
      <c s="160">
        <v>0</v>
      </c>
      <c s="160">
        <v>0</v>
      </c>
      <c s="160">
        <v>0</v>
      </c>
      <c s="160">
        <v>0</v>
      </c>
      <c s="160">
        <v>0</v>
      </c>
      <c s="160">
        <v>0</v>
      </c>
      <c s="160">
        <v>18147.628199999999</v>
      </c>
    </row>
    <row r="72" spans="2:10" ht="11.25" customHeight="1">
      <c r="B72" s="153" t="s">
        <v>344</v>
      </c>
      <c s="160">
        <v>18796.4738</v>
      </c>
      <c s="160">
        <v>0</v>
      </c>
      <c s="160">
        <v>0</v>
      </c>
      <c s="160">
        <v>0</v>
      </c>
      <c s="160">
        <v>0</v>
      </c>
      <c s="160">
        <v>0</v>
      </c>
      <c s="160">
        <v>0</v>
      </c>
      <c s="160">
        <v>18796.4738</v>
      </c>
    </row>
    <row r="73" spans="2:10" ht="11.25" customHeight="1">
      <c r="B73" s="153" t="s">
        <v>345</v>
      </c>
      <c s="160">
        <v>60204.123200000002</v>
      </c>
      <c s="160">
        <v>0</v>
      </c>
      <c s="160">
        <v>0</v>
      </c>
      <c s="160">
        <v>0</v>
      </c>
      <c s="160">
        <v>0</v>
      </c>
      <c s="160">
        <v>0</v>
      </c>
      <c s="160">
        <v>0</v>
      </c>
      <c s="160">
        <v>60204.123200000002</v>
      </c>
    </row>
    <row r="74" spans="2:10" ht="11.25" customHeight="1">
      <c r="B74" s="153" t="s">
        <v>346</v>
      </c>
      <c s="160">
        <v>9062.8785000000007</v>
      </c>
      <c s="160">
        <v>0</v>
      </c>
      <c s="160">
        <v>0</v>
      </c>
      <c s="160">
        <v>0</v>
      </c>
      <c s="160">
        <v>0</v>
      </c>
      <c s="160">
        <v>0</v>
      </c>
      <c s="160">
        <v>0</v>
      </c>
      <c s="160">
        <v>9062.8785000000007</v>
      </c>
    </row>
    <row r="75" spans="2:10" ht="11.25" customHeight="1">
      <c r="B75" s="153" t="s">
        <v>347</v>
      </c>
      <c s="160">
        <v>27410.992699999999</v>
      </c>
      <c s="160">
        <v>0</v>
      </c>
      <c s="160">
        <v>0</v>
      </c>
      <c s="160">
        <v>0</v>
      </c>
      <c s="160">
        <v>0</v>
      </c>
      <c s="160">
        <v>0</v>
      </c>
      <c s="160">
        <v>0</v>
      </c>
      <c s="160">
        <v>27410.992699999999</v>
      </c>
    </row>
    <row r="76" spans="2:10" ht="11.25" customHeight="1">
      <c r="B76" s="153" t="s">
        <v>348</v>
      </c>
      <c s="160">
        <v>14059.536400000001</v>
      </c>
      <c s="160">
        <v>0</v>
      </c>
      <c s="160">
        <v>0</v>
      </c>
      <c s="160">
        <v>0</v>
      </c>
      <c s="160">
        <v>0</v>
      </c>
      <c s="160">
        <v>0</v>
      </c>
      <c s="160">
        <v>0</v>
      </c>
      <c s="160">
        <v>14059.536400000001</v>
      </c>
    </row>
    <row r="77" spans="2:10" ht="11.25" customHeight="1">
      <c r="B77" s="153" t="s">
        <v>349</v>
      </c>
      <c s="160">
        <v>28758.805399999997</v>
      </c>
      <c s="160">
        <v>0</v>
      </c>
      <c s="160">
        <v>0</v>
      </c>
      <c s="160">
        <v>0</v>
      </c>
      <c s="160">
        <v>0</v>
      </c>
      <c s="160">
        <v>0</v>
      </c>
      <c s="160">
        <v>0</v>
      </c>
      <c s="160">
        <v>28758.805399999997</v>
      </c>
    </row>
    <row r="78" spans="2:10" ht="11.25" customHeight="1">
      <c r="B78" s="153" t="s">
        <v>350</v>
      </c>
      <c s="160">
        <v>50274.598399999995</v>
      </c>
      <c s="160">
        <v>0</v>
      </c>
      <c s="160">
        <v>0</v>
      </c>
      <c s="160">
        <v>0</v>
      </c>
      <c s="160">
        <v>0</v>
      </c>
      <c s="160">
        <v>0</v>
      </c>
      <c s="160">
        <v>0</v>
      </c>
      <c s="160">
        <v>50274.598399999995</v>
      </c>
    </row>
    <row r="79" spans="2:10" ht="11.25" customHeight="1">
      <c r="B79" s="153" t="s">
        <v>351</v>
      </c>
      <c s="160">
        <v>29438.635200000001</v>
      </c>
      <c s="160">
        <v>0</v>
      </c>
      <c s="160">
        <v>0</v>
      </c>
      <c s="160">
        <v>0</v>
      </c>
      <c s="160">
        <v>0</v>
      </c>
      <c s="160">
        <v>0</v>
      </c>
      <c s="160">
        <v>0</v>
      </c>
      <c s="160">
        <v>29438.635200000001</v>
      </c>
    </row>
    <row r="80" spans="2:10" ht="11.25" customHeight="1">
      <c r="B80" s="153" t="s">
        <v>352</v>
      </c>
      <c s="160">
        <v>14259.1111</v>
      </c>
      <c s="160">
        <v>0</v>
      </c>
      <c s="160">
        <v>0</v>
      </c>
      <c s="160">
        <v>0</v>
      </c>
      <c s="160">
        <v>0</v>
      </c>
      <c s="160">
        <v>0</v>
      </c>
      <c s="160">
        <v>0</v>
      </c>
      <c s="160">
        <v>14259.1111</v>
      </c>
    </row>
    <row r="81" spans="2:10" ht="11.25" customHeight="1">
      <c r="B81" s="657" t="s">
        <v>1012</v>
      </c>
      <c s="161">
        <v>0</v>
      </c>
      <c s="161">
        <v>0</v>
      </c>
      <c s="161">
        <v>0</v>
      </c>
      <c s="161">
        <v>0</v>
      </c>
      <c s="161">
        <v>0</v>
      </c>
      <c s="161">
        <v>0</v>
      </c>
      <c s="161">
        <v>0</v>
      </c>
      <c s="161">
        <v>0</v>
      </c>
    </row>
    <row r="82" spans="2:10" s="538" customFormat="1" ht="11.25" customHeight="1">
      <c r="B82" s="657" t="s">
        <v>2023</v>
      </c>
      <c s="161">
        <v>656022</v>
      </c>
      <c s="161">
        <v>0</v>
      </c>
      <c s="161">
        <v>0</v>
      </c>
      <c s="161">
        <v>11439.38363</v>
      </c>
      <c s="161">
        <v>4500</v>
      </c>
      <c s="161">
        <v>1.4901161193847657E-11</v>
      </c>
      <c s="161">
        <v>0</v>
      </c>
      <c s="161">
        <v>656022</v>
      </c>
    </row>
    <row r="83" spans="2:10" ht="11.25" customHeight="1">
      <c r="B83" s="658" t="s">
        <v>2022</v>
      </c>
      <c s="653">
        <v>656022</v>
      </c>
      <c s="653">
        <v>0</v>
      </c>
      <c s="653">
        <v>0</v>
      </c>
      <c s="653">
        <v>11439.38363</v>
      </c>
      <c s="653">
        <v>4500</v>
      </c>
      <c s="653">
        <v>1.4901161193847657E-11</v>
      </c>
      <c s="653">
        <v>0</v>
      </c>
      <c s="653">
        <v>656022</v>
      </c>
    </row>
    <row r="84" spans="2:10" ht="11.25" customHeight="1">
      <c r="B84" s="796"/>
      <c s="796"/>
      <c s="796"/>
      <c s="796"/>
      <c s="796"/>
      <c s="796"/>
      <c s="796"/>
      <c s="796"/>
      <c s="796"/>
    </row>
    <row r="85" spans="2:10" ht="11.25" customHeight="1">
      <c r="B85" s="796"/>
      <c s="785"/>
      <c s="796"/>
      <c s="796"/>
      <c s="796"/>
      <c s="796"/>
      <c s="796"/>
      <c s="796"/>
      <c s="796"/>
    </row>
    <row r="86" spans="2:10" ht="11.25" customHeight="1">
      <c r="B86" s="796"/>
      <c s="585"/>
      <c s="796"/>
      <c s="796"/>
      <c s="796"/>
      <c s="796"/>
      <c s="796"/>
      <c s="796"/>
      <c s="796"/>
    </row>
    <row r="87" spans="2:10" ht="11.25" customHeight="1">
      <c r="B87" s="796"/>
      <c s="784"/>
      <c s="796"/>
      <c s="796"/>
      <c s="796"/>
      <c s="796"/>
      <c s="796"/>
      <c s="796"/>
      <c s="796"/>
    </row>
    <row r="88" spans="2:10" ht="11.25" customHeight="1">
      <c r="B88" s="796"/>
      <c s="784"/>
      <c s="796"/>
      <c s="796"/>
      <c s="796"/>
      <c s="796"/>
      <c s="796"/>
      <c s="796"/>
      <c s="796"/>
    </row>
  </sheetData>
  <mergeCells count="4">
    <mergeCell ref="B1:J1"/>
    <mergeCell ref="B2:J2"/>
    <mergeCell ref="B4:J4"/>
    <mergeCell ref="B3:J3"/>
  </mergeCells>
  <pageMargins left="0.708661417322835" right="0.708661417322835" top="0.748031496062992" bottom="0.748031496062992" header="0.31496062992126" footer="0.31496062992126"/>
  <pageSetup orientation="landscape" paperSize="1" scale="33"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29">
    <tabColor theme="7" tint="0.399980008602142"/>
    <pageSetUpPr fitToPage="1"/>
  </sheetPr>
  <dimension ref="B1:J89"/>
  <sheetViews>
    <sheetView showGridLines="0" zoomScale="130" zoomScaleNormal="130" workbookViewId="0" topLeftCell="B1">
      <selection pane="topLeft" activeCell="N10" sqref="N10"/>
    </sheetView>
  </sheetViews>
  <sheetFormatPr defaultColWidth="11.4442857142857" defaultRowHeight="10.5" customHeight="1"/>
  <cols>
    <col min="1" max="1" width="5.42857142857143" style="186" customWidth="1"/>
    <col min="2" max="2" width="41.4285714285714" style="186" customWidth="1"/>
    <col min="3" max="3" width="17.4285714285714" style="186" bestFit="1" customWidth="1"/>
    <col min="4" max="4" width="14.4285714285714" style="186" bestFit="1" customWidth="1"/>
    <col min="5" max="6" width="13.4285714285714" style="186" customWidth="1"/>
    <col min="7" max="7" width="12.4285714285714" style="186" customWidth="1"/>
    <col min="8" max="8" width="14.4285714285714" style="186" customWidth="1"/>
    <col min="9" max="9" width="12.4285714285714" style="186" customWidth="1"/>
    <col min="10" max="10" width="15.4285714285714" style="186" customWidth="1"/>
    <col min="11" max="16384" width="11.4285714285714" style="186"/>
  </cols>
  <sheetData>
    <row r="1" spans="2:10" ht="10.5" customHeight="1">
      <c r="B1" s="904" t="s">
        <v>1098</v>
      </c>
      <c s="905"/>
      <c s="905"/>
      <c s="905"/>
      <c s="905"/>
      <c s="905"/>
      <c s="905"/>
      <c s="905"/>
      <c s="906"/>
    </row>
    <row r="2" spans="2:10" ht="10.5" customHeight="1">
      <c r="B2" s="907" t="s">
        <v>1100</v>
      </c>
      <c s="908"/>
      <c s="908"/>
      <c s="908"/>
      <c s="908"/>
      <c s="908"/>
      <c s="908"/>
      <c s="908"/>
      <c s="909"/>
    </row>
    <row r="3" spans="2:10" ht="10.5" customHeight="1">
      <c r="B3" s="913" t="s">
        <v>4128</v>
      </c>
      <c s="914"/>
      <c s="914"/>
      <c s="914"/>
      <c s="914"/>
      <c s="914"/>
      <c s="914"/>
      <c s="914"/>
      <c s="915"/>
    </row>
    <row r="4" spans="2:10" ht="10.5" customHeight="1">
      <c r="B4" s="910" t="s">
        <v>1153</v>
      </c>
      <c s="911"/>
      <c s="911"/>
      <c s="911"/>
      <c s="911"/>
      <c s="911"/>
      <c s="911"/>
      <c s="911"/>
      <c s="912"/>
    </row>
    <row r="5" spans="3:10" ht="10.5" customHeight="1">
      <c r="C5" s="520"/>
      <c s="520"/>
      <c s="520"/>
      <c s="520"/>
      <c s="520"/>
      <c s="520"/>
      <c s="520"/>
      <c s="520"/>
    </row>
    <row r="6" spans="2:10" ht="25.5" customHeight="1">
      <c r="B6" s="151" t="s">
        <v>1016</v>
      </c>
      <c s="158" t="s">
        <v>4097</v>
      </c>
      <c s="152" t="s">
        <v>935</v>
      </c>
      <c s="158" t="s">
        <v>936</v>
      </c>
      <c s="152" t="s">
        <v>934</v>
      </c>
      <c s="158" t="s">
        <v>937</v>
      </c>
      <c s="150" t="s">
        <v>974</v>
      </c>
      <c s="158" t="s">
        <v>1082</v>
      </c>
      <c s="25" t="s">
        <v>4129</v>
      </c>
    </row>
    <row r="7" spans="2:10" ht="10.5" customHeight="1">
      <c r="B7" s="354" t="s">
        <v>1049</v>
      </c>
      <c s="859">
        <v>48530489.979439005</v>
      </c>
      <c s="859">
        <v>5379.33637</v>
      </c>
      <c s="859">
        <v>263381.58793899999</v>
      </c>
      <c s="859">
        <v>274059.926714</v>
      </c>
      <c s="859">
        <v>57919.200863999999</v>
      </c>
      <c s="859">
        <v>-121399.66706200011</v>
      </c>
      <c s="859">
        <v>276160.97759999998</v>
      </c>
      <c s="859">
        <v>48151088.060807995</v>
      </c>
    </row>
    <row r="8" spans="2:10" ht="10.5" customHeight="1">
      <c r="B8" s="26" t="s">
        <v>1228</v>
      </c>
      <c s="159">
        <v>27051486.704802006</v>
      </c>
      <c s="159">
        <v>4769.3669</v>
      </c>
      <c s="159">
        <v>197878.871201</v>
      </c>
      <c s="159">
        <v>236874.36774000002</v>
      </c>
      <c s="159">
        <v>53291.630580999998</v>
      </c>
      <c s="159">
        <v>-112538.27576999998</v>
      </c>
      <c s="159">
        <v>0</v>
      </c>
      <c s="159">
        <v>26745838.924731001</v>
      </c>
    </row>
    <row r="9" spans="2:10" ht="10.5" customHeight="1">
      <c r="B9" s="153" t="s">
        <v>119</v>
      </c>
      <c s="860">
        <v>0</v>
      </c>
      <c s="860">
        <v>0</v>
      </c>
      <c s="860">
        <v>0</v>
      </c>
      <c s="860">
        <v>0</v>
      </c>
      <c s="860">
        <v>0</v>
      </c>
      <c s="860">
        <v>0</v>
      </c>
      <c s="860">
        <v>0</v>
      </c>
      <c s="154">
        <v>0</v>
      </c>
    </row>
    <row r="10" spans="2:10" ht="10.5" customHeight="1">
      <c r="B10" s="153" t="s">
        <v>120</v>
      </c>
      <c s="860">
        <v>8661464.8113500029</v>
      </c>
      <c s="860">
        <v>3393.6868999999997</v>
      </c>
      <c s="860">
        <v>65971.009885000007</v>
      </c>
      <c s="860">
        <v>56445.131269999998</v>
      </c>
      <c s="860">
        <v>902.92165</v>
      </c>
      <c s="860">
        <v>-4.9998464965028691E-06</v>
      </c>
      <c s="860">
        <v>0</v>
      </c>
      <c s="154">
        <v>8598887.4883600026</v>
      </c>
    </row>
    <row r="11" spans="2:10" ht="10.5" customHeight="1">
      <c r="B11" s="153" t="s">
        <v>247</v>
      </c>
      <c s="860">
        <v>5648707.5411499999</v>
      </c>
      <c s="860">
        <v>0</v>
      </c>
      <c s="860">
        <v>0</v>
      </c>
      <c s="860">
        <v>47068.808960000002</v>
      </c>
      <c s="860">
        <v>4.80532</v>
      </c>
      <c s="860">
        <v>-3.7252902984619103E-11</v>
      </c>
      <c s="860">
        <v>0</v>
      </c>
      <c s="154">
        <v>5648707.5411499999</v>
      </c>
    </row>
    <row r="12" spans="2:10" ht="10.5" customHeight="1">
      <c r="B12" s="153" t="s">
        <v>270</v>
      </c>
      <c s="860">
        <v>3913269.7739569983</v>
      </c>
      <c s="860">
        <v>1375.6800000000001</v>
      </c>
      <c s="860">
        <v>52663.653615999989</v>
      </c>
      <c s="860">
        <v>28352.191509999993</v>
      </c>
      <c s="860">
        <v>2340.8087300000002</v>
      </c>
      <c s="860">
        <v>5.9999508084729311E-06</v>
      </c>
      <c s="860">
        <v>0</v>
      </c>
      <c s="154">
        <v>3861981.8003469985</v>
      </c>
    </row>
    <row r="13" spans="2:10" ht="10.5" customHeight="1">
      <c r="B13" s="153" t="s">
        <v>322</v>
      </c>
      <c s="860">
        <v>26847.402205000002</v>
      </c>
      <c s="860">
        <v>0</v>
      </c>
      <c s="860">
        <v>1179.0404900000001</v>
      </c>
      <c s="860">
        <v>524.39155000000005</v>
      </c>
      <c s="860">
        <v>0</v>
      </c>
      <c s="860">
        <v>-441.52989899999994</v>
      </c>
      <c s="860">
        <v>0</v>
      </c>
      <c s="154">
        <v>25226.831816000002</v>
      </c>
    </row>
    <row r="14" spans="2:10" ht="10.5" customHeight="1">
      <c r="B14" s="153" t="s">
        <v>329</v>
      </c>
      <c s="860">
        <v>308000</v>
      </c>
      <c s="860">
        <v>0</v>
      </c>
      <c s="860">
        <v>0</v>
      </c>
      <c s="860">
        <v>4802.3537999999999</v>
      </c>
      <c s="860">
        <v>0</v>
      </c>
      <c s="860">
        <v>0</v>
      </c>
      <c s="860">
        <v>0</v>
      </c>
      <c s="154">
        <v>308000</v>
      </c>
    </row>
    <row r="15" spans="2:10" ht="10.5" customHeight="1">
      <c r="B15" s="153" t="s">
        <v>330</v>
      </c>
      <c s="860">
        <v>8493197.176140001</v>
      </c>
      <c s="860">
        <v>0</v>
      </c>
      <c s="860">
        <v>78065.16721</v>
      </c>
      <c s="860">
        <v>99681.490650000007</v>
      </c>
      <c s="860">
        <v>50043.094880999997</v>
      </c>
      <c s="860">
        <v>-112096.74587200004</v>
      </c>
      <c s="860">
        <v>0</v>
      </c>
      <c s="154">
        <v>8303035.2630580012</v>
      </c>
    </row>
    <row r="16" spans="2:10" ht="10.5" customHeight="1">
      <c r="B16" s="153" t="s">
        <v>3534</v>
      </c>
      <c s="860">
        <v>0</v>
      </c>
      <c s="860">
        <v>0</v>
      </c>
      <c s="860">
        <v>0</v>
      </c>
      <c s="860">
        <v>0</v>
      </c>
      <c s="860">
        <v>0</v>
      </c>
      <c s="860">
        <v>0</v>
      </c>
      <c s="860">
        <v>0</v>
      </c>
      <c s="154">
        <v>0</v>
      </c>
    </row>
    <row r="17" spans="2:10" ht="10.5" customHeight="1">
      <c r="B17" s="156" t="s">
        <v>1127</v>
      </c>
      <c s="161">
        <v>4016814.5314759943</v>
      </c>
      <c s="161">
        <v>609.96947</v>
      </c>
      <c s="161">
        <v>46700.178078000004</v>
      </c>
      <c s="161">
        <v>18081.834273999997</v>
      </c>
      <c s="161">
        <v>51.401052999999997</v>
      </c>
      <c s="161">
        <v>-7967.1257860002888</v>
      </c>
      <c s="161">
        <v>0</v>
      </c>
      <c s="161">
        <v>3962757.1970819943</v>
      </c>
    </row>
    <row r="18" spans="2:10" ht="10.5" customHeight="1">
      <c r="B18" s="153" t="s">
        <v>37</v>
      </c>
      <c s="860">
        <v>821261.8558739993</v>
      </c>
      <c s="860">
        <v>0</v>
      </c>
      <c s="860">
        <v>15788.178626000003</v>
      </c>
      <c s="860">
        <v>12191.972579999998</v>
      </c>
      <c s="860">
        <v>50.833332999999996</v>
      </c>
      <c s="860">
        <v>-4.0000304579734802E-06</v>
      </c>
      <c s="860">
        <v>0</v>
      </c>
      <c s="154">
        <v>805473.67724399932</v>
      </c>
    </row>
    <row r="19" spans="2:10" ht="10.5" customHeight="1">
      <c r="B19" s="153" t="s">
        <v>50</v>
      </c>
      <c s="860">
        <v>766414.56832399999</v>
      </c>
      <c s="860">
        <v>0</v>
      </c>
      <c s="860">
        <v>25178.162322</v>
      </c>
      <c s="860">
        <v>5132.5805140000002</v>
      </c>
      <c s="860">
        <v>0</v>
      </c>
      <c s="860">
        <v>-3229.1459440000058</v>
      </c>
      <c s="860">
        <v>0</v>
      </c>
      <c s="154">
        <v>738007.26005799999</v>
      </c>
    </row>
    <row r="20" spans="2:10" ht="10.5" customHeight="1">
      <c r="B20" s="153" t="s">
        <v>57</v>
      </c>
      <c s="860">
        <v>0</v>
      </c>
      <c s="860">
        <v>0</v>
      </c>
      <c s="860">
        <v>0</v>
      </c>
      <c s="860">
        <v>0</v>
      </c>
      <c s="860">
        <v>0</v>
      </c>
      <c s="860">
        <v>0</v>
      </c>
      <c s="860">
        <v>0</v>
      </c>
      <c s="154">
        <v>0</v>
      </c>
    </row>
    <row r="21" spans="2:10" ht="10.5" customHeight="1">
      <c r="B21" s="153" t="s">
        <v>32</v>
      </c>
      <c s="860">
        <v>2683.0632499999942</v>
      </c>
      <c s="860">
        <v>0</v>
      </c>
      <c s="860">
        <v>0</v>
      </c>
      <c s="860">
        <v>0</v>
      </c>
      <c s="860">
        <v>0</v>
      </c>
      <c s="860">
        <v>-2.3283064365386963E-13</v>
      </c>
      <c s="860">
        <v>0</v>
      </c>
      <c s="154">
        <v>2683.0632499999938</v>
      </c>
    </row>
    <row r="22" spans="2:10" ht="10.5" customHeight="1">
      <c r="B22" s="153" t="s">
        <v>61</v>
      </c>
      <c s="860">
        <v>975.56813899999997</v>
      </c>
      <c s="860">
        <v>0</v>
      </c>
      <c s="860">
        <v>0</v>
      </c>
      <c s="860">
        <v>0</v>
      </c>
      <c s="860">
        <v>0</v>
      </c>
      <c s="860">
        <v>-26.394609999999986</v>
      </c>
      <c s="860">
        <v>0</v>
      </c>
      <c s="154">
        <v>949.17352900000003</v>
      </c>
    </row>
    <row r="23" spans="2:10" ht="10.5" customHeight="1">
      <c r="B23" s="153" t="s">
        <v>64</v>
      </c>
      <c s="860">
        <v>1673189.6360739947</v>
      </c>
      <c s="860">
        <v>0</v>
      </c>
      <c s="860">
        <v>0</v>
      </c>
      <c s="860">
        <v>0</v>
      </c>
      <c s="860">
        <v>0</v>
      </c>
      <c s="860">
        <v>-3236.7221280002518</v>
      </c>
      <c s="860">
        <v>0</v>
      </c>
      <c s="154">
        <v>1669952.9139459943</v>
      </c>
    </row>
    <row r="24" spans="2:10" ht="10.5" customHeight="1">
      <c r="B24" s="153" t="s">
        <v>75</v>
      </c>
      <c s="860">
        <v>80090.767240000001</v>
      </c>
      <c s="860">
        <v>0</v>
      </c>
      <c s="860">
        <v>0</v>
      </c>
      <c s="860">
        <v>0</v>
      </c>
      <c s="860">
        <v>0</v>
      </c>
      <c s="860">
        <v>0</v>
      </c>
      <c s="860">
        <v>0</v>
      </c>
      <c s="154">
        <v>80090.767240000001</v>
      </c>
    </row>
    <row r="25" spans="2:10" ht="10.5" customHeight="1">
      <c r="B25" s="153" t="s">
        <v>80</v>
      </c>
      <c s="860">
        <v>78441.413275999992</v>
      </c>
      <c s="860">
        <v>564</v>
      </c>
      <c s="860">
        <v>0</v>
      </c>
      <c s="860">
        <v>0</v>
      </c>
      <c s="860">
        <v>0.56772</v>
      </c>
      <c s="860">
        <v>-1136.4373140000021</v>
      </c>
      <c s="860">
        <v>0</v>
      </c>
      <c s="154">
        <v>77868.975961999997</v>
      </c>
    </row>
    <row r="26" spans="2:10" ht="10.5" customHeight="1">
      <c r="B26" s="153" t="s">
        <v>83</v>
      </c>
      <c s="860">
        <v>1985.6935719999999</v>
      </c>
      <c s="860">
        <v>0</v>
      </c>
      <c s="860">
        <v>0</v>
      </c>
      <c s="860">
        <v>0</v>
      </c>
      <c s="860">
        <v>0</v>
      </c>
      <c s="860">
        <v>-53.724190000000064</v>
      </c>
      <c s="860">
        <v>0</v>
      </c>
      <c s="154">
        <v>1931.9693819999998</v>
      </c>
    </row>
    <row r="27" spans="2:10" ht="10.5" customHeight="1">
      <c r="B27" s="153" t="s">
        <v>91</v>
      </c>
      <c s="860">
        <v>8696.4599499999986</v>
      </c>
      <c s="860">
        <v>0</v>
      </c>
      <c s="860">
        <v>0</v>
      </c>
      <c s="860">
        <v>0</v>
      </c>
      <c s="860">
        <v>0</v>
      </c>
      <c s="860">
        <v>-235.28820000000019</v>
      </c>
      <c s="860">
        <v>0</v>
      </c>
      <c s="154">
        <v>8461.1717499999977</v>
      </c>
    </row>
    <row r="28" spans="2:10" ht="10.5" customHeight="1">
      <c r="B28" s="153" t="s">
        <v>92</v>
      </c>
      <c s="860">
        <v>220520.59373000005</v>
      </c>
      <c s="860">
        <v>0</v>
      </c>
      <c s="860">
        <v>4809.5984200000003</v>
      </c>
      <c s="860">
        <v>752.75734999999997</v>
      </c>
      <c s="860">
        <v>0</v>
      </c>
      <c s="860">
        <v>-495.71565999999967</v>
      </c>
      <c s="860">
        <v>0</v>
      </c>
      <c s="154">
        <v>215215.27965000007</v>
      </c>
    </row>
    <row r="29" spans="2:10" ht="10.5" customHeight="1">
      <c r="B29" s="153" t="s">
        <v>100</v>
      </c>
      <c s="860">
        <v>3825.8636499999998</v>
      </c>
      <c s="860">
        <v>0</v>
      </c>
      <c s="860">
        <v>901.11289999999997</v>
      </c>
      <c s="860">
        <v>0</v>
      </c>
      <c s="860">
        <v>0</v>
      </c>
      <c s="860">
        <v>-103.89485699999985</v>
      </c>
      <c s="860">
        <v>0</v>
      </c>
      <c s="154">
        <v>2820.8558929999999</v>
      </c>
    </row>
    <row r="30" spans="2:10" ht="10.5" customHeight="1">
      <c r="B30" s="153" t="s">
        <v>101</v>
      </c>
      <c s="860">
        <v>29129.406999999999</v>
      </c>
      <c s="860">
        <v>0</v>
      </c>
      <c s="860">
        <v>0</v>
      </c>
      <c s="860">
        <v>0</v>
      </c>
      <c s="860">
        <v>0</v>
      </c>
      <c s="860">
        <v>0</v>
      </c>
      <c s="860">
        <v>0</v>
      </c>
      <c s="154">
        <v>29129.406999999999</v>
      </c>
    </row>
    <row r="31" spans="2:10" ht="10.5" customHeight="1">
      <c r="B31" s="153" t="s">
        <v>1208</v>
      </c>
      <c s="860">
        <v>206057.39000000001</v>
      </c>
      <c s="860">
        <v>0</v>
      </c>
      <c s="860">
        <v>0</v>
      </c>
      <c s="860">
        <v>0</v>
      </c>
      <c s="860">
        <v>0</v>
      </c>
      <c s="860">
        <v>2444.9000000000001</v>
      </c>
      <c s="860">
        <v>0</v>
      </c>
      <c s="154">
        <v>208502.29000000001</v>
      </c>
    </row>
    <row r="32" spans="2:10" ht="10.5" customHeight="1">
      <c r="B32" s="153" t="s">
        <v>34</v>
      </c>
      <c s="860">
        <v>7024.2732369999994</v>
      </c>
      <c s="860">
        <v>45.969470000000001</v>
      </c>
      <c s="860">
        <v>0</v>
      </c>
      <c s="860">
        <v>0</v>
      </c>
      <c s="860">
        <v>0</v>
      </c>
      <c s="860">
        <v>-191.36054799999943</v>
      </c>
      <c s="860">
        <v>0</v>
      </c>
      <c s="154">
        <v>6878.8821589999998</v>
      </c>
    </row>
    <row r="33" spans="2:10" ht="10.5" customHeight="1">
      <c r="B33" s="153" t="s">
        <v>111</v>
      </c>
      <c s="860">
        <v>52313.412728000003</v>
      </c>
      <c s="860">
        <v>0</v>
      </c>
      <c s="860">
        <v>0</v>
      </c>
      <c s="860">
        <v>0</v>
      </c>
      <c s="860">
        <v>0</v>
      </c>
      <c s="860">
        <v>-1415.3723229999989</v>
      </c>
      <c s="860">
        <v>0</v>
      </c>
      <c s="154">
        <v>50898.040405000007</v>
      </c>
    </row>
    <row r="34" spans="2:10" ht="10.5" customHeight="1">
      <c r="B34" s="155" t="s">
        <v>35</v>
      </c>
      <c s="860">
        <v>5337.6856320000006</v>
      </c>
      <c s="860">
        <v>0</v>
      </c>
      <c s="860">
        <v>0</v>
      </c>
      <c s="860">
        <v>0</v>
      </c>
      <c s="860">
        <v>0</v>
      </c>
      <c s="860">
        <v>86.298592000000184</v>
      </c>
      <c s="860">
        <v>0</v>
      </c>
      <c s="154">
        <v>5423.9842240000007</v>
      </c>
    </row>
    <row r="35" spans="2:10" ht="10.5" customHeight="1">
      <c r="B35" s="153" t="s">
        <v>36</v>
      </c>
      <c s="860">
        <v>641.67410000000257</v>
      </c>
      <c s="860">
        <v>0</v>
      </c>
      <c s="860">
        <v>23.125809999999998</v>
      </c>
      <c s="860">
        <v>4.5238300000000002</v>
      </c>
      <c s="860">
        <v>0</v>
      </c>
      <c s="860">
        <v>1.1641532182693482E-13</v>
      </c>
      <c s="860">
        <v>0</v>
      </c>
      <c s="154">
        <v>618.54829000000268</v>
      </c>
    </row>
    <row r="36" spans="2:10" ht="10.5" customHeight="1">
      <c r="B36" s="153" t="s">
        <v>943</v>
      </c>
      <c s="860">
        <v>0</v>
      </c>
      <c s="860">
        <v>0</v>
      </c>
      <c s="860">
        <v>0</v>
      </c>
      <c s="860">
        <v>0</v>
      </c>
      <c s="860">
        <v>0</v>
      </c>
      <c s="860">
        <v>0</v>
      </c>
      <c s="860">
        <v>0</v>
      </c>
      <c s="154">
        <v>0</v>
      </c>
    </row>
    <row r="37" spans="2:10" ht="10.5" customHeight="1">
      <c r="B37" s="153" t="s">
        <v>3811</v>
      </c>
      <c s="860">
        <v>58225.205700000006</v>
      </c>
      <c s="860">
        <v>0</v>
      </c>
      <c s="860">
        <v>0</v>
      </c>
      <c s="860">
        <v>0</v>
      </c>
      <c s="860">
        <v>0</v>
      </c>
      <c s="860">
        <v>-374.26860000000147</v>
      </c>
      <c s="860">
        <v>0</v>
      </c>
      <c s="154">
        <v>57850.937100000003</v>
      </c>
    </row>
    <row r="38" spans="2:10" ht="10.5" customHeight="1">
      <c r="B38" s="156" t="s">
        <v>1128</v>
      </c>
      <c s="161">
        <v>826777.96866100328</v>
      </c>
      <c s="143">
        <v>0</v>
      </c>
      <c s="161">
        <v>18802.538659999998</v>
      </c>
      <c s="143">
        <v>6409.7660699999997</v>
      </c>
      <c s="161">
        <v>46.542230000000004</v>
      </c>
      <c s="143">
        <v>-894.26550599984921</v>
      </c>
      <c s="161">
        <v>0</v>
      </c>
      <c s="157">
        <v>807081.16449500341</v>
      </c>
    </row>
    <row r="39" spans="2:10" ht="10.5" customHeight="1">
      <c r="B39" s="153" t="s">
        <v>7</v>
      </c>
      <c s="860">
        <v>227280.74982000102</v>
      </c>
      <c s="860">
        <v>0</v>
      </c>
      <c s="860">
        <v>15567.715269999999</v>
      </c>
      <c s="860">
        <v>5125.1731399999999</v>
      </c>
      <c s="860">
        <v>0</v>
      </c>
      <c s="860">
        <v>4.470348358154297E-11</v>
      </c>
      <c s="860">
        <v>0</v>
      </c>
      <c s="154">
        <v>211713.03455000109</v>
      </c>
    </row>
    <row r="40" spans="2:10" ht="10.5" customHeight="1">
      <c r="B40" s="153" t="s">
        <v>13</v>
      </c>
      <c s="860">
        <v>536127.5898100019</v>
      </c>
      <c s="860">
        <v>0</v>
      </c>
      <c s="860">
        <v>3234.82339</v>
      </c>
      <c s="860">
        <v>1284.59293</v>
      </c>
      <c s="860">
        <v>46.542230000000004</v>
      </c>
      <c s="860">
        <v>8.9406967163085939E-11</v>
      </c>
      <c s="860">
        <v>0</v>
      </c>
      <c s="154">
        <v>532892.76642000198</v>
      </c>
    </row>
    <row r="41" spans="2:10" ht="10.5" customHeight="1">
      <c r="B41" s="153" t="s">
        <v>18</v>
      </c>
      <c s="860">
        <v>0</v>
      </c>
      <c s="860">
        <v>0</v>
      </c>
      <c s="860">
        <v>0</v>
      </c>
      <c s="860">
        <v>0</v>
      </c>
      <c s="860">
        <v>0</v>
      </c>
      <c s="860">
        <v>0</v>
      </c>
      <c s="860">
        <v>0</v>
      </c>
      <c s="154">
        <v>0</v>
      </c>
    </row>
    <row r="42" spans="2:10" ht="10.5" customHeight="1">
      <c r="B42" s="153" t="s">
        <v>19</v>
      </c>
      <c s="860">
        <v>28920.122500000001</v>
      </c>
      <c s="860">
        <v>0</v>
      </c>
      <c s="860">
        <v>0</v>
      </c>
      <c s="860">
        <v>0</v>
      </c>
      <c s="860">
        <v>0</v>
      </c>
      <c s="860">
        <v>-541.66750000000002</v>
      </c>
      <c s="860">
        <v>0</v>
      </c>
      <c s="154">
        <v>28378.455000000002</v>
      </c>
    </row>
    <row r="43" spans="2:10" ht="10.5" customHeight="1">
      <c r="B43" s="153" t="s">
        <v>21</v>
      </c>
      <c s="860">
        <v>21417.172430000373</v>
      </c>
      <c s="860">
        <v>0</v>
      </c>
      <c s="860">
        <v>0</v>
      </c>
      <c s="860">
        <v>0</v>
      </c>
      <c s="860">
        <v>0</v>
      </c>
      <c s="860">
        <v>1.6763806343078612E-11</v>
      </c>
      <c s="860">
        <v>0</v>
      </c>
      <c s="154">
        <v>21417.172430000392</v>
      </c>
    </row>
    <row r="44" spans="2:10" ht="10.5" customHeight="1">
      <c r="B44" s="153" t="s">
        <v>29</v>
      </c>
      <c s="860">
        <v>13032.334101</v>
      </c>
      <c s="860">
        <v>0</v>
      </c>
      <c s="860">
        <v>0</v>
      </c>
      <c s="860">
        <v>0</v>
      </c>
      <c s="860">
        <v>0</v>
      </c>
      <c s="860">
        <v>-352.59800600000005</v>
      </c>
      <c s="860">
        <v>0</v>
      </c>
      <c s="154">
        <v>12679.736095</v>
      </c>
    </row>
    <row r="45" spans="2:10" ht="10.5" customHeight="1">
      <c r="B45" s="26" t="s">
        <v>1227</v>
      </c>
      <c s="353">
        <v>15979388.774499997</v>
      </c>
      <c s="353">
        <v>0</v>
      </c>
      <c s="353">
        <v>0</v>
      </c>
      <c s="353">
        <v>1254.575</v>
      </c>
      <c s="353">
        <v>29.626999999999999</v>
      </c>
      <c s="353">
        <v>0</v>
      </c>
      <c s="353">
        <v>276160.97759999998</v>
      </c>
      <c s="353">
        <v>15979388.774499997</v>
      </c>
    </row>
    <row r="46" spans="2:10" ht="10.5" customHeight="1">
      <c r="B46" s="156" t="s">
        <v>1223</v>
      </c>
      <c s="161">
        <v>62526</v>
      </c>
      <c s="143">
        <v>0</v>
      </c>
      <c s="161">
        <v>0</v>
      </c>
      <c s="143">
        <v>1254.575</v>
      </c>
      <c s="161">
        <v>29.626999999999999</v>
      </c>
      <c s="143">
        <v>0</v>
      </c>
      <c s="161">
        <v>0</v>
      </c>
      <c s="157">
        <v>62526</v>
      </c>
    </row>
    <row r="47" spans="2:10" ht="10.5" customHeight="1">
      <c r="B47" s="153" t="s">
        <v>340</v>
      </c>
      <c s="860">
        <v>12343</v>
      </c>
      <c s="860">
        <v>0</v>
      </c>
      <c s="860">
        <v>0</v>
      </c>
      <c s="860">
        <v>0</v>
      </c>
      <c s="860">
        <v>29.626999999999999</v>
      </c>
      <c s="860">
        <v>0</v>
      </c>
      <c s="860">
        <v>0</v>
      </c>
      <c s="860">
        <v>12343</v>
      </c>
    </row>
    <row r="48" spans="2:10" ht="10.5" customHeight="1">
      <c r="B48" s="153" t="s">
        <v>341</v>
      </c>
      <c s="860">
        <v>50183</v>
      </c>
      <c s="860">
        <v>0</v>
      </c>
      <c s="860">
        <v>0</v>
      </c>
      <c s="860">
        <v>1254.575</v>
      </c>
      <c s="860">
        <v>0</v>
      </c>
      <c s="860">
        <v>0</v>
      </c>
      <c s="860">
        <v>0</v>
      </c>
      <c s="860">
        <v>50183</v>
      </c>
    </row>
    <row r="49" spans="2:10" ht="10.5" customHeight="1">
      <c r="B49" s="153" t="s">
        <v>1125</v>
      </c>
      <c s="860">
        <v>0</v>
      </c>
      <c s="860">
        <v>0</v>
      </c>
      <c s="860">
        <v>0</v>
      </c>
      <c s="860">
        <v>0</v>
      </c>
      <c s="860">
        <v>0</v>
      </c>
      <c s="860">
        <v>0</v>
      </c>
      <c s="860">
        <v>0</v>
      </c>
      <c s="860">
        <v>0</v>
      </c>
    </row>
    <row r="50" spans="2:10" ht="10.5" customHeight="1">
      <c r="B50" s="156" t="s">
        <v>1224</v>
      </c>
      <c s="161">
        <v>15916862.774499997</v>
      </c>
      <c s="143">
        <v>0</v>
      </c>
      <c s="161">
        <v>0</v>
      </c>
      <c s="143">
        <v>0</v>
      </c>
      <c s="161">
        <v>0</v>
      </c>
      <c s="143">
        <v>0</v>
      </c>
      <c s="161">
        <v>276160.97759999998</v>
      </c>
      <c s="157">
        <v>15916862.774499997</v>
      </c>
    </row>
    <row r="51" spans="2:10" ht="10.5" customHeight="1">
      <c r="B51" s="153" t="s">
        <v>335</v>
      </c>
      <c s="860">
        <v>104793.92</v>
      </c>
      <c s="860">
        <v>0</v>
      </c>
      <c s="860">
        <v>0</v>
      </c>
      <c s="860">
        <v>0</v>
      </c>
      <c s="860">
        <v>0</v>
      </c>
      <c s="860">
        <v>0</v>
      </c>
      <c s="860">
        <v>36745.919999999998</v>
      </c>
      <c s="860">
        <v>104793.92</v>
      </c>
    </row>
    <row r="52" spans="2:10" ht="10.5" customHeight="1">
      <c r="B52" s="153" t="s">
        <v>336</v>
      </c>
      <c s="860">
        <v>389049.46859999979</v>
      </c>
      <c s="860">
        <v>0</v>
      </c>
      <c s="860">
        <v>0</v>
      </c>
      <c s="860">
        <v>0</v>
      </c>
      <c s="860">
        <v>0</v>
      </c>
      <c s="860">
        <v>0</v>
      </c>
      <c s="860">
        <v>239415.0576</v>
      </c>
      <c s="860">
        <v>389049.46859999979</v>
      </c>
    </row>
    <row r="53" spans="2:10" ht="10.5" customHeight="1">
      <c r="B53" s="153" t="s">
        <v>1051</v>
      </c>
      <c s="860">
        <v>0</v>
      </c>
      <c s="860">
        <v>0</v>
      </c>
      <c s="860">
        <v>0</v>
      </c>
      <c s="860">
        <v>0</v>
      </c>
      <c s="860">
        <v>0</v>
      </c>
      <c s="860">
        <v>0</v>
      </c>
      <c s="860">
        <v>0</v>
      </c>
      <c s="860">
        <v>0</v>
      </c>
    </row>
    <row r="54" spans="2:10" ht="10.5" customHeight="1">
      <c r="B54" s="153" t="s">
        <v>337</v>
      </c>
      <c s="860">
        <v>0</v>
      </c>
      <c s="860">
        <v>0</v>
      </c>
      <c s="860">
        <v>0</v>
      </c>
      <c s="860">
        <v>0</v>
      </c>
      <c s="860">
        <v>0</v>
      </c>
      <c s="860">
        <v>0</v>
      </c>
      <c s="860">
        <v>0</v>
      </c>
      <c s="860">
        <v>0</v>
      </c>
    </row>
    <row r="55" spans="2:10" ht="10.5" customHeight="1">
      <c r="B55" s="153" t="s">
        <v>1052</v>
      </c>
      <c s="860">
        <v>0</v>
      </c>
      <c s="860">
        <v>0</v>
      </c>
      <c s="860">
        <v>0</v>
      </c>
      <c s="860">
        <v>0</v>
      </c>
      <c s="860">
        <v>0</v>
      </c>
      <c s="860">
        <v>0</v>
      </c>
      <c s="860">
        <v>0</v>
      </c>
      <c s="860">
        <v>0</v>
      </c>
    </row>
    <row r="56" spans="2:10" ht="10.5" customHeight="1">
      <c r="B56" s="153" t="s">
        <v>1053</v>
      </c>
      <c s="860">
        <v>0</v>
      </c>
      <c s="860">
        <v>0</v>
      </c>
      <c s="860">
        <v>0</v>
      </c>
      <c s="860">
        <v>0</v>
      </c>
      <c s="860">
        <v>0</v>
      </c>
      <c s="860">
        <v>0</v>
      </c>
      <c s="860">
        <v>0</v>
      </c>
      <c s="860">
        <v>0</v>
      </c>
    </row>
    <row r="57" spans="2:10" ht="10.5" customHeight="1">
      <c r="B57" s="153" t="s">
        <v>1054</v>
      </c>
      <c s="860">
        <v>0</v>
      </c>
      <c s="860">
        <v>0</v>
      </c>
      <c s="860">
        <v>0</v>
      </c>
      <c s="860">
        <v>0</v>
      </c>
      <c s="860">
        <v>0</v>
      </c>
      <c s="860">
        <v>0</v>
      </c>
      <c s="860">
        <v>0</v>
      </c>
      <c s="860">
        <v>0</v>
      </c>
    </row>
    <row r="58" spans="2:10" ht="10.5" customHeight="1">
      <c r="B58" s="153" t="s">
        <v>1055</v>
      </c>
      <c s="860">
        <v>0</v>
      </c>
      <c s="860">
        <v>0</v>
      </c>
      <c s="860">
        <v>0</v>
      </c>
      <c s="860">
        <v>0</v>
      </c>
      <c s="860">
        <v>0</v>
      </c>
      <c s="860">
        <v>0</v>
      </c>
      <c s="860">
        <v>0</v>
      </c>
      <c s="860">
        <v>0</v>
      </c>
    </row>
    <row r="59" spans="2:10" ht="10.5" customHeight="1">
      <c r="B59" s="153" t="s">
        <v>1056</v>
      </c>
      <c s="860">
        <v>0</v>
      </c>
      <c s="860">
        <v>0</v>
      </c>
      <c s="860">
        <v>0</v>
      </c>
      <c s="860">
        <v>0</v>
      </c>
      <c s="860">
        <v>0</v>
      </c>
      <c s="860">
        <v>0</v>
      </c>
      <c s="860">
        <v>0</v>
      </c>
      <c s="860">
        <v>0</v>
      </c>
    </row>
    <row r="60" spans="2:10" ht="10.5" customHeight="1">
      <c r="B60" s="153" t="s">
        <v>1057</v>
      </c>
      <c s="860">
        <v>0</v>
      </c>
      <c s="860">
        <v>0</v>
      </c>
      <c s="860">
        <v>0</v>
      </c>
      <c s="860">
        <v>0</v>
      </c>
      <c s="860">
        <v>0</v>
      </c>
      <c s="860">
        <v>0</v>
      </c>
      <c s="860">
        <v>0</v>
      </c>
      <c s="860">
        <v>0</v>
      </c>
    </row>
    <row r="61" spans="2:10" ht="10.5" customHeight="1">
      <c r="B61" s="153" t="s">
        <v>1058</v>
      </c>
      <c s="860">
        <v>0</v>
      </c>
      <c s="860">
        <v>0</v>
      </c>
      <c s="860">
        <v>0</v>
      </c>
      <c s="860">
        <v>0</v>
      </c>
      <c s="860">
        <v>0</v>
      </c>
      <c s="860">
        <v>0</v>
      </c>
      <c s="860">
        <v>0</v>
      </c>
      <c s="860">
        <v>0</v>
      </c>
    </row>
    <row r="62" spans="2:10" ht="10.5" customHeight="1">
      <c r="B62" s="153" t="s">
        <v>1059</v>
      </c>
      <c s="860">
        <v>0</v>
      </c>
      <c s="860">
        <v>0</v>
      </c>
      <c s="860">
        <v>0</v>
      </c>
      <c s="860">
        <v>0</v>
      </c>
      <c s="860">
        <v>0</v>
      </c>
      <c s="860">
        <v>0</v>
      </c>
      <c s="860">
        <v>0</v>
      </c>
      <c s="860">
        <v>0</v>
      </c>
    </row>
    <row r="63" spans="2:10" ht="10.5" customHeight="1">
      <c r="B63" s="153" t="s">
        <v>1060</v>
      </c>
      <c s="860">
        <v>0</v>
      </c>
      <c s="860">
        <v>0</v>
      </c>
      <c s="860">
        <v>0</v>
      </c>
      <c s="860">
        <v>0</v>
      </c>
      <c s="860">
        <v>0</v>
      </c>
      <c s="860">
        <v>0</v>
      </c>
      <c s="860">
        <v>0</v>
      </c>
      <c s="860">
        <v>0</v>
      </c>
    </row>
    <row r="64" spans="2:10" ht="10.5" customHeight="1">
      <c r="B64" s="153" t="s">
        <v>1061</v>
      </c>
      <c s="860">
        <v>0</v>
      </c>
      <c s="860">
        <v>0</v>
      </c>
      <c s="860">
        <v>0</v>
      </c>
      <c s="860">
        <v>0</v>
      </c>
      <c s="860">
        <v>0</v>
      </c>
      <c s="860">
        <v>0</v>
      </c>
      <c s="860">
        <v>0</v>
      </c>
      <c s="860">
        <v>0</v>
      </c>
    </row>
    <row r="65" spans="2:10" ht="10.5" customHeight="1">
      <c r="B65" s="153" t="s">
        <v>1062</v>
      </c>
      <c s="860">
        <v>0</v>
      </c>
      <c s="860">
        <v>0</v>
      </c>
      <c s="860">
        <v>0</v>
      </c>
      <c s="860">
        <v>0</v>
      </c>
      <c s="860">
        <v>0</v>
      </c>
      <c s="860">
        <v>0</v>
      </c>
      <c s="860">
        <v>0</v>
      </c>
      <c s="860">
        <v>0</v>
      </c>
    </row>
    <row r="66" spans="2:10" ht="10.5" customHeight="1">
      <c r="B66" s="153" t="s">
        <v>338</v>
      </c>
      <c s="860">
        <v>213000</v>
      </c>
      <c s="860">
        <v>0</v>
      </c>
      <c s="860">
        <v>0</v>
      </c>
      <c s="860">
        <v>0</v>
      </c>
      <c s="860">
        <v>0</v>
      </c>
      <c s="860">
        <v>0</v>
      </c>
      <c s="860">
        <v>0</v>
      </c>
      <c s="860">
        <v>213000</v>
      </c>
    </row>
    <row r="67" spans="2:10" ht="10.5" customHeight="1">
      <c r="B67" s="153" t="s">
        <v>353</v>
      </c>
      <c s="860">
        <v>1004941.992</v>
      </c>
      <c s="860">
        <v>0</v>
      </c>
      <c s="860">
        <v>0</v>
      </c>
      <c s="860">
        <v>0</v>
      </c>
      <c s="860">
        <v>0</v>
      </c>
      <c s="860">
        <v>0</v>
      </c>
      <c s="860">
        <v>0</v>
      </c>
      <c s="860">
        <v>1004941.992</v>
      </c>
    </row>
    <row r="68" spans="2:10" ht="10.5" customHeight="1">
      <c r="B68" s="153" t="s">
        <v>354</v>
      </c>
      <c s="860">
        <v>2982942.4219999998</v>
      </c>
      <c s="860">
        <v>0</v>
      </c>
      <c s="860">
        <v>0</v>
      </c>
      <c s="860">
        <v>0</v>
      </c>
      <c s="860">
        <v>0</v>
      </c>
      <c s="860">
        <v>0</v>
      </c>
      <c s="860">
        <v>0</v>
      </c>
      <c s="860">
        <v>2982942.4219999998</v>
      </c>
    </row>
    <row r="69" spans="2:10" ht="10.5" customHeight="1">
      <c r="B69" s="153" t="s">
        <v>355</v>
      </c>
      <c s="860">
        <v>3499085.9440000001</v>
      </c>
      <c s="860">
        <v>0</v>
      </c>
      <c s="860">
        <v>0</v>
      </c>
      <c s="860">
        <v>0</v>
      </c>
      <c s="860">
        <v>0</v>
      </c>
      <c s="860">
        <v>0</v>
      </c>
      <c s="860">
        <v>0</v>
      </c>
      <c s="860">
        <v>3499085.9440000001</v>
      </c>
    </row>
    <row r="70" spans="2:10" ht="10.5" customHeight="1">
      <c r="B70" s="153" t="s">
        <v>356</v>
      </c>
      <c s="860">
        <v>7452636.2450000001</v>
      </c>
      <c s="860">
        <v>0</v>
      </c>
      <c s="860">
        <v>0</v>
      </c>
      <c s="860">
        <v>0</v>
      </c>
      <c s="860">
        <v>0</v>
      </c>
      <c s="860">
        <v>0</v>
      </c>
      <c s="860">
        <v>0</v>
      </c>
      <c s="860">
        <v>7452636.2450000001</v>
      </c>
    </row>
    <row r="71" spans="2:10" ht="10.5" customHeight="1">
      <c r="B71" s="153" t="s">
        <v>343</v>
      </c>
      <c s="860">
        <v>18147.628199999999</v>
      </c>
      <c s="860">
        <v>0</v>
      </c>
      <c s="860">
        <v>0</v>
      </c>
      <c s="860">
        <v>0</v>
      </c>
      <c s="860">
        <v>0</v>
      </c>
      <c s="860">
        <v>0</v>
      </c>
      <c s="860">
        <v>0</v>
      </c>
      <c s="860">
        <v>18147.628199999999</v>
      </c>
    </row>
    <row r="72" spans="2:10" ht="10.5" customHeight="1">
      <c r="B72" s="153" t="s">
        <v>344</v>
      </c>
      <c s="860">
        <v>18796.4738</v>
      </c>
      <c s="860">
        <v>0</v>
      </c>
      <c s="860">
        <v>0</v>
      </c>
      <c s="860">
        <v>0</v>
      </c>
      <c s="860">
        <v>0</v>
      </c>
      <c s="860">
        <v>0</v>
      </c>
      <c s="860">
        <v>0</v>
      </c>
      <c s="860">
        <v>18796.4738</v>
      </c>
    </row>
    <row r="73" spans="2:10" ht="10.5" customHeight="1">
      <c r="B73" s="153" t="s">
        <v>345</v>
      </c>
      <c s="860">
        <v>60204.123200000002</v>
      </c>
      <c s="860">
        <v>0</v>
      </c>
      <c s="860">
        <v>0</v>
      </c>
      <c s="860">
        <v>0</v>
      </c>
      <c s="860">
        <v>0</v>
      </c>
      <c s="860">
        <v>0</v>
      </c>
      <c s="860">
        <v>0</v>
      </c>
      <c s="860">
        <v>60204.123200000002</v>
      </c>
    </row>
    <row r="74" spans="2:10" ht="10.5" customHeight="1">
      <c r="B74" s="153" t="s">
        <v>346</v>
      </c>
      <c s="860">
        <v>9062.8785000000007</v>
      </c>
      <c s="860">
        <v>0</v>
      </c>
      <c s="860">
        <v>0</v>
      </c>
      <c s="860">
        <v>0</v>
      </c>
      <c s="860">
        <v>0</v>
      </c>
      <c s="860">
        <v>0</v>
      </c>
      <c s="860">
        <v>0</v>
      </c>
      <c s="860">
        <v>9062.8785000000007</v>
      </c>
    </row>
    <row r="75" spans="2:10" ht="10.5" customHeight="1">
      <c r="B75" s="153" t="s">
        <v>347</v>
      </c>
      <c s="860">
        <v>27410.992699999999</v>
      </c>
      <c s="860">
        <v>0</v>
      </c>
      <c s="860">
        <v>0</v>
      </c>
      <c s="860">
        <v>0</v>
      </c>
      <c s="860">
        <v>0</v>
      </c>
      <c s="860">
        <v>0</v>
      </c>
      <c s="860">
        <v>0</v>
      </c>
      <c s="860">
        <v>27410.992699999999</v>
      </c>
    </row>
    <row r="76" spans="2:10" ht="10.5" customHeight="1">
      <c r="B76" s="153" t="s">
        <v>348</v>
      </c>
      <c s="860">
        <v>14059.536400000001</v>
      </c>
      <c s="860">
        <v>0</v>
      </c>
      <c s="860">
        <v>0</v>
      </c>
      <c s="860">
        <v>0</v>
      </c>
      <c s="860">
        <v>0</v>
      </c>
      <c s="860">
        <v>0</v>
      </c>
      <c s="860">
        <v>0</v>
      </c>
      <c s="860">
        <v>14059.536400000001</v>
      </c>
    </row>
    <row r="77" spans="2:10" ht="10.5" customHeight="1">
      <c r="B77" s="153" t="s">
        <v>349</v>
      </c>
      <c s="860">
        <v>28758.805399999997</v>
      </c>
      <c s="860">
        <v>0</v>
      </c>
      <c s="860">
        <v>0</v>
      </c>
      <c s="860">
        <v>0</v>
      </c>
      <c s="860">
        <v>0</v>
      </c>
      <c s="860">
        <v>0</v>
      </c>
      <c s="860">
        <v>0</v>
      </c>
      <c s="860">
        <v>28758.805399999997</v>
      </c>
    </row>
    <row r="78" spans="2:10" ht="10.5" customHeight="1">
      <c r="B78" s="153" t="s">
        <v>350</v>
      </c>
      <c s="860">
        <v>50274.598399999995</v>
      </c>
      <c s="860">
        <v>0</v>
      </c>
      <c s="860">
        <v>0</v>
      </c>
      <c s="860">
        <v>0</v>
      </c>
      <c s="860">
        <v>0</v>
      </c>
      <c s="860">
        <v>0</v>
      </c>
      <c s="860">
        <v>0</v>
      </c>
      <c s="860">
        <v>50274.598399999995</v>
      </c>
    </row>
    <row r="79" spans="2:10" ht="10.5" customHeight="1">
      <c r="B79" s="153" t="s">
        <v>351</v>
      </c>
      <c s="860">
        <v>29438.635200000001</v>
      </c>
      <c s="860">
        <v>0</v>
      </c>
      <c s="860">
        <v>0</v>
      </c>
      <c s="860">
        <v>0</v>
      </c>
      <c s="860">
        <v>0</v>
      </c>
      <c s="860">
        <v>0</v>
      </c>
      <c s="860">
        <v>0</v>
      </c>
      <c s="860">
        <v>29438.635200000001</v>
      </c>
    </row>
    <row r="80" spans="2:10" ht="10.5" customHeight="1">
      <c r="B80" s="655" t="s">
        <v>352</v>
      </c>
      <c s="860">
        <v>14259.1111</v>
      </c>
      <c s="860">
        <v>0</v>
      </c>
      <c s="860">
        <v>0</v>
      </c>
      <c s="860">
        <v>0</v>
      </c>
      <c s="860">
        <v>0</v>
      </c>
      <c s="860">
        <v>0</v>
      </c>
      <c s="860">
        <v>0</v>
      </c>
      <c s="860">
        <v>14259.1111</v>
      </c>
    </row>
    <row r="81" spans="2:10" ht="10.5" customHeight="1">
      <c r="B81" s="656" t="s">
        <v>1012</v>
      </c>
      <c s="353">
        <v>0</v>
      </c>
      <c s="353">
        <v>0</v>
      </c>
      <c s="353">
        <v>0</v>
      </c>
      <c s="353">
        <v>0</v>
      </c>
      <c s="353">
        <v>0</v>
      </c>
      <c s="353">
        <v>0</v>
      </c>
      <c s="353">
        <v>0</v>
      </c>
      <c s="353">
        <v>0</v>
      </c>
    </row>
    <row r="82" spans="2:10" ht="10.5" customHeight="1">
      <c r="B82" s="657" t="s">
        <v>2023</v>
      </c>
      <c s="665">
        <v>656022</v>
      </c>
      <c s="665">
        <v>0</v>
      </c>
      <c s="665">
        <v>0</v>
      </c>
      <c s="665">
        <v>11439.38363</v>
      </c>
      <c s="665">
        <v>4500</v>
      </c>
      <c s="665">
        <v>1.4901161193847657E-11</v>
      </c>
      <c s="665">
        <v>0</v>
      </c>
      <c s="665">
        <v>656022</v>
      </c>
    </row>
    <row r="83" spans="2:10" ht="10.5" customHeight="1">
      <c r="B83" s="662" t="s">
        <v>2022</v>
      </c>
      <c s="659">
        <v>656022</v>
      </c>
      <c s="659">
        <v>0</v>
      </c>
      <c s="659">
        <v>0</v>
      </c>
      <c s="659">
        <v>11439.38363</v>
      </c>
      <c s="659">
        <v>4500</v>
      </c>
      <c s="659">
        <v>1.4901161193847657E-11</v>
      </c>
      <c s="659">
        <v>0</v>
      </c>
      <c s="659">
        <v>656022</v>
      </c>
    </row>
    <row r="87" spans="3:3" ht="10.5" customHeight="1">
      <c r="C87" s="187"/>
    </row>
    <row r="88" spans="3:3" ht="10.5" customHeight="1">
      <c r="C88" s="187"/>
    </row>
    <row r="89" spans="3:3" ht="10.5" customHeight="1">
      <c r="C89" s="187"/>
    </row>
  </sheetData>
  <mergeCells count="4">
    <mergeCell ref="B1:J1"/>
    <mergeCell ref="B2:J2"/>
    <mergeCell ref="B4:J4"/>
    <mergeCell ref="B3:J3"/>
  </mergeCells>
  <pageMargins left="0.7" right="0.7" top="0.75" bottom="0.75" header="0.3" footer="0.3"/>
  <pageSetup orientation="portrait" paperSize="1" scale="32"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30">
    <tabColor theme="7" tint="0.399980008602142"/>
    <pageSetUpPr fitToPage="1"/>
  </sheetPr>
  <dimension ref="B1:J87"/>
  <sheetViews>
    <sheetView zoomScale="120" zoomScaleNormal="120" workbookViewId="0" topLeftCell="A1">
      <selection pane="topLeft" activeCell="C6" sqref="C6"/>
    </sheetView>
  </sheetViews>
  <sheetFormatPr defaultColWidth="11.4442857142857" defaultRowHeight="10.2"/>
  <cols>
    <col min="1" max="1" width="5.42857142857143" style="548" customWidth="1"/>
    <col min="2" max="2" width="41.4285714285714" style="548" customWidth="1"/>
    <col min="3" max="3" width="16.5714285714286" style="548" bestFit="1" customWidth="1"/>
    <col min="4" max="4" width="14" style="548" bestFit="1" customWidth="1"/>
    <col min="5" max="5" width="15" style="548" customWidth="1"/>
    <col min="6" max="6" width="13.4285714285714" style="548" customWidth="1"/>
    <col min="7" max="7" width="12.4285714285714" style="548" bestFit="1" customWidth="1"/>
    <col min="8" max="8" width="13.5714285714286" style="548" customWidth="1"/>
    <col min="9" max="9" width="12.4285714285714" style="548" bestFit="1" customWidth="1"/>
    <col min="10" max="10" width="16" style="548" customWidth="1"/>
    <col min="11" max="16384" width="11.4285714285714" style="548"/>
  </cols>
  <sheetData>
    <row r="1" spans="2:10" ht="10.2">
      <c r="B1" s="916" t="s">
        <v>1098</v>
      </c>
      <c s="917"/>
      <c s="917"/>
      <c s="917"/>
      <c s="917"/>
      <c s="917"/>
      <c s="917"/>
      <c s="917"/>
      <c s="918"/>
    </row>
    <row r="2" spans="2:10" ht="10.2">
      <c r="B2" s="919" t="s">
        <v>1101</v>
      </c>
      <c s="920"/>
      <c s="920"/>
      <c s="920"/>
      <c s="920"/>
      <c s="920"/>
      <c s="920"/>
      <c s="920"/>
      <c s="921"/>
    </row>
    <row r="3" spans="2:10" ht="10.2">
      <c r="B3" s="925" t="s">
        <v>4128</v>
      </c>
      <c s="926"/>
      <c s="926"/>
      <c s="926"/>
      <c s="926"/>
      <c s="926"/>
      <c s="926"/>
      <c s="926"/>
      <c s="927"/>
    </row>
    <row r="4" spans="2:10" ht="10.2">
      <c r="B4" s="922" t="s">
        <v>1154</v>
      </c>
      <c s="923"/>
      <c s="923"/>
      <c s="923"/>
      <c s="923"/>
      <c s="923"/>
      <c s="923"/>
      <c s="923"/>
      <c s="924"/>
    </row>
    <row r="5" spans="3:10" ht="10.2">
      <c r="C5" s="587"/>
      <c s="587"/>
      <c s="587"/>
      <c s="587"/>
      <c s="587"/>
      <c s="587"/>
      <c s="587"/>
      <c s="587"/>
    </row>
    <row r="6" spans="2:10" ht="20.4">
      <c r="B6" s="591" t="s">
        <v>1016</v>
      </c>
      <c s="591" t="s">
        <v>4097</v>
      </c>
      <c s="592" t="s">
        <v>935</v>
      </c>
      <c s="591" t="s">
        <v>936</v>
      </c>
      <c s="592" t="s">
        <v>934</v>
      </c>
      <c s="591" t="s">
        <v>937</v>
      </c>
      <c s="593" t="s">
        <v>974</v>
      </c>
      <c s="591" t="s">
        <v>1082</v>
      </c>
      <c s="594" t="s">
        <v>4129</v>
      </c>
    </row>
    <row r="7" spans="2:10" ht="10.2">
      <c r="B7" s="350" t="s">
        <v>1049</v>
      </c>
      <c s="588">
        <v>46784338.906328991</v>
      </c>
      <c s="588">
        <v>4769.3669</v>
      </c>
      <c s="588">
        <v>243030.48705900004</v>
      </c>
      <c s="588">
        <v>259466.86014400003</v>
      </c>
      <c s="588">
        <v>57490.794093999997</v>
      </c>
      <c s="588">
        <v>-120093.66557800009</v>
      </c>
      <c s="588">
        <v>276160.97759999998</v>
      </c>
      <c s="588">
        <v>46425984.120591998</v>
      </c>
    </row>
    <row r="8" spans="2:10" ht="11.25" customHeight="1">
      <c r="B8" s="162" t="s">
        <v>1228</v>
      </c>
      <c s="143">
        <v>25772491.417644002</v>
      </c>
      <c s="143">
        <v>4769.3669</v>
      </c>
      <c s="143">
        <v>186196.99085100001</v>
      </c>
      <c s="143">
        <v>229744.81208</v>
      </c>
      <c s="143">
        <v>52910.333760999994</v>
      </c>
      <c s="143">
        <v>-112538.27576899996</v>
      </c>
      <c s="143">
        <v>0</v>
      </c>
      <c s="143">
        <v>25478525.517924</v>
      </c>
    </row>
    <row r="9" spans="2:10" s="589" customFormat="1" ht="9.75" customHeight="1">
      <c r="B9" s="482" t="s">
        <v>119</v>
      </c>
      <c s="483">
        <v>0</v>
      </c>
      <c s="484">
        <v>0</v>
      </c>
      <c s="483">
        <v>0</v>
      </c>
      <c s="484">
        <v>0</v>
      </c>
      <c s="483">
        <v>0</v>
      </c>
      <c s="484">
        <v>0</v>
      </c>
      <c s="484">
        <v>0</v>
      </c>
      <c s="484">
        <v>0</v>
      </c>
    </row>
    <row r="10" spans="2:10" s="589" customFormat="1" ht="9.75" customHeight="1">
      <c r="B10" s="482" t="s">
        <v>120</v>
      </c>
      <c s="483">
        <v>8503325.5931580029</v>
      </c>
      <c s="484">
        <v>3393.6868999999997</v>
      </c>
      <c s="483">
        <v>65971.009885000007</v>
      </c>
      <c s="484">
        <v>56445.131269999998</v>
      </c>
      <c s="483">
        <v>583.47721000000001</v>
      </c>
      <c s="484">
        <v>-9.998509631259367E-07</v>
      </c>
      <c s="484">
        <v>0</v>
      </c>
      <c s="484">
        <v>8440748.2701720037</v>
      </c>
    </row>
    <row r="11" spans="2:10" s="589" customFormat="1" ht="9.75" customHeight="1">
      <c r="B11" s="482" t="s">
        <v>247</v>
      </c>
      <c s="483">
        <v>4885113.3007999994</v>
      </c>
      <c s="484">
        <v>0</v>
      </c>
      <c s="483">
        <v>0</v>
      </c>
      <c s="484">
        <v>47068.808960000002</v>
      </c>
      <c s="483">
        <v>4.80532</v>
      </c>
      <c s="484">
        <v>-3.7252902984619103E-11</v>
      </c>
      <c s="484">
        <v>0</v>
      </c>
      <c s="484">
        <v>4885113.3007999994</v>
      </c>
    </row>
    <row r="12" spans="2:10" s="589" customFormat="1" ht="9.75" customHeight="1">
      <c r="B12" s="482" t="s">
        <v>270</v>
      </c>
      <c s="483">
        <v>3556007.9453409985</v>
      </c>
      <c s="484">
        <v>1375.6800000000001</v>
      </c>
      <c s="483">
        <v>40981.773266000004</v>
      </c>
      <c s="484">
        <v>21222.635850000002</v>
      </c>
      <c s="483">
        <v>2278.9563499999995</v>
      </c>
      <c s="484">
        <v>2.9999726684764027E-06</v>
      </c>
      <c s="484">
        <v>0</v>
      </c>
      <c s="484">
        <v>3516401.8520779992</v>
      </c>
    </row>
    <row r="13" spans="2:10" s="589" customFormat="1" ht="9.75" customHeight="1">
      <c r="B13" s="482" t="s">
        <v>322</v>
      </c>
      <c s="483">
        <v>26847.402205000002</v>
      </c>
      <c s="484">
        <v>0</v>
      </c>
      <c s="483">
        <v>1179.0404900000001</v>
      </c>
      <c s="484">
        <v>524.39155000000005</v>
      </c>
      <c s="483">
        <v>0</v>
      </c>
      <c s="484">
        <v>-441.52989899999994</v>
      </c>
      <c s="484">
        <v>0</v>
      </c>
      <c s="484">
        <v>25226.831816000002</v>
      </c>
    </row>
    <row r="14" spans="2:10" s="589" customFormat="1" ht="9.75" customHeight="1">
      <c r="B14" s="482" t="s">
        <v>329</v>
      </c>
      <c s="483">
        <v>308000</v>
      </c>
      <c s="484">
        <v>0</v>
      </c>
      <c s="483">
        <v>0</v>
      </c>
      <c s="484">
        <v>4802.3537999999999</v>
      </c>
      <c s="483">
        <v>0</v>
      </c>
      <c s="484">
        <v>0</v>
      </c>
      <c s="484">
        <v>0</v>
      </c>
      <c s="484">
        <v>308000</v>
      </c>
    </row>
    <row r="15" spans="2:10" s="589" customFormat="1" ht="9.75" customHeight="1">
      <c r="B15" s="482" t="s">
        <v>330</v>
      </c>
      <c s="483">
        <v>8493197.176140001</v>
      </c>
      <c s="484">
        <v>0</v>
      </c>
      <c s="483">
        <v>78065.16721</v>
      </c>
      <c s="484">
        <v>99681.490650000007</v>
      </c>
      <c s="483">
        <v>50043.094880999997</v>
      </c>
      <c s="484">
        <v>-112096.74587200004</v>
      </c>
      <c s="484">
        <v>0</v>
      </c>
      <c s="484">
        <v>8303035.2630580002</v>
      </c>
    </row>
    <row r="16" spans="2:10" s="589" customFormat="1" ht="9.75" customHeight="1">
      <c r="B16" s="482" t="s">
        <v>3534</v>
      </c>
      <c s="483">
        <v>0</v>
      </c>
      <c s="484">
        <v>0</v>
      </c>
      <c s="483">
        <v>0</v>
      </c>
      <c s="484">
        <v>0</v>
      </c>
      <c s="483">
        <v>0</v>
      </c>
      <c s="484">
        <v>0</v>
      </c>
      <c s="484">
        <v>0</v>
      </c>
      <c s="484">
        <v>0</v>
      </c>
    </row>
    <row r="17" spans="2:10" ht="11.25" customHeight="1">
      <c r="B17" s="162" t="s">
        <v>1127</v>
      </c>
      <c s="143">
        <v>3643357.9930939944</v>
      </c>
      <c s="143">
        <v>0</v>
      </c>
      <c s="143">
        <v>40555.799958000003</v>
      </c>
      <c s="143">
        <v>11205.505233999998</v>
      </c>
      <c s="143">
        <v>50.833332999999996</v>
      </c>
      <c s="143">
        <v>-6661.1243030002888</v>
      </c>
      <c s="143">
        <v>0</v>
      </c>
      <c s="143">
        <v>3596141.0688329949</v>
      </c>
    </row>
    <row r="18" spans="2:10" ht="10.5" customHeight="1">
      <c r="B18" s="482" t="s">
        <v>37</v>
      </c>
      <c s="483">
        <v>615191.67980399937</v>
      </c>
      <c s="484">
        <v>0</v>
      </c>
      <c s="483">
        <v>9643.8005060000014</v>
      </c>
      <c s="484">
        <v>5315.6435399999991</v>
      </c>
      <c s="483">
        <v>50.833332999999996</v>
      </c>
      <c s="484">
        <v>-4.0000304579734802E-06</v>
      </c>
      <c s="484">
        <v>0</v>
      </c>
      <c s="484">
        <v>605547.87929399929</v>
      </c>
    </row>
    <row r="19" spans="2:10" ht="10.5" customHeight="1">
      <c r="B19" s="482" t="s">
        <v>50</v>
      </c>
      <c s="483">
        <v>766414.56832399999</v>
      </c>
      <c s="484">
        <v>0</v>
      </c>
      <c s="483">
        <v>25178.162322</v>
      </c>
      <c s="484">
        <v>5132.5805140000002</v>
      </c>
      <c s="483">
        <v>0</v>
      </c>
      <c s="484">
        <v>-3229.1459440000058</v>
      </c>
      <c s="484">
        <v>0</v>
      </c>
      <c s="484">
        <v>738007.26005799999</v>
      </c>
    </row>
    <row r="20" spans="2:10" ht="10.5" customHeight="1">
      <c r="B20" s="482" t="s">
        <v>57</v>
      </c>
      <c s="483">
        <v>0</v>
      </c>
      <c s="484">
        <v>0</v>
      </c>
      <c s="483">
        <v>0</v>
      </c>
      <c s="484">
        <v>0</v>
      </c>
      <c s="483">
        <v>0</v>
      </c>
      <c s="484">
        <v>0</v>
      </c>
      <c s="484">
        <v>0</v>
      </c>
      <c s="484">
        <v>0</v>
      </c>
    </row>
    <row r="21" spans="2:10" ht="10.5" customHeight="1">
      <c r="B21" s="482" t="s">
        <v>32</v>
      </c>
      <c s="483">
        <v>2683.0632499999942</v>
      </c>
      <c s="484">
        <v>0</v>
      </c>
      <c s="483">
        <v>0</v>
      </c>
      <c s="484">
        <v>0</v>
      </c>
      <c s="483">
        <v>0</v>
      </c>
      <c s="484">
        <v>-2.3283064365386963E-13</v>
      </c>
      <c s="484">
        <v>0</v>
      </c>
      <c s="484">
        <v>2683.0632499999942</v>
      </c>
    </row>
    <row r="22" spans="2:10" ht="10.5" customHeight="1">
      <c r="B22" s="482" t="s">
        <v>61</v>
      </c>
      <c s="483">
        <v>975.56813899999997</v>
      </c>
      <c s="484">
        <v>0</v>
      </c>
      <c s="483">
        <v>0</v>
      </c>
      <c s="484">
        <v>0</v>
      </c>
      <c s="483">
        <v>0</v>
      </c>
      <c s="484">
        <v>-26.394609999999986</v>
      </c>
      <c s="484">
        <v>0</v>
      </c>
      <c s="484">
        <v>949.17352900000003</v>
      </c>
    </row>
    <row r="23" spans="2:10" ht="10.5" customHeight="1">
      <c r="B23" s="482" t="s">
        <v>64</v>
      </c>
      <c s="483">
        <v>1673189.6360739947</v>
      </c>
      <c s="484">
        <v>0</v>
      </c>
      <c s="483">
        <v>0</v>
      </c>
      <c s="484">
        <v>0</v>
      </c>
      <c s="483">
        <v>0</v>
      </c>
      <c s="484">
        <v>-3236.7221280002518</v>
      </c>
      <c s="484">
        <v>0</v>
      </c>
      <c s="484">
        <v>1669952.9139459946</v>
      </c>
    </row>
    <row r="24" spans="2:10" ht="10.5" customHeight="1">
      <c r="B24" s="482" t="s">
        <v>83</v>
      </c>
      <c s="483">
        <v>1985.6935719999999</v>
      </c>
      <c s="484">
        <v>0</v>
      </c>
      <c s="483">
        <v>0</v>
      </c>
      <c s="484">
        <v>0</v>
      </c>
      <c s="483">
        <v>0</v>
      </c>
      <c s="484">
        <v>-53.724190000000064</v>
      </c>
      <c s="484">
        <v>0</v>
      </c>
      <c s="484">
        <v>1931.9693820000002</v>
      </c>
    </row>
    <row r="25" spans="2:10" ht="10.5" customHeight="1">
      <c r="B25" s="482" t="s">
        <v>91</v>
      </c>
      <c s="483">
        <v>8696.4599499999986</v>
      </c>
      <c s="484">
        <v>0</v>
      </c>
      <c s="483">
        <v>0</v>
      </c>
      <c s="484">
        <v>0</v>
      </c>
      <c s="483">
        <v>0</v>
      </c>
      <c s="484">
        <v>-235.28820000000019</v>
      </c>
      <c s="484">
        <v>0</v>
      </c>
      <c s="484">
        <v>8461.1717499999995</v>
      </c>
    </row>
    <row r="26" spans="2:10" ht="10.5" customHeight="1">
      <c r="B26" s="482" t="s">
        <v>92</v>
      </c>
      <c s="483">
        <v>217885.07168000002</v>
      </c>
      <c s="484">
        <v>0</v>
      </c>
      <c s="483">
        <v>4809.5984200000003</v>
      </c>
      <c s="484">
        <v>752.75734999999997</v>
      </c>
      <c s="483">
        <v>0</v>
      </c>
      <c s="484">
        <v>-495.71565999999967</v>
      </c>
      <c s="484">
        <v>0</v>
      </c>
      <c s="484">
        <v>212579.75760000001</v>
      </c>
    </row>
    <row r="27" spans="2:10" ht="10.5" customHeight="1">
      <c r="B27" s="482" t="s">
        <v>100</v>
      </c>
      <c s="483">
        <v>3825.8636499999998</v>
      </c>
      <c s="484">
        <v>0</v>
      </c>
      <c s="483">
        <v>901.11289999999997</v>
      </c>
      <c s="484">
        <v>0</v>
      </c>
      <c s="483">
        <v>0</v>
      </c>
      <c s="484">
        <v>-103.89485699999985</v>
      </c>
      <c s="484">
        <v>0</v>
      </c>
      <c s="484">
        <v>2820.8558930000004</v>
      </c>
    </row>
    <row r="28" spans="2:10" ht="10.5" customHeight="1">
      <c r="B28" s="482" t="s">
        <v>101</v>
      </c>
      <c s="483">
        <v>29129.406999999999</v>
      </c>
      <c s="484">
        <v>0</v>
      </c>
      <c s="483">
        <v>0</v>
      </c>
      <c s="484">
        <v>0</v>
      </c>
      <c s="483">
        <v>0</v>
      </c>
      <c s="484">
        <v>0</v>
      </c>
      <c s="484">
        <v>0</v>
      </c>
      <c s="484">
        <v>29129.406999999999</v>
      </c>
    </row>
    <row r="29" spans="2:10" ht="10.5" customHeight="1">
      <c r="B29" s="482" t="s">
        <v>1208</v>
      </c>
      <c s="483">
        <v>206057.39000000001</v>
      </c>
      <c s="484">
        <v>0</v>
      </c>
      <c s="483">
        <v>0</v>
      </c>
      <c s="484">
        <v>0</v>
      </c>
      <c s="483">
        <v>0</v>
      </c>
      <c s="484">
        <v>2444.9000000000001</v>
      </c>
      <c s="484">
        <v>0</v>
      </c>
      <c s="484">
        <v>208502.29000000001</v>
      </c>
    </row>
    <row r="30" spans="2:10" ht="10.5" customHeight="1">
      <c r="B30" s="482" t="s">
        <v>34</v>
      </c>
      <c s="483">
        <v>805.61349099999995</v>
      </c>
      <c s="484">
        <v>0</v>
      </c>
      <c s="483">
        <v>0</v>
      </c>
      <c s="484">
        <v>0</v>
      </c>
      <c s="483">
        <v>0</v>
      </c>
      <c s="484">
        <v>-21.796378999999956</v>
      </c>
      <c s="484">
        <v>0</v>
      </c>
      <c s="484">
        <v>783.81711199999995</v>
      </c>
    </row>
    <row r="31" spans="2:10" ht="10.5" customHeight="1">
      <c r="B31" s="482" t="s">
        <v>111</v>
      </c>
      <c s="483">
        <v>52313.412728000003</v>
      </c>
      <c s="484">
        <v>0</v>
      </c>
      <c s="483">
        <v>0</v>
      </c>
      <c s="484">
        <v>0</v>
      </c>
      <c s="483">
        <v>0</v>
      </c>
      <c s="484">
        <v>-1415.3723229999989</v>
      </c>
      <c s="484">
        <v>0</v>
      </c>
      <c s="484">
        <v>50898.040405</v>
      </c>
    </row>
    <row r="32" spans="2:10" ht="10.5" customHeight="1">
      <c r="B32" s="482" t="s">
        <v>35</v>
      </c>
      <c s="483">
        <v>5337.6856320000006</v>
      </c>
      <c s="484">
        <v>0</v>
      </c>
      <c s="483">
        <v>0</v>
      </c>
      <c s="484">
        <v>0</v>
      </c>
      <c s="483">
        <v>0</v>
      </c>
      <c s="484">
        <v>86.298592000000184</v>
      </c>
      <c s="484">
        <v>0</v>
      </c>
      <c s="484">
        <v>5423.9842240000007</v>
      </c>
    </row>
    <row r="33" spans="2:10" ht="10.5" customHeight="1">
      <c r="B33" s="482" t="s">
        <v>36</v>
      </c>
      <c s="483">
        <v>641.67410000000257</v>
      </c>
      <c s="484">
        <v>0</v>
      </c>
      <c s="483">
        <v>23.125809999999998</v>
      </c>
      <c s="484">
        <v>4.5238300000000002</v>
      </c>
      <c s="483">
        <v>0</v>
      </c>
      <c s="484">
        <v>1.1641532182693482E-13</v>
      </c>
      <c s="484">
        <v>0</v>
      </c>
      <c s="484">
        <v>618.54829000000257</v>
      </c>
    </row>
    <row r="34" spans="2:10" ht="11.25" customHeight="1">
      <c r="B34" s="482" t="s">
        <v>943</v>
      </c>
      <c s="483">
        <v>0</v>
      </c>
      <c s="484">
        <v>0</v>
      </c>
      <c s="483">
        <v>0</v>
      </c>
      <c s="484">
        <v>0</v>
      </c>
      <c s="483">
        <v>0</v>
      </c>
      <c s="484">
        <v>0</v>
      </c>
      <c s="484">
        <v>0</v>
      </c>
      <c s="484">
        <v>0</v>
      </c>
    </row>
    <row r="35" spans="2:10" ht="11.25" customHeight="1">
      <c r="B35" s="153" t="s">
        <v>3811</v>
      </c>
      <c s="483">
        <v>58225.205700000006</v>
      </c>
      <c s="484">
        <v>0</v>
      </c>
      <c s="483">
        <v>0</v>
      </c>
      <c s="484">
        <v>0</v>
      </c>
      <c s="483">
        <v>0</v>
      </c>
      <c s="484">
        <v>-374.26860000000147</v>
      </c>
      <c s="484">
        <v>0</v>
      </c>
      <c s="484">
        <v>57850.937100000003</v>
      </c>
    </row>
    <row r="36" spans="2:10" ht="12" customHeight="1">
      <c r="B36" s="162" t="s">
        <v>1128</v>
      </c>
      <c s="143">
        <v>733078.72109100339</v>
      </c>
      <c s="161">
        <v>0</v>
      </c>
      <c s="143">
        <v>16277.696249999999</v>
      </c>
      <c s="161">
        <v>5822.5841999999993</v>
      </c>
      <c s="143">
        <v>0</v>
      </c>
      <c s="161">
        <v>-894.26550599985103</v>
      </c>
      <c s="161">
        <v>0</v>
      </c>
      <c s="161">
        <v>715906.75933500333</v>
      </c>
    </row>
    <row r="37" spans="2:10" ht="10.5" customHeight="1">
      <c r="B37" s="482" t="s">
        <v>7</v>
      </c>
      <c s="483">
        <v>227280.74982000102</v>
      </c>
      <c s="484">
        <v>0</v>
      </c>
      <c s="483">
        <v>15567.715269999999</v>
      </c>
      <c s="484">
        <v>5125.1731399999999</v>
      </c>
      <c s="483">
        <v>0</v>
      </c>
      <c s="484">
        <v>4.470348358154297E-11</v>
      </c>
      <c s="484">
        <v>0</v>
      </c>
      <c s="484">
        <v>211713.03455000106</v>
      </c>
    </row>
    <row r="38" spans="2:10" ht="10.5" customHeight="1">
      <c r="B38" s="482" t="s">
        <v>13</v>
      </c>
      <c s="483">
        <v>442428.34224000189</v>
      </c>
      <c s="484">
        <v>0</v>
      </c>
      <c s="483">
        <v>709.98097999999993</v>
      </c>
      <c s="484">
        <v>697.41105999999991</v>
      </c>
      <c s="483">
        <v>0</v>
      </c>
      <c s="484">
        <v>8.9406967163085939E-11</v>
      </c>
      <c s="484">
        <v>0</v>
      </c>
      <c s="484">
        <v>441718.36126000201</v>
      </c>
    </row>
    <row r="39" spans="2:10" ht="10.5" customHeight="1">
      <c r="B39" s="482" t="s">
        <v>18</v>
      </c>
      <c s="483">
        <v>0</v>
      </c>
      <c s="484">
        <v>0</v>
      </c>
      <c s="483">
        <v>0</v>
      </c>
      <c s="484">
        <v>0</v>
      </c>
      <c s="483">
        <v>0</v>
      </c>
      <c s="484">
        <v>0</v>
      </c>
      <c s="484">
        <v>0</v>
      </c>
      <c s="484">
        <v>0</v>
      </c>
    </row>
    <row r="40" spans="2:10" ht="10.5" customHeight="1">
      <c r="B40" s="482" t="s">
        <v>19</v>
      </c>
      <c s="483">
        <v>28920.122500000001</v>
      </c>
      <c s="484">
        <v>0</v>
      </c>
      <c s="483">
        <v>0</v>
      </c>
      <c s="484">
        <v>0</v>
      </c>
      <c s="483">
        <v>0</v>
      </c>
      <c s="484">
        <v>-541.66750000000002</v>
      </c>
      <c s="484">
        <v>0</v>
      </c>
      <c s="484">
        <v>28378.455000000002</v>
      </c>
    </row>
    <row r="41" spans="2:10" ht="10.5" customHeight="1">
      <c r="B41" s="482" t="s">
        <v>21</v>
      </c>
      <c s="483">
        <v>21417.17243000033</v>
      </c>
      <c s="484">
        <v>0</v>
      </c>
      <c s="483">
        <v>0</v>
      </c>
      <c s="484">
        <v>0</v>
      </c>
      <c s="483">
        <v>0</v>
      </c>
      <c s="484">
        <v>1.4901161193847657E-11</v>
      </c>
      <c s="484">
        <v>0</v>
      </c>
      <c s="484">
        <v>21417.172430000348</v>
      </c>
    </row>
    <row r="42" spans="2:10" ht="10.5" customHeight="1">
      <c r="B42" s="482" t="s">
        <v>29</v>
      </c>
      <c s="483">
        <v>13032.334101</v>
      </c>
      <c s="484">
        <v>0</v>
      </c>
      <c s="483">
        <v>0</v>
      </c>
      <c s="484">
        <v>0</v>
      </c>
      <c s="483">
        <v>0</v>
      </c>
      <c s="484">
        <v>-352.59800600000005</v>
      </c>
      <c s="484">
        <v>0</v>
      </c>
      <c s="484">
        <v>12679.736095</v>
      </c>
    </row>
    <row r="43" spans="2:10" ht="10.5" customHeight="1">
      <c r="B43" s="162" t="s">
        <v>1230</v>
      </c>
      <c s="486">
        <v>15979388.774499997</v>
      </c>
      <c s="487">
        <v>0</v>
      </c>
      <c s="486">
        <v>0</v>
      </c>
      <c s="487">
        <v>1254.575</v>
      </c>
      <c s="486">
        <v>29.626999999999999</v>
      </c>
      <c s="487">
        <v>0</v>
      </c>
      <c s="487">
        <v>276160.97759999998</v>
      </c>
      <c s="487">
        <v>15979388.774499997</v>
      </c>
    </row>
    <row r="44" spans="2:10" ht="10.5" customHeight="1">
      <c r="B44" s="480" t="s">
        <v>941</v>
      </c>
      <c s="481">
        <v>62526</v>
      </c>
      <c s="485">
        <v>0</v>
      </c>
      <c s="481">
        <v>0</v>
      </c>
      <c s="485">
        <v>1254.575</v>
      </c>
      <c s="481">
        <v>29.626999999999999</v>
      </c>
      <c s="485">
        <v>0</v>
      </c>
      <c s="485">
        <v>0</v>
      </c>
      <c s="485">
        <v>62526</v>
      </c>
    </row>
    <row r="45" spans="2:10" ht="9.75" customHeight="1">
      <c r="B45" s="482" t="s">
        <v>340</v>
      </c>
      <c s="483">
        <v>12343</v>
      </c>
      <c s="484">
        <v>0</v>
      </c>
      <c s="483">
        <v>0</v>
      </c>
      <c s="484">
        <v>0</v>
      </c>
      <c s="483">
        <v>29.626999999999999</v>
      </c>
      <c s="484">
        <v>0</v>
      </c>
      <c s="484">
        <v>0</v>
      </c>
      <c s="484">
        <v>12343</v>
      </c>
    </row>
    <row r="46" spans="2:10" ht="9.75" customHeight="1">
      <c r="B46" s="482" t="s">
        <v>341</v>
      </c>
      <c s="483">
        <v>50183</v>
      </c>
      <c s="484">
        <v>0</v>
      </c>
      <c s="483">
        <v>0</v>
      </c>
      <c s="484">
        <v>1254.575</v>
      </c>
      <c s="483">
        <v>0</v>
      </c>
      <c s="484">
        <v>0</v>
      </c>
      <c s="484">
        <v>0</v>
      </c>
      <c s="484">
        <v>50183</v>
      </c>
    </row>
    <row r="47" spans="2:10" ht="9.75" customHeight="1">
      <c r="B47" s="482" t="s">
        <v>1125</v>
      </c>
      <c s="483">
        <v>0</v>
      </c>
      <c s="484">
        <v>0</v>
      </c>
      <c s="483">
        <v>0</v>
      </c>
      <c s="484">
        <v>0</v>
      </c>
      <c s="483">
        <v>0</v>
      </c>
      <c s="484">
        <v>0</v>
      </c>
      <c s="484">
        <v>0</v>
      </c>
      <c s="484">
        <v>0</v>
      </c>
    </row>
    <row r="48" spans="2:10" ht="12.75" customHeight="1">
      <c r="B48" s="480" t="s">
        <v>1050</v>
      </c>
      <c s="481">
        <v>15916862.774499997</v>
      </c>
      <c s="485">
        <v>0</v>
      </c>
      <c s="481">
        <v>0</v>
      </c>
      <c s="485">
        <v>0</v>
      </c>
      <c s="481">
        <v>0</v>
      </c>
      <c s="485">
        <v>0</v>
      </c>
      <c s="485">
        <v>276160.97759999998</v>
      </c>
      <c s="485">
        <v>15916862.774499997</v>
      </c>
    </row>
    <row r="49" spans="2:10" ht="9.75" customHeight="1">
      <c r="B49" s="482" t="s">
        <v>335</v>
      </c>
      <c s="483">
        <v>104793.92</v>
      </c>
      <c s="484">
        <v>0</v>
      </c>
      <c s="483">
        <v>0</v>
      </c>
      <c s="484">
        <v>0</v>
      </c>
      <c s="483">
        <v>0</v>
      </c>
      <c s="484">
        <v>0</v>
      </c>
      <c s="484">
        <v>36745.919999999998</v>
      </c>
      <c s="484">
        <v>104793.92</v>
      </c>
    </row>
    <row r="50" spans="2:10" ht="9.75" customHeight="1">
      <c r="B50" s="482" t="s">
        <v>336</v>
      </c>
      <c s="483">
        <v>389049.46859999979</v>
      </c>
      <c s="484">
        <v>0</v>
      </c>
      <c s="483">
        <v>0</v>
      </c>
      <c s="484">
        <v>0</v>
      </c>
      <c s="483">
        <v>0</v>
      </c>
      <c s="484">
        <v>0</v>
      </c>
      <c s="484">
        <v>239415.0576</v>
      </c>
      <c s="484">
        <v>389049.46859999979</v>
      </c>
    </row>
    <row r="51" spans="2:10" ht="9.75" customHeight="1">
      <c r="B51" s="482" t="s">
        <v>1051</v>
      </c>
      <c s="483">
        <v>0</v>
      </c>
      <c s="484">
        <v>0</v>
      </c>
      <c s="483">
        <v>0</v>
      </c>
      <c s="484">
        <v>0</v>
      </c>
      <c s="483">
        <v>0</v>
      </c>
      <c s="484">
        <v>0</v>
      </c>
      <c s="484">
        <v>0</v>
      </c>
      <c s="484">
        <v>0</v>
      </c>
    </row>
    <row r="52" spans="2:10" ht="9.75" customHeight="1">
      <c r="B52" s="482" t="s">
        <v>337</v>
      </c>
      <c s="483">
        <v>0</v>
      </c>
      <c s="484">
        <v>0</v>
      </c>
      <c s="483">
        <v>0</v>
      </c>
      <c s="484">
        <v>0</v>
      </c>
      <c s="483">
        <v>0</v>
      </c>
      <c s="484">
        <v>0</v>
      </c>
      <c s="484">
        <v>0</v>
      </c>
      <c s="484">
        <v>0</v>
      </c>
    </row>
    <row r="53" spans="2:10" ht="9.75" customHeight="1">
      <c r="B53" s="482" t="s">
        <v>1052</v>
      </c>
      <c s="483">
        <v>0</v>
      </c>
      <c s="484">
        <v>0</v>
      </c>
      <c s="483">
        <v>0</v>
      </c>
      <c s="484">
        <v>0</v>
      </c>
      <c s="483">
        <v>0</v>
      </c>
      <c s="484">
        <v>0</v>
      </c>
      <c s="484">
        <v>0</v>
      </c>
      <c s="484">
        <v>0</v>
      </c>
    </row>
    <row r="54" spans="2:10" ht="9.75" customHeight="1">
      <c r="B54" s="482" t="s">
        <v>1053</v>
      </c>
      <c s="483">
        <v>0</v>
      </c>
      <c s="484">
        <v>0</v>
      </c>
      <c s="483">
        <v>0</v>
      </c>
      <c s="484">
        <v>0</v>
      </c>
      <c s="483">
        <v>0</v>
      </c>
      <c s="484">
        <v>0</v>
      </c>
      <c s="484">
        <v>0</v>
      </c>
      <c s="484">
        <v>0</v>
      </c>
    </row>
    <row r="55" spans="2:10" ht="9.75" customHeight="1">
      <c r="B55" s="482" t="s">
        <v>1054</v>
      </c>
      <c s="483">
        <v>0</v>
      </c>
      <c s="484">
        <v>0</v>
      </c>
      <c s="483">
        <v>0</v>
      </c>
      <c s="484">
        <v>0</v>
      </c>
      <c s="483">
        <v>0</v>
      </c>
      <c s="484">
        <v>0</v>
      </c>
      <c s="484">
        <v>0</v>
      </c>
      <c s="484">
        <v>0</v>
      </c>
    </row>
    <row r="56" spans="2:10" ht="9.75" customHeight="1">
      <c r="B56" s="482" t="s">
        <v>1055</v>
      </c>
      <c s="483">
        <v>0</v>
      </c>
      <c s="484">
        <v>0</v>
      </c>
      <c s="483">
        <v>0</v>
      </c>
      <c s="484">
        <v>0</v>
      </c>
      <c s="483">
        <v>0</v>
      </c>
      <c s="484">
        <v>0</v>
      </c>
      <c s="484">
        <v>0</v>
      </c>
      <c s="484">
        <v>0</v>
      </c>
    </row>
    <row r="57" spans="2:10" ht="9.75" customHeight="1">
      <c r="B57" s="482" t="s">
        <v>1056</v>
      </c>
      <c s="483">
        <v>0</v>
      </c>
      <c s="484">
        <v>0</v>
      </c>
      <c s="483">
        <v>0</v>
      </c>
      <c s="484">
        <v>0</v>
      </c>
      <c s="483">
        <v>0</v>
      </c>
      <c s="484">
        <v>0</v>
      </c>
      <c s="484">
        <v>0</v>
      </c>
      <c s="484">
        <v>0</v>
      </c>
    </row>
    <row r="58" spans="2:10" ht="9.75" customHeight="1">
      <c r="B58" s="482" t="s">
        <v>1057</v>
      </c>
      <c s="483">
        <v>0</v>
      </c>
      <c s="484">
        <v>0</v>
      </c>
      <c s="483">
        <v>0</v>
      </c>
      <c s="484">
        <v>0</v>
      </c>
      <c s="483">
        <v>0</v>
      </c>
      <c s="484">
        <v>0</v>
      </c>
      <c s="484">
        <v>0</v>
      </c>
      <c s="484">
        <v>0</v>
      </c>
    </row>
    <row r="59" spans="2:10" ht="9.75" customHeight="1">
      <c r="B59" s="482" t="s">
        <v>1058</v>
      </c>
      <c s="483">
        <v>0</v>
      </c>
      <c s="484">
        <v>0</v>
      </c>
      <c s="483">
        <v>0</v>
      </c>
      <c s="484">
        <v>0</v>
      </c>
      <c s="483">
        <v>0</v>
      </c>
      <c s="484">
        <v>0</v>
      </c>
      <c s="484">
        <v>0</v>
      </c>
      <c s="484">
        <v>0</v>
      </c>
    </row>
    <row r="60" spans="2:10" ht="9.75" customHeight="1">
      <c r="B60" s="482" t="s">
        <v>1059</v>
      </c>
      <c s="483">
        <v>0</v>
      </c>
      <c s="484">
        <v>0</v>
      </c>
      <c s="483">
        <v>0</v>
      </c>
      <c s="484">
        <v>0</v>
      </c>
      <c s="483">
        <v>0</v>
      </c>
      <c s="484">
        <v>0</v>
      </c>
      <c s="484">
        <v>0</v>
      </c>
      <c s="484">
        <v>0</v>
      </c>
    </row>
    <row r="61" spans="2:10" ht="9.75" customHeight="1">
      <c r="B61" s="482" t="s">
        <v>1060</v>
      </c>
      <c s="483">
        <v>0</v>
      </c>
      <c s="484">
        <v>0</v>
      </c>
      <c s="483">
        <v>0</v>
      </c>
      <c s="484">
        <v>0</v>
      </c>
      <c s="483">
        <v>0</v>
      </c>
      <c s="484">
        <v>0</v>
      </c>
      <c s="484">
        <v>0</v>
      </c>
      <c s="484">
        <v>0</v>
      </c>
    </row>
    <row r="62" spans="2:10" ht="9.75" customHeight="1">
      <c r="B62" s="482" t="s">
        <v>1061</v>
      </c>
      <c s="483">
        <v>0</v>
      </c>
      <c s="484">
        <v>0</v>
      </c>
      <c s="483">
        <v>0</v>
      </c>
      <c s="484">
        <v>0</v>
      </c>
      <c s="483">
        <v>0</v>
      </c>
      <c s="484">
        <v>0</v>
      </c>
      <c s="484">
        <v>0</v>
      </c>
      <c s="484">
        <v>0</v>
      </c>
    </row>
    <row r="63" spans="2:10" ht="9.75" customHeight="1">
      <c r="B63" s="482" t="s">
        <v>1062</v>
      </c>
      <c s="483">
        <v>0</v>
      </c>
      <c s="484">
        <v>0</v>
      </c>
      <c s="483">
        <v>0</v>
      </c>
      <c s="484">
        <v>0</v>
      </c>
      <c s="483">
        <v>0</v>
      </c>
      <c s="484">
        <v>0</v>
      </c>
      <c s="484">
        <v>0</v>
      </c>
      <c s="484">
        <v>0</v>
      </c>
    </row>
    <row r="64" spans="2:10" ht="9.75" customHeight="1">
      <c r="B64" s="482" t="s">
        <v>338</v>
      </c>
      <c s="483">
        <v>213000</v>
      </c>
      <c s="484">
        <v>0</v>
      </c>
      <c s="483">
        <v>0</v>
      </c>
      <c s="484">
        <v>0</v>
      </c>
      <c s="483">
        <v>0</v>
      </c>
      <c s="484">
        <v>0</v>
      </c>
      <c s="484">
        <v>0</v>
      </c>
      <c s="484">
        <v>213000</v>
      </c>
    </row>
    <row r="65" spans="2:10" ht="9.75" customHeight="1">
      <c r="B65" s="482" t="s">
        <v>353</v>
      </c>
      <c s="483">
        <v>1004941.992</v>
      </c>
      <c s="484">
        <v>0</v>
      </c>
      <c s="483">
        <v>0</v>
      </c>
      <c s="484">
        <v>0</v>
      </c>
      <c s="483">
        <v>0</v>
      </c>
      <c s="484">
        <v>0</v>
      </c>
      <c s="484">
        <v>0</v>
      </c>
      <c s="484">
        <v>1004941.992</v>
      </c>
    </row>
    <row r="66" spans="2:10" ht="9.75" customHeight="1">
      <c r="B66" s="482" t="s">
        <v>354</v>
      </c>
      <c s="483">
        <v>2982942.4219999998</v>
      </c>
      <c s="484">
        <v>0</v>
      </c>
      <c s="483">
        <v>0</v>
      </c>
      <c s="484">
        <v>0</v>
      </c>
      <c s="483">
        <v>0</v>
      </c>
      <c s="484">
        <v>0</v>
      </c>
      <c s="484">
        <v>0</v>
      </c>
      <c s="484">
        <v>2982942.4219999998</v>
      </c>
    </row>
    <row r="67" spans="2:10" ht="9.75" customHeight="1">
      <c r="B67" s="482" t="s">
        <v>355</v>
      </c>
      <c s="483">
        <v>3499085.9440000001</v>
      </c>
      <c s="484">
        <v>0</v>
      </c>
      <c s="483">
        <v>0</v>
      </c>
      <c s="484">
        <v>0</v>
      </c>
      <c s="483">
        <v>0</v>
      </c>
      <c s="484">
        <v>0</v>
      </c>
      <c s="484">
        <v>0</v>
      </c>
      <c s="484">
        <v>3499085.9440000001</v>
      </c>
    </row>
    <row r="68" spans="2:10" ht="9.75" customHeight="1">
      <c r="B68" s="482" t="s">
        <v>356</v>
      </c>
      <c s="483">
        <v>7452636.2450000001</v>
      </c>
      <c s="484">
        <v>0</v>
      </c>
      <c s="483">
        <v>0</v>
      </c>
      <c s="484">
        <v>0</v>
      </c>
      <c s="483">
        <v>0</v>
      </c>
      <c s="484">
        <v>0</v>
      </c>
      <c s="484">
        <v>0</v>
      </c>
      <c s="484">
        <v>7452636.2450000001</v>
      </c>
    </row>
    <row r="69" spans="2:10" ht="9.75" customHeight="1">
      <c r="B69" s="482" t="s">
        <v>343</v>
      </c>
      <c s="483">
        <v>18147.628199999999</v>
      </c>
      <c s="484">
        <v>0</v>
      </c>
      <c s="483">
        <v>0</v>
      </c>
      <c s="484">
        <v>0</v>
      </c>
      <c s="483">
        <v>0</v>
      </c>
      <c s="484">
        <v>0</v>
      </c>
      <c s="484">
        <v>0</v>
      </c>
      <c s="484">
        <v>18147.628199999999</v>
      </c>
    </row>
    <row r="70" spans="2:10" ht="9.75" customHeight="1">
      <c r="B70" s="482" t="s">
        <v>344</v>
      </c>
      <c s="483">
        <v>18796.4738</v>
      </c>
      <c s="484">
        <v>0</v>
      </c>
      <c s="483">
        <v>0</v>
      </c>
      <c s="484">
        <v>0</v>
      </c>
      <c s="483">
        <v>0</v>
      </c>
      <c s="484">
        <v>0</v>
      </c>
      <c s="484">
        <v>0</v>
      </c>
      <c s="484">
        <v>18796.4738</v>
      </c>
    </row>
    <row r="71" spans="2:10" ht="9.75" customHeight="1">
      <c r="B71" s="482" t="s">
        <v>345</v>
      </c>
      <c s="483">
        <v>60204.123200000002</v>
      </c>
      <c s="484">
        <v>0</v>
      </c>
      <c s="483">
        <v>0</v>
      </c>
      <c s="484">
        <v>0</v>
      </c>
      <c s="483">
        <v>0</v>
      </c>
      <c s="484">
        <v>0</v>
      </c>
      <c s="484">
        <v>0</v>
      </c>
      <c s="484">
        <v>60204.123200000002</v>
      </c>
    </row>
    <row r="72" spans="2:10" ht="9.75" customHeight="1">
      <c r="B72" s="482" t="s">
        <v>346</v>
      </c>
      <c s="483">
        <v>9062.8785000000007</v>
      </c>
      <c s="484">
        <v>0</v>
      </c>
      <c s="483">
        <v>0</v>
      </c>
      <c s="484">
        <v>0</v>
      </c>
      <c s="483">
        <v>0</v>
      </c>
      <c s="484">
        <v>0</v>
      </c>
      <c s="484">
        <v>0</v>
      </c>
      <c s="484">
        <v>9062.8785000000007</v>
      </c>
    </row>
    <row r="73" spans="2:10" ht="9.75" customHeight="1">
      <c r="B73" s="482" t="s">
        <v>347</v>
      </c>
      <c s="483">
        <v>27410.992699999999</v>
      </c>
      <c s="484">
        <v>0</v>
      </c>
      <c s="483">
        <v>0</v>
      </c>
      <c s="484">
        <v>0</v>
      </c>
      <c s="483">
        <v>0</v>
      </c>
      <c s="484">
        <v>0</v>
      </c>
      <c s="484">
        <v>0</v>
      </c>
      <c s="484">
        <v>27410.992699999999</v>
      </c>
    </row>
    <row r="74" spans="2:10" ht="9.75" customHeight="1">
      <c r="B74" s="482" t="s">
        <v>348</v>
      </c>
      <c s="483">
        <v>14059.536400000001</v>
      </c>
      <c s="484">
        <v>0</v>
      </c>
      <c s="484">
        <v>0</v>
      </c>
      <c s="484">
        <v>0</v>
      </c>
      <c s="483">
        <v>0</v>
      </c>
      <c s="484">
        <v>0</v>
      </c>
      <c s="484">
        <v>0</v>
      </c>
      <c s="484">
        <v>14059.536400000001</v>
      </c>
    </row>
    <row r="75" spans="2:10" ht="9.75" customHeight="1">
      <c r="B75" s="482" t="s">
        <v>349</v>
      </c>
      <c s="484">
        <v>28758.805399999997</v>
      </c>
      <c s="484">
        <v>0</v>
      </c>
      <c s="484">
        <v>0</v>
      </c>
      <c s="484">
        <v>0</v>
      </c>
      <c s="484">
        <v>0</v>
      </c>
      <c s="660">
        <v>0</v>
      </c>
      <c s="484">
        <v>0</v>
      </c>
      <c s="484">
        <v>28758.805399999997</v>
      </c>
    </row>
    <row r="76" spans="2:10" ht="9.75" customHeight="1">
      <c r="B76" s="482" t="s">
        <v>350</v>
      </c>
      <c s="484">
        <v>50274.598399999995</v>
      </c>
      <c s="484">
        <v>0</v>
      </c>
      <c s="484">
        <v>0</v>
      </c>
      <c s="484">
        <v>0</v>
      </c>
      <c s="484">
        <v>0</v>
      </c>
      <c s="484">
        <v>0</v>
      </c>
      <c s="484">
        <v>0</v>
      </c>
      <c s="484">
        <v>50274.598399999995</v>
      </c>
    </row>
    <row r="77" spans="2:10" ht="9.75" customHeight="1">
      <c r="B77" s="482" t="s">
        <v>351</v>
      </c>
      <c s="484">
        <v>29438.635200000001</v>
      </c>
      <c s="484">
        <v>0</v>
      </c>
      <c s="484">
        <v>0</v>
      </c>
      <c s="484">
        <v>0</v>
      </c>
      <c s="484">
        <v>0</v>
      </c>
      <c s="484">
        <v>0</v>
      </c>
      <c s="484">
        <v>0</v>
      </c>
      <c s="484">
        <v>29438.635200000001</v>
      </c>
    </row>
    <row r="78" spans="2:10" ht="9.75" customHeight="1">
      <c r="B78" s="482" t="s">
        <v>352</v>
      </c>
      <c s="484">
        <v>14259.1111</v>
      </c>
      <c s="484">
        <v>0</v>
      </c>
      <c s="484">
        <v>0</v>
      </c>
      <c s="484">
        <v>0</v>
      </c>
      <c s="484">
        <v>0</v>
      </c>
      <c s="484">
        <v>0</v>
      </c>
      <c s="484">
        <v>0</v>
      </c>
      <c s="484">
        <v>14259.1111</v>
      </c>
    </row>
    <row r="79" spans="2:10" ht="9.75" customHeight="1">
      <c r="B79" s="666" t="s">
        <v>1012</v>
      </c>
      <c s="667">
        <v>0</v>
      </c>
      <c s="667">
        <v>0</v>
      </c>
      <c s="667">
        <v>0</v>
      </c>
      <c s="667">
        <v>0</v>
      </c>
      <c s="667">
        <v>0</v>
      </c>
      <c s="667">
        <v>0</v>
      </c>
      <c s="667">
        <v>0</v>
      </c>
      <c s="667">
        <v>0</v>
      </c>
    </row>
    <row r="80" spans="2:10" ht="10.2">
      <c r="B80" s="666" t="s">
        <v>2023</v>
      </c>
      <c s="667">
        <v>656022</v>
      </c>
      <c s="667">
        <v>0</v>
      </c>
      <c s="667">
        <v>0</v>
      </c>
      <c s="667">
        <v>11439.38363</v>
      </c>
      <c s="667">
        <v>4500</v>
      </c>
      <c s="667">
        <v>1.4901161193847657E-11</v>
      </c>
      <c s="667">
        <v>0</v>
      </c>
      <c s="667">
        <v>656022</v>
      </c>
    </row>
    <row r="81" spans="2:10" ht="10.2">
      <c r="B81" s="658" t="s">
        <v>2022</v>
      </c>
      <c s="661">
        <v>656022</v>
      </c>
      <c s="661">
        <v>0</v>
      </c>
      <c s="661">
        <v>0</v>
      </c>
      <c s="661">
        <v>11439.38363</v>
      </c>
      <c s="661">
        <v>4500</v>
      </c>
      <c s="661">
        <v>1.4901161193847657E-11</v>
      </c>
      <c s="661">
        <v>0</v>
      </c>
      <c s="661">
        <v>656022</v>
      </c>
    </row>
    <row r="85" spans="3:3" ht="10.2">
      <c r="C85" s="590"/>
    </row>
    <row r="86" spans="3:3" ht="10.2">
      <c r="C86" s="590"/>
    </row>
    <row r="87" spans="3:3" ht="10.2">
      <c r="C87" s="590"/>
    </row>
  </sheetData>
  <mergeCells count="4">
    <mergeCell ref="B1:J1"/>
    <mergeCell ref="B2:J2"/>
    <mergeCell ref="B4:J4"/>
    <mergeCell ref="B3:J3"/>
  </mergeCells>
  <pageMargins left="0.236220472440945" right="0.236220472440945" top="0.748031496062992" bottom="0.748031496062992" header="0.31496062992126" footer="0.31496062992126"/>
  <pageSetup orientation="landscape" paperSize="9" scale="5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31">
    <tabColor rgb="FFFFC000"/>
    <pageSetUpPr fitToPage="1"/>
  </sheetPr>
  <dimension ref="B1:J47"/>
  <sheetViews>
    <sheetView zoomScale="120" zoomScaleNormal="120" workbookViewId="0" topLeftCell="A1">
      <selection pane="topLeft" activeCell="F43" sqref="F43"/>
    </sheetView>
  </sheetViews>
  <sheetFormatPr defaultColWidth="11.4442857142857" defaultRowHeight="10.5" customHeight="1"/>
  <cols>
    <col min="1" max="1" width="7.42857142857143" style="186" customWidth="1"/>
    <col min="2" max="2" width="35.4285714285714" style="186" customWidth="1"/>
    <col min="3" max="3" width="16" style="186" customWidth="1"/>
    <col min="4" max="4" width="13.4285714285714" style="186" customWidth="1"/>
    <col min="5" max="5" width="15.4285714285714" style="186" customWidth="1"/>
    <col min="6" max="6" width="12.5714285714286" style="186" customWidth="1"/>
    <col min="7" max="7" width="12.4285714285714" style="186" bestFit="1" customWidth="1"/>
    <col min="8" max="8" width="11.5714285714286" style="186" customWidth="1"/>
    <col min="9" max="9" width="11.5714285714286" style="186" bestFit="1" customWidth="1"/>
    <col min="10" max="10" width="15.5714285714286" style="186" customWidth="1"/>
    <col min="11" max="16384" width="11.4285714285714" style="186"/>
  </cols>
  <sheetData>
    <row r="1" spans="3:10" ht="10.5" customHeight="1" thickBot="1">
      <c r="C1" s="533"/>
      <c s="187"/>
      <c s="187"/>
      <c s="187"/>
      <c s="187"/>
      <c s="187"/>
      <c s="187"/>
      <c s="187"/>
    </row>
    <row r="2" spans="2:10" ht="11.25" customHeight="1">
      <c r="B2" s="929" t="s">
        <v>4130</v>
      </c>
      <c s="930"/>
      <c s="930"/>
      <c s="930"/>
      <c s="930"/>
      <c s="930"/>
      <c s="930"/>
      <c s="930"/>
      <c s="931"/>
    </row>
    <row r="3" spans="2:10" ht="17.25" customHeight="1">
      <c r="B3" s="932"/>
      <c s="933"/>
      <c s="933"/>
      <c s="933"/>
      <c s="933"/>
      <c s="933"/>
      <c s="933"/>
      <c s="933"/>
      <c s="934"/>
    </row>
    <row r="4" spans="2:10" ht="10.5" customHeight="1">
      <c r="B4" s="932"/>
      <c s="933"/>
      <c s="933"/>
      <c s="933"/>
      <c s="933"/>
      <c s="933"/>
      <c s="933"/>
      <c s="933"/>
      <c s="934"/>
    </row>
    <row r="5" spans="2:10" ht="24.75" customHeight="1">
      <c r="B5" s="928" t="s">
        <v>971</v>
      </c>
      <c s="158" t="s">
        <v>4097</v>
      </c>
      <c s="152" t="s">
        <v>935</v>
      </c>
      <c s="158" t="s">
        <v>936</v>
      </c>
      <c s="152" t="s">
        <v>934</v>
      </c>
      <c s="158" t="s">
        <v>937</v>
      </c>
      <c s="150" t="s">
        <v>974</v>
      </c>
      <c s="158" t="s">
        <v>1082</v>
      </c>
      <c s="521" t="s">
        <v>4129</v>
      </c>
    </row>
    <row r="6" spans="2:10" ht="13.5" customHeight="1">
      <c r="B6" s="928"/>
      <c s="411">
        <v>49696278.963196002</v>
      </c>
      <c s="411">
        <v>5379.33637</v>
      </c>
      <c s="411">
        <v>264810.15935899998</v>
      </c>
      <c s="411">
        <v>277972.43218599999</v>
      </c>
      <c s="411">
        <v>57944.197764000004</v>
      </c>
      <c s="411">
        <v>-121720.37020900004</v>
      </c>
      <c s="411">
        <v>276160.97760000004</v>
      </c>
      <c s="522">
        <v>49315127.769998007</v>
      </c>
    </row>
    <row r="7" spans="2:10" ht="10.5" customHeight="1">
      <c r="B7" s="6" t="s">
        <v>972</v>
      </c>
      <c s="262">
        <v>48530489.979438998</v>
      </c>
      <c s="262">
        <v>5379.33637</v>
      </c>
      <c s="7">
        <v>263381.58793899999</v>
      </c>
      <c s="7">
        <v>274059.926714</v>
      </c>
      <c s="7">
        <v>57919.200864000006</v>
      </c>
      <c s="7">
        <v>-121399.6670620001</v>
      </c>
      <c s="7">
        <v>276160.97760000004</v>
      </c>
      <c s="7">
        <v>48151088.060808003</v>
      </c>
    </row>
    <row r="8" spans="2:10" ht="10.5" customHeight="1">
      <c r="B8" s="9" t="s">
        <v>953</v>
      </c>
      <c s="263">
        <v>47918865.833996996</v>
      </c>
      <c s="263">
        <v>5379.33637</v>
      </c>
      <c s="10">
        <v>258523.41219899998</v>
      </c>
      <c s="10">
        <v>271685.68542400002</v>
      </c>
      <c s="10">
        <v>57583.714754000008</v>
      </c>
      <c s="188">
        <v>-121399.66705800012</v>
      </c>
      <c s="10">
        <v>276160.97760000004</v>
      </c>
      <c s="11">
        <v>47544322.091109999</v>
      </c>
    </row>
    <row r="9" spans="2:10" ht="10.5" customHeight="1">
      <c r="B9" s="12" t="s">
        <v>946</v>
      </c>
      <c s="264">
        <v>46784338.906328999</v>
      </c>
      <c s="264">
        <v>4769.3669</v>
      </c>
      <c s="13">
        <v>243030.48705899998</v>
      </c>
      <c s="13">
        <v>259466.86014400001</v>
      </c>
      <c s="13">
        <v>57490.794094000004</v>
      </c>
      <c s="13">
        <v>-120093.66557800007</v>
      </c>
      <c s="13">
        <v>276160.97760000004</v>
      </c>
      <c s="14">
        <v>46425984.120591998</v>
      </c>
    </row>
    <row r="10" spans="2:10" ht="10.5" customHeight="1">
      <c r="B10" s="15" t="s">
        <v>4</v>
      </c>
      <c s="265">
        <v>46784338.906328999</v>
      </c>
      <c s="265">
        <v>4769.3669</v>
      </c>
      <c s="16">
        <v>243030.48705899998</v>
      </c>
      <c s="16">
        <v>259466.86014400001</v>
      </c>
      <c s="16">
        <v>57490.794094000004</v>
      </c>
      <c s="16">
        <v>-120093.66557800007</v>
      </c>
      <c s="16">
        <v>276160.97760000004</v>
      </c>
      <c s="17">
        <v>46425984.120591998</v>
      </c>
    </row>
    <row r="11" spans="2:10" ht="10.5" customHeight="1">
      <c r="B11" s="18" t="s">
        <v>967</v>
      </c>
      <c s="264">
        <v>15979388.774499999</v>
      </c>
      <c s="264">
        <v>0</v>
      </c>
      <c s="264">
        <v>0</v>
      </c>
      <c s="264">
        <v>1254.575</v>
      </c>
      <c s="264">
        <v>29.626999999999999</v>
      </c>
      <c s="264">
        <v>0</v>
      </c>
      <c s="264">
        <v>276160.97760000004</v>
      </c>
      <c s="14">
        <v>15979388.774499999</v>
      </c>
    </row>
    <row r="12" spans="2:10" ht="10.5" customHeight="1">
      <c r="B12" s="18" t="s">
        <v>968</v>
      </c>
      <c s="264">
        <v>30804950.131829001</v>
      </c>
      <c s="264">
        <v>4769.3669</v>
      </c>
      <c s="264">
        <v>243030.48705899998</v>
      </c>
      <c s="264">
        <v>258212.28514399999</v>
      </c>
      <c s="264">
        <v>57461.167094000004</v>
      </c>
      <c s="264">
        <v>-120093.66557800007</v>
      </c>
      <c s="264">
        <v>0</v>
      </c>
      <c s="14">
        <v>30446595.346092001</v>
      </c>
    </row>
    <row r="13" spans="2:10" ht="10.5" customHeight="1">
      <c r="B13" s="12" t="s">
        <v>945</v>
      </c>
      <c s="265">
        <v>4.2025931179523467E-11</v>
      </c>
      <c s="265">
        <v>0</v>
      </c>
      <c s="16">
        <v>0</v>
      </c>
      <c s="16">
        <v>0</v>
      </c>
      <c s="16">
        <v>0</v>
      </c>
      <c s="16">
        <v>1.8626451492309571E-12</v>
      </c>
      <c s="16">
        <v>0</v>
      </c>
      <c s="17">
        <v>4.3888576328754425E-11</v>
      </c>
    </row>
    <row r="14" spans="2:10" ht="10.5" customHeight="1">
      <c r="B14" s="19" t="s">
        <v>23</v>
      </c>
      <c s="264">
        <v>4.2025931179523467E-11</v>
      </c>
      <c s="264">
        <v>0</v>
      </c>
      <c s="13">
        <v>0</v>
      </c>
      <c s="13">
        <v>0</v>
      </c>
      <c s="13">
        <v>0</v>
      </c>
      <c s="13">
        <v>1.8626451492309571E-12</v>
      </c>
      <c s="13">
        <v>0</v>
      </c>
      <c s="14">
        <v>4.3888576328754425E-11</v>
      </c>
    </row>
    <row r="15" spans="2:10" ht="10.5" customHeight="1">
      <c r="B15" s="18" t="s">
        <v>967</v>
      </c>
      <c s="264">
        <v>0</v>
      </c>
      <c s="264">
        <v>0</v>
      </c>
      <c s="264">
        <v>0</v>
      </c>
      <c s="264">
        <v>0</v>
      </c>
      <c s="264">
        <v>0</v>
      </c>
      <c s="264">
        <v>0</v>
      </c>
      <c s="264">
        <v>0</v>
      </c>
      <c s="14">
        <v>0</v>
      </c>
    </row>
    <row r="16" spans="2:10" ht="10.5" customHeight="1">
      <c r="B16" s="18" t="s">
        <v>968</v>
      </c>
      <c s="264">
        <v>4.2025931179523467E-11</v>
      </c>
      <c s="264">
        <v>0</v>
      </c>
      <c s="264">
        <v>0</v>
      </c>
      <c s="264">
        <v>0</v>
      </c>
      <c s="264">
        <v>0</v>
      </c>
      <c s="264">
        <v>1.8626451492309571E-12</v>
      </c>
      <c s="264">
        <v>0</v>
      </c>
      <c s="14">
        <v>4.3888576328754425E-11</v>
      </c>
    </row>
    <row r="17" spans="2:10" ht="10.5" customHeight="1">
      <c r="B17" s="12" t="s">
        <v>950</v>
      </c>
      <c s="265">
        <v>1134526.9276679987</v>
      </c>
      <c s="265">
        <v>609.96947</v>
      </c>
      <c s="16">
        <v>15492.925139999999</v>
      </c>
      <c s="16">
        <v>12218.825279999999</v>
      </c>
      <c s="16">
        <v>92.920659999999998</v>
      </c>
      <c s="16">
        <v>-1306.0014800000499</v>
      </c>
      <c s="16">
        <v>0</v>
      </c>
      <c s="17">
        <v>1118337.9705179988</v>
      </c>
    </row>
    <row r="18" spans="2:10" ht="10.5" customHeight="1">
      <c r="B18" s="15" t="s">
        <v>958</v>
      </c>
      <c s="264">
        <v>1096965.5697909989</v>
      </c>
      <c s="264">
        <v>564</v>
      </c>
      <c s="13">
        <v>15492.925139999999</v>
      </c>
      <c s="13">
        <v>12218.825279999999</v>
      </c>
      <c s="13">
        <v>92.920659999999998</v>
      </c>
      <c s="13">
        <v>-1138.8565970000411</v>
      </c>
      <c s="13">
        <v>0</v>
      </c>
      <c s="14">
        <v>1080897.788053999</v>
      </c>
    </row>
    <row r="19" spans="2:10" ht="10.5" customHeight="1">
      <c r="B19" s="18" t="s">
        <v>967</v>
      </c>
      <c s="264">
        <v>0</v>
      </c>
      <c s="264">
        <v>0</v>
      </c>
      <c s="264">
        <v>0</v>
      </c>
      <c s="264">
        <v>0</v>
      </c>
      <c s="264">
        <v>0</v>
      </c>
      <c s="264">
        <v>0</v>
      </c>
      <c s="264">
        <v>0</v>
      </c>
      <c s="14">
        <v>0</v>
      </c>
    </row>
    <row r="20" spans="2:10" ht="10.5" customHeight="1">
      <c r="B20" s="18" t="s">
        <v>968</v>
      </c>
      <c s="264">
        <v>1096965.5697909989</v>
      </c>
      <c s="264">
        <v>564</v>
      </c>
      <c s="264">
        <v>15492.925139999999</v>
      </c>
      <c s="264">
        <v>12218.825279999999</v>
      </c>
      <c s="264">
        <v>92.920659999999998</v>
      </c>
      <c s="264">
        <v>-1138.8565970000411</v>
      </c>
      <c s="264">
        <v>0</v>
      </c>
      <c s="14">
        <v>1080897.788053999</v>
      </c>
    </row>
    <row r="21" spans="2:10" ht="10.5" customHeight="1">
      <c r="B21" s="15" t="s">
        <v>959</v>
      </c>
      <c s="264">
        <v>37561.357876999798</v>
      </c>
      <c s="264">
        <v>45.969470000000001</v>
      </c>
      <c s="13">
        <v>0</v>
      </c>
      <c s="13">
        <v>0</v>
      </c>
      <c s="13">
        <v>0</v>
      </c>
      <c s="13">
        <v>-167.14488300000878</v>
      </c>
      <c s="13">
        <v>0</v>
      </c>
      <c s="14">
        <v>37440.182463999787</v>
      </c>
    </row>
    <row r="22" spans="2:10" ht="10.5" customHeight="1">
      <c r="B22" s="18" t="s">
        <v>967</v>
      </c>
      <c s="264">
        <v>0</v>
      </c>
      <c s="264">
        <v>0</v>
      </c>
      <c s="264">
        <v>0</v>
      </c>
      <c s="264">
        <v>0</v>
      </c>
      <c s="264">
        <v>0</v>
      </c>
      <c s="264">
        <v>0</v>
      </c>
      <c s="264">
        <v>0</v>
      </c>
      <c s="14">
        <v>0</v>
      </c>
    </row>
    <row r="23" spans="2:10" ht="10.5" customHeight="1">
      <c r="B23" s="18" t="s">
        <v>968</v>
      </c>
      <c s="264">
        <v>37561.357876999798</v>
      </c>
      <c s="264">
        <v>45.969470000000001</v>
      </c>
      <c s="264">
        <v>0</v>
      </c>
      <c s="264">
        <v>0</v>
      </c>
      <c s="264">
        <v>0</v>
      </c>
      <c s="264">
        <v>-167.14488300000878</v>
      </c>
      <c s="264">
        <v>0</v>
      </c>
      <c s="14">
        <v>37440.182463999787</v>
      </c>
    </row>
    <row r="24" spans="2:10" ht="10.5" customHeight="1">
      <c r="B24" s="9" t="s">
        <v>969</v>
      </c>
      <c s="263">
        <v>611624.14544200071</v>
      </c>
      <c s="263">
        <v>0</v>
      </c>
      <c s="10">
        <v>4858.1757400000006</v>
      </c>
      <c s="10">
        <v>2374.2412899999999</v>
      </c>
      <c s="10">
        <v>335.48611</v>
      </c>
      <c s="188">
        <v>-3.9999689906835558E-06</v>
      </c>
      <c s="10">
        <v>0</v>
      </c>
      <c s="11">
        <v>606765.96969800082</v>
      </c>
    </row>
    <row r="25" spans="2:10" ht="10.2">
      <c r="B25" s="12" t="s">
        <v>948</v>
      </c>
      <c s="265">
        <v>611624.14544200071</v>
      </c>
      <c s="265">
        <v>0</v>
      </c>
      <c s="16">
        <v>4858.1757400000006</v>
      </c>
      <c s="16">
        <v>2374.2412899999999</v>
      </c>
      <c s="16">
        <v>335.48611</v>
      </c>
      <c s="16">
        <v>-3.9999689906835558E-06</v>
      </c>
      <c s="16">
        <v>0</v>
      </c>
      <c s="17">
        <v>606765.96969800082</v>
      </c>
    </row>
    <row r="26" spans="2:10" ht="10.5" customHeight="1">
      <c r="B26" s="18" t="s">
        <v>967</v>
      </c>
      <c s="264">
        <v>0</v>
      </c>
      <c s="264">
        <v>0</v>
      </c>
      <c s="264">
        <v>0</v>
      </c>
      <c s="264">
        <v>0</v>
      </c>
      <c s="264">
        <v>0</v>
      </c>
      <c s="264">
        <v>0</v>
      </c>
      <c s="264">
        <v>0</v>
      </c>
      <c s="14">
        <v>0</v>
      </c>
    </row>
    <row r="27" spans="2:10" ht="10.5" customHeight="1">
      <c r="B27" s="18" t="s">
        <v>968</v>
      </c>
      <c s="264">
        <v>611624.14544200071</v>
      </c>
      <c s="264">
        <v>0</v>
      </c>
      <c s="264">
        <v>4858.1757400000006</v>
      </c>
      <c s="264">
        <v>2374.2412899999999</v>
      </c>
      <c s="264">
        <v>335.48611</v>
      </c>
      <c s="264">
        <v>-3.9999689906835558E-06</v>
      </c>
      <c s="264">
        <v>0</v>
      </c>
      <c s="14">
        <v>606765.96969800082</v>
      </c>
    </row>
    <row r="28" spans="2:10" ht="10.5" customHeight="1">
      <c r="B28" s="9" t="s">
        <v>973</v>
      </c>
      <c s="263">
        <v>1165788.9837570011</v>
      </c>
      <c s="263">
        <v>0</v>
      </c>
      <c s="10">
        <v>1428.57142</v>
      </c>
      <c s="10">
        <v>3912.5054720000003</v>
      </c>
      <c s="10">
        <v>24.9969</v>
      </c>
      <c s="188">
        <v>-320.70314699995612</v>
      </c>
      <c s="10">
        <v>0</v>
      </c>
      <c s="11">
        <v>1164039.709190001</v>
      </c>
    </row>
    <row r="29" spans="2:10" ht="10.5" customHeight="1">
      <c r="B29" s="12" t="s">
        <v>949</v>
      </c>
      <c s="265">
        <v>1165788.9837570011</v>
      </c>
      <c s="265">
        <v>0</v>
      </c>
      <c s="16">
        <v>1428.57142</v>
      </c>
      <c s="16">
        <v>3912.5054720000003</v>
      </c>
      <c s="16">
        <v>24.9969</v>
      </c>
      <c s="16">
        <v>-320.70314699995612</v>
      </c>
      <c s="16">
        <v>0</v>
      </c>
      <c s="17">
        <v>1164039.709190001</v>
      </c>
    </row>
    <row r="30" spans="2:10" ht="10.5" customHeight="1">
      <c r="B30" s="18" t="s">
        <v>947</v>
      </c>
      <c s="265">
        <v>46487.761231000673</v>
      </c>
      <c s="265">
        <v>0</v>
      </c>
      <c s="16">
        <v>0</v>
      </c>
      <c s="16">
        <v>0</v>
      </c>
      <c s="16">
        <v>0</v>
      </c>
      <c s="16">
        <v>-271.89376499997104</v>
      </c>
      <c s="16">
        <v>0</v>
      </c>
      <c s="17">
        <v>46215.867466000702</v>
      </c>
    </row>
    <row r="31" spans="2:10" ht="10.5" customHeight="1">
      <c r="B31" s="18" t="s">
        <v>967</v>
      </c>
      <c s="264">
        <v>0</v>
      </c>
      <c s="264">
        <v>0</v>
      </c>
      <c s="264">
        <v>0</v>
      </c>
      <c s="264">
        <v>0</v>
      </c>
      <c s="264">
        <v>0</v>
      </c>
      <c s="264">
        <v>0</v>
      </c>
      <c s="264">
        <v>0</v>
      </c>
      <c s="14">
        <v>0</v>
      </c>
    </row>
    <row r="32" spans="2:10" ht="10.5" customHeight="1">
      <c r="B32" s="18" t="s">
        <v>968</v>
      </c>
      <c s="264">
        <v>46487.761231000673</v>
      </c>
      <c s="264">
        <v>0</v>
      </c>
      <c s="264">
        <v>0</v>
      </c>
      <c s="264">
        <v>0</v>
      </c>
      <c s="264">
        <v>0</v>
      </c>
      <c s="264">
        <v>-271.89376499997104</v>
      </c>
      <c s="264">
        <v>0</v>
      </c>
      <c s="14">
        <v>46215.867466000702</v>
      </c>
    </row>
    <row r="33" spans="2:10" ht="10.5" customHeight="1">
      <c r="B33" s="15" t="s">
        <v>970</v>
      </c>
      <c s="265">
        <v>1119301.2225260003</v>
      </c>
      <c s="265">
        <v>0</v>
      </c>
      <c s="16">
        <v>1428.57142</v>
      </c>
      <c s="16">
        <v>3912.5054720000003</v>
      </c>
      <c s="16">
        <v>24.9969</v>
      </c>
      <c s="16">
        <v>-48.809381999985085</v>
      </c>
      <c s="16">
        <v>0</v>
      </c>
      <c s="17">
        <v>1117823.8417240004</v>
      </c>
    </row>
    <row r="34" spans="2:10" ht="10.5" customHeight="1">
      <c r="B34" s="18" t="s">
        <v>967</v>
      </c>
      <c s="456">
        <v>0</v>
      </c>
      <c s="456">
        <v>0</v>
      </c>
      <c s="456">
        <v>0</v>
      </c>
      <c s="456">
        <v>0</v>
      </c>
      <c s="456">
        <v>0</v>
      </c>
      <c s="456">
        <v>0</v>
      </c>
      <c s="456">
        <v>0</v>
      </c>
      <c s="14">
        <v>0</v>
      </c>
    </row>
    <row r="35" spans="2:10" ht="10.5" customHeight="1" thickBot="1">
      <c r="B35" s="20" t="s">
        <v>968</v>
      </c>
      <c s="266">
        <v>1119301.2225260003</v>
      </c>
      <c s="266">
        <v>0</v>
      </c>
      <c s="266">
        <v>1428.57142</v>
      </c>
      <c s="266">
        <v>3912.5054720000003</v>
      </c>
      <c s="266">
        <v>24.9969</v>
      </c>
      <c s="266">
        <v>-48.809381999985085</v>
      </c>
      <c s="266">
        <v>0</v>
      </c>
      <c s="202">
        <v>1117823.8417240004</v>
      </c>
    </row>
    <row r="36" spans="2:10" ht="10.5" customHeight="1">
      <c r="B36" s="941" t="s">
        <v>975</v>
      </c>
      <c s="941"/>
      <c s="941"/>
      <c s="941"/>
      <c s="941"/>
      <c s="941"/>
      <c s="941"/>
      <c s="941"/>
      <c s="941"/>
    </row>
    <row r="37" ht="10.5" customHeight="1" thickBot="1"/>
    <row r="38" spans="2:10" ht="10.35" customHeight="1">
      <c r="B38" s="935" t="s">
        <v>1220</v>
      </c>
      <c s="936"/>
      <c s="936"/>
      <c s="936"/>
      <c s="936"/>
      <c s="936"/>
      <c s="936"/>
      <c s="936"/>
      <c s="937"/>
    </row>
    <row r="39" spans="2:10" ht="28.35" customHeight="1">
      <c r="B39" s="938"/>
      <c s="939"/>
      <c s="939"/>
      <c s="939"/>
      <c s="939"/>
      <c s="939"/>
      <c s="939"/>
      <c s="939"/>
      <c s="940"/>
    </row>
    <row r="40" spans="2:10" ht="13.35" customHeight="1">
      <c r="B40" s="284"/>
      <c s="285"/>
      <c s="285"/>
      <c s="285"/>
      <c s="285"/>
      <c s="285"/>
      <c s="285"/>
      <c s="285"/>
      <c s="286"/>
    </row>
    <row r="41" spans="2:10" ht="24.75" customHeight="1">
      <c r="B41" s="852" t="s">
        <v>944</v>
      </c>
      <c s="158" t="s">
        <v>4097</v>
      </c>
      <c s="152" t="s">
        <v>935</v>
      </c>
      <c s="158" t="s">
        <v>936</v>
      </c>
      <c s="152" t="s">
        <v>934</v>
      </c>
      <c s="158" t="s">
        <v>937</v>
      </c>
      <c s="150" t="s">
        <v>974</v>
      </c>
      <c s="158" t="s">
        <v>1082</v>
      </c>
      <c s="521" t="s">
        <v>4129</v>
      </c>
    </row>
    <row r="42" spans="2:10" ht="10.5" customHeight="1">
      <c r="B42" s="22" t="s">
        <v>976</v>
      </c>
      <c s="448">
        <v>49696278.963196002</v>
      </c>
      <c s="448">
        <v>5379.33637</v>
      </c>
      <c s="448">
        <v>264810.15935899998</v>
      </c>
      <c s="448">
        <v>277972.43218599999</v>
      </c>
      <c s="448">
        <v>57944.197764000004</v>
      </c>
      <c s="448">
        <v>-121720.37020900004</v>
      </c>
      <c s="448">
        <v>276160.97760000004</v>
      </c>
      <c s="488">
        <v>49315127.769998007</v>
      </c>
    </row>
    <row r="43" spans="2:10" ht="10.5" customHeight="1">
      <c r="B43" s="22" t="s">
        <v>366</v>
      </c>
      <c s="448">
        <v>48530489.979438998</v>
      </c>
      <c s="448">
        <v>5379.33637</v>
      </c>
      <c s="448">
        <v>263381.58793899999</v>
      </c>
      <c s="448">
        <v>274059.926714</v>
      </c>
      <c s="448">
        <v>57919.200864000006</v>
      </c>
      <c s="448">
        <v>-121399.6670620001</v>
      </c>
      <c s="448">
        <v>276160.97760000004</v>
      </c>
      <c s="488">
        <v>48151088.060808003</v>
      </c>
    </row>
    <row r="44" spans="2:10" ht="10.5" customHeight="1">
      <c r="B44" s="22" t="s">
        <v>951</v>
      </c>
      <c s="489">
        <v>47918865.833996996</v>
      </c>
      <c s="489">
        <v>5379.33637</v>
      </c>
      <c s="489">
        <v>258523.41219899998</v>
      </c>
      <c s="489">
        <v>271685.68542400002</v>
      </c>
      <c s="489">
        <v>57583.714754000008</v>
      </c>
      <c s="483">
        <v>-121399.66705800012</v>
      </c>
      <c s="483">
        <v>276160.97760000004</v>
      </c>
      <c s="490">
        <v>47544322.091109999</v>
      </c>
    </row>
    <row r="45" spans="2:10" ht="10.5" customHeight="1">
      <c r="B45" s="22" t="s">
        <v>4</v>
      </c>
      <c s="448">
        <v>46784338.906328999</v>
      </c>
      <c s="448">
        <v>4769.3669</v>
      </c>
      <c s="448">
        <v>243030.48705899998</v>
      </c>
      <c s="448">
        <v>259466.86014400001</v>
      </c>
      <c s="448">
        <v>57490.794094000004</v>
      </c>
      <c s="448">
        <v>-120093.66557800007</v>
      </c>
      <c s="448">
        <v>276160.97760000004</v>
      </c>
      <c s="488">
        <v>46425984.120591998</v>
      </c>
    </row>
    <row r="46" spans="2:10" ht="10.5" customHeight="1" thickBot="1">
      <c r="B46" s="23" t="s">
        <v>368</v>
      </c>
      <c s="491">
        <v>1165788.9837570011</v>
      </c>
      <c s="491">
        <v>0</v>
      </c>
      <c s="491">
        <v>1428.57142</v>
      </c>
      <c s="491">
        <v>3912.5054720000003</v>
      </c>
      <c s="491">
        <v>24.9969</v>
      </c>
      <c s="492">
        <v>-320.70314699995612</v>
      </c>
      <c s="492">
        <v>0</v>
      </c>
      <c s="493">
        <v>1164039.709190001</v>
      </c>
    </row>
    <row r="47" spans="3:3" ht="10.5" customHeight="1">
      <c r="C47" s="195"/>
    </row>
  </sheetData>
  <mergeCells count="4">
    <mergeCell ref="B5:B6"/>
    <mergeCell ref="B2:J4"/>
    <mergeCell ref="B38:J39"/>
    <mergeCell ref="B36:J36"/>
  </mergeCells>
  <pageMargins left="0.708661417322835" right="0.708661417322835" top="0.748031496062992" bottom="0.748031496062992" header="0.31496062992126" footer="0.31496062992126"/>
  <pageSetup orientation="landscape" paperSize="1" scale="6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32">
    <tabColor rgb="FFFFC000"/>
  </sheetPr>
  <dimension ref="A1:BJ51"/>
  <sheetViews>
    <sheetView showGridLines="0" zoomScale="110" zoomScaleNormal="110" workbookViewId="0" topLeftCell="A1">
      <pane xSplit="1" ySplit="6" topLeftCell="AT7" activePane="bottomRight" state="frozen"/>
      <selection pane="topLeft" activeCell="A1" sqref="A1"/>
      <selection pane="bottomLeft" activeCell="A7" sqref="A7"/>
      <selection pane="topRight" activeCell="B1" sqref="B1"/>
      <selection pane="bottomRight" activeCell="BJ8" sqref="BJ8"/>
    </sheetView>
  </sheetViews>
  <sheetFormatPr defaultRowHeight="14.4"/>
  <cols>
    <col min="1" max="1" width="23.5714285714286" customWidth="1"/>
    <col min="2" max="2" width="5.42857142857143" customWidth="1"/>
    <col min="3" max="4" width="6.42857142857143" customWidth="1"/>
    <col min="5" max="5" width="5.57142857142857" customWidth="1"/>
    <col min="6" max="7" width="6.42857142857143" customWidth="1"/>
    <col min="8" max="8" width="6" customWidth="1"/>
    <col min="9" max="9" width="6.42857142857143" style="5" customWidth="1"/>
    <col min="10" max="10" width="6.42857142857143" customWidth="1"/>
    <col min="11" max="11" width="5.57142857142857" customWidth="1"/>
    <col min="12" max="13" width="6.57142857142857" customWidth="1"/>
    <col min="14" max="16" width="6.42857142857143" customWidth="1"/>
    <col min="17" max="17" width="6.57142857142857" customWidth="1"/>
    <col min="18" max="18" width="6.42857142857143" customWidth="1"/>
    <col min="19" max="20" width="6.57142857142857" customWidth="1"/>
    <col min="21" max="21" width="7.42857142857143" customWidth="1"/>
    <col min="22" max="22" width="8.42857142857143" customWidth="1"/>
    <col min="23" max="23" width="9.42857142857143" customWidth="1"/>
    <col min="24" max="27" width="7.71428571428571" customWidth="1"/>
    <col min="28" max="28" width="10.4285714285714" customWidth="1"/>
    <col min="29" max="32" width="11" customWidth="1"/>
    <col min="33" max="33" width="11" style="538" customWidth="1"/>
    <col min="34" max="34" width="9.57142857142857" style="82" customWidth="1"/>
    <col min="35" max="35" width="10.1428571428571" style="29" customWidth="1"/>
    <col min="36" max="36" width="14.8571428571429" style="29" customWidth="1"/>
    <col min="37" max="39" width="15.4285714285714" style="29" customWidth="1"/>
    <col min="40" max="40" width="11.4285714285714" style="29" customWidth="1"/>
    <col min="41" max="41" width="12" style="29" customWidth="1"/>
    <col min="42" max="42" width="10.4285714285714" style="29" customWidth="1"/>
    <col min="43" max="43" width="10.5714285714286" style="122" customWidth="1"/>
    <col min="44" max="44" width="9.57142857142857" style="30" customWidth="1"/>
    <col min="45" max="45" width="9.14285714285714" style="123" customWidth="1"/>
    <col min="46" max="46" width="9" style="123" customWidth="1"/>
    <col min="47" max="47" width="11.1428571428571" style="123" customWidth="1"/>
    <col min="48" max="48" width="11.1428571428571" style="83" customWidth="1"/>
    <col min="49" max="51" width="9.14285714285714" style="83" customWidth="1"/>
    <col min="52" max="52" width="7.71428571428571" style="83" customWidth="1"/>
    <col min="53" max="53" width="7.28571428571429" style="83" customWidth="1"/>
    <col min="54" max="54" width="7.57142857142857" style="83" customWidth="1"/>
    <col min="55" max="56" width="6.85714285714286" customWidth="1"/>
    <col min="57" max="57" width="6" customWidth="1"/>
    <col min="58" max="58" width="6.28571428571429" customWidth="1"/>
    <col min="59" max="59" width="7.85714285714286" customWidth="1"/>
    <col min="60" max="60" width="8.85714285714286" customWidth="1"/>
    <col min="61" max="61" width="9.28571428571429" customWidth="1"/>
    <col min="62" max="62" width="9.28571428571429" style="796" customWidth="1"/>
  </cols>
  <sheetData>
    <row r="1" spans="1:42" ht="14.4">
      <c r="A1" s="942" t="s">
        <v>1018</v>
      </c>
      <c s="943"/>
      <c s="943"/>
      <c s="943"/>
      <c s="943"/>
      <c s="943"/>
      <c s="943"/>
      <c s="943"/>
      <c s="943"/>
      <c s="943"/>
      <c s="943"/>
      <c s="943"/>
      <c s="943"/>
      <c s="943"/>
      <c s="943"/>
      <c s="943"/>
      <c s="943"/>
      <c s="943"/>
      <c s="943"/>
      <c s="943"/>
      <c s="943"/>
      <c s="943"/>
      <c s="943"/>
      <c s="943"/>
      <c s="943"/>
      <c s="943"/>
      <c s="943"/>
      <c s="943"/>
      <c s="943"/>
      <c s="943"/>
      <c s="943"/>
      <c s="943"/>
      <c s="943"/>
      <c s="943"/>
      <c s="28"/>
      <c s="28"/>
      <c s="28"/>
      <c s="28"/>
      <c s="28"/>
      <c s="28"/>
      <c s="28"/>
      <c s="28"/>
    </row>
    <row r="2" spans="1:42" ht="14.4">
      <c r="A2" s="942" t="s">
        <v>1047</v>
      </c>
      <c s="943"/>
      <c s="943"/>
      <c s="943"/>
      <c s="943"/>
      <c s="943"/>
      <c s="943"/>
      <c s="943"/>
      <c s="943"/>
      <c s="943"/>
      <c s="943"/>
      <c s="943"/>
      <c s="943"/>
      <c s="943"/>
      <c s="943"/>
      <c s="943"/>
      <c s="943"/>
      <c s="943"/>
      <c s="943"/>
      <c s="943"/>
      <c s="943"/>
      <c s="943"/>
      <c s="943"/>
      <c s="943"/>
      <c s="943"/>
      <c s="943"/>
      <c s="943"/>
      <c s="943"/>
      <c s="943"/>
      <c s="943"/>
      <c s="943"/>
      <c s="943"/>
      <c s="943"/>
      <c s="943"/>
      <c s="28"/>
      <c s="28"/>
      <c s="28"/>
      <c s="28"/>
      <c s="28"/>
      <c s="28"/>
      <c s="28"/>
      <c s="28"/>
    </row>
    <row r="3" spans="1:42" ht="14.4">
      <c r="A3" s="942" t="s">
        <v>1902</v>
      </c>
      <c s="943"/>
      <c s="943"/>
      <c s="943"/>
      <c s="943"/>
      <c s="943"/>
      <c s="943"/>
      <c s="943"/>
      <c s="943"/>
      <c s="943"/>
      <c s="943"/>
      <c s="943"/>
      <c s="943"/>
      <c s="943"/>
      <c s="943"/>
      <c s="943"/>
      <c s="943"/>
      <c s="943"/>
      <c s="943"/>
      <c s="943"/>
      <c s="943"/>
      <c s="943"/>
      <c s="943"/>
      <c s="943"/>
      <c s="943"/>
      <c s="943"/>
      <c s="943"/>
      <c s="943"/>
      <c s="943"/>
      <c s="943"/>
      <c s="943"/>
      <c s="943"/>
      <c s="943"/>
      <c s="943"/>
      <c s="28"/>
      <c s="28"/>
      <c s="28"/>
      <c s="28"/>
      <c s="28"/>
      <c s="28"/>
      <c s="28"/>
      <c s="28"/>
    </row>
    <row r="4" spans="1:42" ht="14.4">
      <c r="A4" s="942" t="s">
        <v>1035</v>
      </c>
      <c s="943"/>
      <c s="943"/>
      <c s="943"/>
      <c s="943"/>
      <c s="943"/>
      <c s="943"/>
      <c s="943"/>
      <c s="943"/>
      <c s="943"/>
      <c s="943"/>
      <c s="943"/>
      <c s="943"/>
      <c s="943"/>
      <c s="943"/>
      <c s="943"/>
      <c s="943"/>
      <c s="943"/>
      <c s="943"/>
      <c s="943"/>
      <c s="943"/>
      <c s="943"/>
      <c s="943"/>
      <c s="943"/>
      <c s="943"/>
      <c s="943"/>
      <c s="943"/>
      <c s="943"/>
      <c s="943"/>
      <c s="943"/>
      <c s="943"/>
      <c s="943"/>
      <c s="943"/>
      <c s="943"/>
      <c s="28"/>
      <c s="28"/>
      <c s="28"/>
      <c s="28"/>
      <c s="28"/>
      <c s="28"/>
      <c s="28"/>
      <c s="28"/>
    </row>
    <row r="5" spans="1:42" ht="14.4">
      <c r="A5" s="124"/>
      <c s="124"/>
      <c s="124"/>
      <c s="124"/>
      <c s="124"/>
      <c s="124"/>
      <c s="124"/>
      <c s="124"/>
      <c s="37"/>
      <c s="124"/>
      <c s="124"/>
      <c s="124"/>
      <c s="124"/>
      <c s="124"/>
      <c s="124"/>
      <c s="125"/>
      <c s="125"/>
      <c s="125"/>
      <c s="125"/>
      <c s="125"/>
      <c s="125"/>
      <c s="125"/>
      <c s="125"/>
      <c s="125"/>
      <c s="125"/>
      <c s="125"/>
      <c s="125"/>
      <c s="125"/>
      <c s="125"/>
      <c s="125"/>
      <c s="125"/>
      <c s="125"/>
      <c s="125"/>
      <c s="78"/>
      <c s="87"/>
      <c s="87"/>
      <c s="87"/>
      <c s="87"/>
      <c s="87"/>
      <c s="87"/>
      <c s="87"/>
      <c s="87"/>
    </row>
    <row r="6" spans="1:62" ht="26.25" customHeight="1">
      <c r="A6" s="124"/>
      <c s="126">
        <v>2005</v>
      </c>
      <c s="126">
        <v>2006</v>
      </c>
      <c s="126">
        <v>2007</v>
      </c>
      <c s="126">
        <v>2008</v>
      </c>
      <c s="126">
        <v>2009</v>
      </c>
      <c s="126">
        <v>2010</v>
      </c>
      <c s="126">
        <v>2011</v>
      </c>
      <c s="43">
        <v>2012</v>
      </c>
      <c s="127">
        <v>2013</v>
      </c>
      <c s="127">
        <v>2014</v>
      </c>
      <c s="127">
        <v>2015</v>
      </c>
      <c s="44">
        <v>2016</v>
      </c>
      <c s="45">
        <v>42887</v>
      </c>
      <c s="44">
        <v>2017</v>
      </c>
      <c s="45">
        <v>43252</v>
      </c>
      <c s="44">
        <v>2018</v>
      </c>
      <c s="45">
        <v>43617</v>
      </c>
      <c s="44">
        <v>2019</v>
      </c>
      <c s="45">
        <v>43983</v>
      </c>
      <c s="44">
        <v>2020</v>
      </c>
      <c s="127" t="s">
        <v>1048</v>
      </c>
      <c s="127" t="s">
        <v>1155</v>
      </c>
      <c s="127" t="s">
        <v>1218</v>
      </c>
      <c s="127" t="s">
        <v>1225</v>
      </c>
      <c s="127" t="s">
        <v>1237</v>
      </c>
      <c s="127" t="s">
        <v>1245</v>
      </c>
      <c s="127" t="s">
        <v>1395</v>
      </c>
      <c s="127" t="s">
        <v>1396</v>
      </c>
      <c s="127" t="s">
        <v>1459</v>
      </c>
      <c s="127" t="s">
        <v>1480</v>
      </c>
      <c s="127" t="s">
        <v>1559</v>
      </c>
      <c s="127" t="s">
        <v>1563</v>
      </c>
      <c s="127" t="s">
        <v>1607</v>
      </c>
      <c s="127" t="s">
        <v>1621</v>
      </c>
      <c s="127" t="s">
        <v>1632</v>
      </c>
      <c s="127" t="s">
        <v>1634</v>
      </c>
      <c s="127" t="s">
        <v>1848</v>
      </c>
      <c s="127" t="s">
        <v>1908</v>
      </c>
      <c s="127" t="s">
        <v>1910</v>
      </c>
      <c s="127" t="s">
        <v>1990</v>
      </c>
      <c s="127" t="s">
        <v>2007</v>
      </c>
      <c s="127" t="s">
        <v>2021</v>
      </c>
      <c s="127" t="s">
        <v>2024</v>
      </c>
      <c s="127" t="s">
        <v>3452</v>
      </c>
      <c s="127" t="s">
        <v>3476</v>
      </c>
      <c s="127" t="s">
        <v>3485</v>
      </c>
      <c s="127" t="s">
        <v>3531</v>
      </c>
      <c s="127" t="s">
        <v>3533</v>
      </c>
      <c s="127" t="s">
        <v>3653</v>
      </c>
      <c s="127" t="s">
        <v>3661</v>
      </c>
      <c s="127" t="s">
        <v>3683</v>
      </c>
      <c s="127" t="s">
        <v>3743</v>
      </c>
      <c s="127" t="s">
        <v>3796</v>
      </c>
      <c s="127" t="s">
        <v>3821</v>
      </c>
      <c s="127" t="s">
        <v>3874</v>
      </c>
      <c s="127" t="s">
        <v>3910</v>
      </c>
      <c s="127" t="s">
        <v>3933</v>
      </c>
      <c s="127" t="s">
        <v>4020</v>
      </c>
      <c s="127" t="s">
        <v>4078</v>
      </c>
      <c s="127" t="s">
        <v>4098</v>
      </c>
      <c s="127" t="s">
        <v>4131</v>
      </c>
    </row>
    <row r="7" spans="1:62" ht="20.4">
      <c r="A7" s="75"/>
      <c s="75"/>
      <c s="75"/>
      <c s="75"/>
      <c s="75"/>
      <c s="75"/>
      <c s="75"/>
      <c s="75"/>
      <c s="46"/>
      <c s="75"/>
      <c s="75"/>
      <c s="75"/>
      <c s="75"/>
      <c s="75"/>
      <c s="75"/>
      <c s="125"/>
      <c s="125"/>
      <c s="125"/>
      <c s="125"/>
      <c s="125"/>
      <c s="125"/>
      <c s="125"/>
      <c s="125"/>
      <c s="125"/>
      <c s="125"/>
      <c s="125"/>
      <c s="125"/>
      <c s="125"/>
      <c s="125"/>
      <c s="125"/>
      <c s="125"/>
      <c s="523"/>
      <c s="523"/>
      <c s="523"/>
      <c s="87"/>
      <c s="87"/>
      <c s="87"/>
      <c s="87"/>
      <c s="87"/>
      <c s="87"/>
      <c s="87"/>
      <c s="87"/>
      <c s="91" t="s">
        <v>1021</v>
      </c>
      <c s="92"/>
      <c s="92"/>
      <c s="92"/>
      <c s="92"/>
      <c s="92"/>
      <c s="92"/>
      <c s="92"/>
      <c s="92"/>
      <c s="92"/>
      <c s="92"/>
      <c s="92"/>
      <c s="92"/>
      <c s="92"/>
      <c s="92"/>
      <c s="92"/>
      <c s="92"/>
      <c s="92"/>
      <c s="92"/>
      <c s="92"/>
    </row>
    <row r="8" spans="1:62" ht="14.4">
      <c r="A8" s="128" t="s">
        <v>1022</v>
      </c>
      <c s="128">
        <v>11.92</v>
      </c>
      <c s="128">
        <v>12.15</v>
      </c>
      <c s="128">
        <v>11.91</v>
      </c>
      <c s="128">
        <v>12.08</v>
      </c>
      <c s="128">
        <v>9.6899999999999995</v>
      </c>
      <c s="129">
        <v>9.0899999999999999</v>
      </c>
      <c s="129">
        <v>8.8894016935533724</v>
      </c>
      <c s="49">
        <v>8.236981156936281</v>
      </c>
      <c s="50">
        <v>8.0034394280115517</v>
      </c>
      <c s="50">
        <v>7.27828682951447</v>
      </c>
      <c s="50">
        <v>8.4013247525055927</v>
      </c>
      <c s="50">
        <v>7.6547003856863123</v>
      </c>
      <c s="50">
        <v>7.2244725703161921</v>
      </c>
      <c s="50">
        <v>6.9274656003547426</v>
      </c>
      <c s="130">
        <v>6.4391111899304061</v>
      </c>
      <c s="130">
        <v>6.3372629440337507</v>
      </c>
      <c s="130">
        <v>6.2460770119747036</v>
      </c>
      <c s="130">
        <v>5.9877263494280033</v>
      </c>
      <c s="130">
        <v>6.151745635265697</v>
      </c>
      <c s="130">
        <v>10.956843358519007</v>
      </c>
      <c s="131">
        <v>10.48</v>
      </c>
      <c s="131">
        <f>+((AS9*W10)+(AS10*W18))/AS11</f>
        <v>12.519999997897266</v>
      </c>
      <c s="131">
        <v>10.49</v>
      </c>
      <c s="334">
        <v>10.42</v>
      </c>
      <c s="334">
        <v>10.49</v>
      </c>
      <c s="334">
        <v>10.449999999999999</v>
      </c>
      <c s="334">
        <v>10.35</v>
      </c>
      <c s="334">
        <v>10.279999999999999</v>
      </c>
      <c s="334">
        <v>10.32</v>
      </c>
      <c s="334">
        <v>10.34</v>
      </c>
      <c s="334">
        <v>10.279999999999999</v>
      </c>
      <c s="334">
        <v>10.23</v>
      </c>
      <c s="334">
        <v>10.199999999999999</v>
      </c>
      <c s="48">
        <v>10.130000000000001</v>
      </c>
      <c s="48">
        <v>10.07</v>
      </c>
      <c s="48">
        <v>10.1</v>
      </c>
      <c s="48">
        <v>10.199999999999999</v>
      </c>
      <c s="48">
        <v>10.31</v>
      </c>
      <c s="48">
        <v>10.279999999999999</v>
      </c>
      <c s="48">
        <v>10.33</v>
      </c>
      <c s="48">
        <v>10.23</v>
      </c>
      <c s="48">
        <v>10.17</v>
      </c>
      <c s="48">
        <v>10.109999999999999</v>
      </c>
      <c s="48">
        <v>10.050000000000001</v>
      </c>
      <c s="48">
        <v>10.02</v>
      </c>
      <c s="48">
        <v>10.039999999999999</v>
      </c>
      <c s="48">
        <v>10.050000000000001</v>
      </c>
      <c s="48">
        <v>9.9800000000000004</v>
      </c>
      <c s="48">
        <v>9.9399999999999995</v>
      </c>
      <c s="48">
        <v>9.8900000000000006</v>
      </c>
      <c s="48">
        <v>10.34</v>
      </c>
      <c s="48">
        <v>10.279999999999999</v>
      </c>
      <c s="48">
        <v>10.23</v>
      </c>
      <c s="48">
        <v>10.25</v>
      </c>
      <c s="48">
        <v>10.06</v>
      </c>
      <c s="48">
        <v>10.08</v>
      </c>
      <c s="48">
        <v>10.01</v>
      </c>
      <c s="48">
        <v>9.9800000000000004</v>
      </c>
      <c s="48">
        <v>9.9800000000000004</v>
      </c>
      <c s="48">
        <v>9.9299999999999997</v>
      </c>
      <c s="48">
        <v>9.8499999999999996</v>
      </c>
    </row>
    <row r="9" spans="1:62" ht="14.4">
      <c r="A9" s="132"/>
      <c s="132"/>
      <c s="132"/>
      <c s="132"/>
      <c s="132"/>
      <c s="132"/>
      <c s="132"/>
      <c s="132"/>
      <c s="133"/>
      <c s="132"/>
      <c s="132"/>
      <c s="132"/>
      <c s="132"/>
      <c s="132"/>
      <c s="132"/>
      <c s="134"/>
      <c s="134"/>
      <c s="134"/>
      <c s="134"/>
      <c s="134"/>
      <c s="134"/>
      <c s="134"/>
      <c s="134"/>
      <c s="134"/>
      <c s="134"/>
      <c s="134"/>
      <c s="134"/>
      <c s="134"/>
      <c s="134"/>
      <c s="134"/>
      <c s="134"/>
      <c s="524"/>
      <c s="524"/>
      <c s="524"/>
      <c s="133"/>
      <c s="133"/>
      <c s="97"/>
      <c s="97"/>
      <c s="97"/>
      <c s="97"/>
      <c s="97"/>
      <c s="97"/>
      <c s="97"/>
      <c s="99" t="s">
        <v>1023</v>
      </c>
      <c s="100">
        <v>44088889547.270012</v>
      </c>
      <c s="100"/>
      <c s="100"/>
      <c s="100"/>
      <c s="100"/>
      <c s="100"/>
      <c s="100"/>
      <c s="100"/>
      <c s="100"/>
      <c s="100"/>
      <c s="100"/>
      <c s="100"/>
      <c s="100"/>
      <c s="100"/>
      <c s="100"/>
      <c s="100"/>
      <c s="100"/>
      <c s="100"/>
    </row>
    <row r="10" spans="1:62" ht="14.4">
      <c r="A10" s="124" t="s">
        <v>1025</v>
      </c>
      <c s="135">
        <v>13.9391167685169</v>
      </c>
      <c s="135">
        <v>14.01</v>
      </c>
      <c s="135">
        <v>13.488865499810256</v>
      </c>
      <c s="135">
        <v>14.096770515803364</v>
      </c>
      <c s="135">
        <v>11.119999999999999</v>
      </c>
      <c s="67">
        <v>10.044548619464663</v>
      </c>
      <c s="135">
        <v>9.9180825472848699</v>
      </c>
      <c s="53">
        <v>9.5641211276872529</v>
      </c>
      <c s="135">
        <v>9.1124377890863624</v>
      </c>
      <c s="135">
        <v>8.2413346165726598</v>
      </c>
      <c s="136">
        <v>9.2904929212364653</v>
      </c>
      <c s="136">
        <v>8.3852979975799204</v>
      </c>
      <c s="136">
        <v>7.7326544733204221</v>
      </c>
      <c s="136">
        <v>7.2101368745504733</v>
      </c>
      <c s="137">
        <v>6.5737801999266043</v>
      </c>
      <c s="137">
        <v>6.5029868468075422</v>
      </c>
      <c s="137">
        <v>6.5088134933837134</v>
      </c>
      <c s="137">
        <v>6.2011235992062153</v>
      </c>
      <c s="137">
        <v>6.5814334351505446</v>
      </c>
      <c s="137">
        <v>12.886671805394473</v>
      </c>
      <c s="137">
        <v>12.640000000000001</v>
      </c>
      <c s="137">
        <v>12.52</v>
      </c>
      <c s="137">
        <v>12.48</v>
      </c>
      <c s="137">
        <v>12.390000000000001</v>
      </c>
      <c s="137">
        <v>12.33</v>
      </c>
      <c s="137">
        <v>12.32</v>
      </c>
      <c s="137">
        <v>12.210000000000001</v>
      </c>
      <c s="137">
        <v>12.140000000000001</v>
      </c>
      <c s="137">
        <v>12.19</v>
      </c>
      <c s="137">
        <v>12.17</v>
      </c>
      <c s="525">
        <v>12.109999999999999</v>
      </c>
      <c s="525">
        <v>12.039999999999999</v>
      </c>
      <c s="525">
        <v>12.029999999999999</v>
      </c>
      <c s="595">
        <v>11.970000000000001</v>
      </c>
      <c s="595">
        <v>11.92</v>
      </c>
      <c s="606">
        <v>11.94</v>
      </c>
      <c s="606">
        <v>12.07</v>
      </c>
      <c s="606">
        <v>12.16</v>
      </c>
      <c s="137">
        <v>12.09</v>
      </c>
      <c s="606">
        <v>12.02</v>
      </c>
      <c s="606">
        <v>11.970000000000001</v>
      </c>
      <c s="606">
        <v>11.92</v>
      </c>
      <c s="606">
        <v>11.91</v>
      </c>
      <c s="606">
        <v>11.84</v>
      </c>
      <c s="606">
        <v>11.82</v>
      </c>
      <c s="606">
        <v>11.83</v>
      </c>
      <c s="606">
        <v>11.85</v>
      </c>
      <c s="606">
        <v>11.800000000000001</v>
      </c>
      <c s="606">
        <v>11.720000000000001</v>
      </c>
      <c s="606">
        <v>11.68</v>
      </c>
      <c s="606">
        <v>11.609999999999999</v>
      </c>
      <c s="606">
        <v>11.56</v>
      </c>
      <c s="606">
        <v>11.529999999999999</v>
      </c>
      <c s="606">
        <v>11.49</v>
      </c>
      <c s="606">
        <v>11.26</v>
      </c>
      <c s="606">
        <v>11.33</v>
      </c>
      <c s="606">
        <v>11.31</v>
      </c>
      <c s="606">
        <v>11.32</v>
      </c>
      <c s="606">
        <v>11.35</v>
      </c>
      <c s="606">
        <v>11.300000000000001</v>
      </c>
      <c s="606">
        <v>11.27</v>
      </c>
    </row>
    <row r="11" spans="1:62" ht="14.4">
      <c r="A11" s="75"/>
      <c s="138"/>
      <c s="138"/>
      <c s="138"/>
      <c s="138"/>
      <c s="138"/>
      <c s="70"/>
      <c s="138"/>
      <c s="59"/>
      <c s="138"/>
      <c s="138"/>
      <c s="138"/>
      <c s="138"/>
      <c s="138"/>
      <c s="138"/>
      <c s="64"/>
      <c s="64"/>
      <c s="64"/>
      <c s="64"/>
      <c s="64"/>
      <c s="64"/>
      <c s="64"/>
      <c s="64"/>
      <c s="64"/>
      <c s="64"/>
      <c s="64"/>
      <c s="64"/>
      <c s="64"/>
      <c s="64"/>
      <c s="64"/>
      <c s="64"/>
      <c s="140"/>
      <c s="140"/>
      <c s="140"/>
      <c s="59"/>
      <c s="59"/>
      <c s="104"/>
      <c s="104"/>
      <c s="104"/>
      <c s="104"/>
      <c s="104"/>
      <c s="104"/>
      <c s="104"/>
      <c s="105"/>
      <c s="100">
        <f>+AS9+AS10</f>
        <v>44088889559.110008</v>
      </c>
      <c s="100"/>
      <c s="100"/>
      <c s="100"/>
      <c s="100"/>
      <c s="100"/>
      <c s="100"/>
      <c s="100"/>
      <c s="100"/>
      <c s="100"/>
      <c s="100"/>
      <c s="100"/>
      <c s="100"/>
      <c s="100"/>
      <c s="100"/>
      <c s="100"/>
      <c s="100"/>
      <c s="100"/>
    </row>
    <row r="12" spans="1:62" ht="14.4">
      <c r="A12" s="75" t="s">
        <v>1038</v>
      </c>
      <c s="138">
        <v>11.630975221183336</v>
      </c>
      <c s="138">
        <v>11.210000000000001</v>
      </c>
      <c s="138">
        <v>11.237035595844382</v>
      </c>
      <c s="138">
        <v>13.482473679285642</v>
      </c>
      <c s="138">
        <v>12.373530831948953</v>
      </c>
      <c s="70">
        <v>12.015933823701259</v>
      </c>
      <c s="138">
        <v>12.5297902798817</v>
      </c>
      <c s="59">
        <v>11.886175549022848</v>
      </c>
      <c s="138">
        <v>11.419208786905676</v>
      </c>
      <c s="138">
        <v>10.305223153123837</v>
      </c>
      <c s="138">
        <v>12.888507413482539</v>
      </c>
      <c s="138">
        <v>14.013779581381863</v>
      </c>
      <c s="138">
        <v>13.978380248460404</v>
      </c>
      <c s="138">
        <v>14.275670702333626</v>
      </c>
      <c s="64">
        <v>14.049644366986721</v>
      </c>
      <c s="64">
        <v>14.089863257525046</v>
      </c>
      <c s="64">
        <v>14.191969801016382</v>
      </c>
      <c s="64">
        <v>13.962862953960707</v>
      </c>
      <c s="64">
        <v>14.230820702503555</v>
      </c>
      <c s="64">
        <v>13.84492051478464</v>
      </c>
      <c s="64">
        <v>13.710000000000001</v>
      </c>
      <c s="64">
        <v>13.710000000000001</v>
      </c>
      <c s="64">
        <v>13.630000000000001</v>
      </c>
      <c s="64">
        <v>13.369999999999999</v>
      </c>
      <c s="64">
        <v>13.33</v>
      </c>
      <c s="64">
        <v>13.300000000000001</v>
      </c>
      <c s="64">
        <v>13.220000000000001</v>
      </c>
      <c s="64">
        <v>13.16</v>
      </c>
      <c s="64">
        <v>13.210000000000001</v>
      </c>
      <c s="64">
        <v>13.199999999999999</v>
      </c>
      <c s="140">
        <v>13.15</v>
      </c>
      <c s="140">
        <v>13.02</v>
      </c>
      <c s="140">
        <v>13</v>
      </c>
      <c s="59">
        <v>12.98</v>
      </c>
      <c s="59">
        <v>12.93</v>
      </c>
      <c s="104">
        <v>13.06</v>
      </c>
      <c s="104">
        <v>12.970000000000001</v>
      </c>
      <c s="104">
        <v>13.1</v>
      </c>
      <c s="104">
        <v>13.01</v>
      </c>
      <c s="104">
        <v>12.949999999999999</v>
      </c>
      <c s="104">
        <v>12.869999999999999</v>
      </c>
      <c s="104">
        <v>12.82</v>
      </c>
      <c s="104">
        <v>12.77</v>
      </c>
      <c s="104">
        <v>12.710000000000001</v>
      </c>
      <c s="104">
        <v>12.67</v>
      </c>
      <c s="104">
        <v>12.76</v>
      </c>
      <c s="104">
        <v>12.800000000000001</v>
      </c>
      <c s="104">
        <v>12.77</v>
      </c>
      <c s="104">
        <v>12.67</v>
      </c>
      <c s="104">
        <v>12.65</v>
      </c>
      <c s="104">
        <v>12.57</v>
      </c>
      <c s="104">
        <v>12.550000000000001</v>
      </c>
      <c s="104">
        <v>12.51</v>
      </c>
      <c s="104">
        <v>12.49</v>
      </c>
      <c s="104">
        <v>12.1</v>
      </c>
      <c s="104">
        <v>12.279999999999999</v>
      </c>
      <c s="104">
        <v>12.27</v>
      </c>
      <c s="104">
        <v>12.300000000000001</v>
      </c>
      <c s="104">
        <v>12.359999999999999</v>
      </c>
      <c s="104">
        <v>12.300000000000001</v>
      </c>
      <c s="104">
        <v>12.31</v>
      </c>
    </row>
    <row r="13" spans="1:62" ht="14.4">
      <c r="A13" s="75" t="s">
        <v>1039</v>
      </c>
      <c s="138">
        <v>10.714713325430546</v>
      </c>
      <c s="138">
        <v>11.25</v>
      </c>
      <c s="138">
        <v>11.090501817873976</v>
      </c>
      <c s="138">
        <v>10.681896180405385</v>
      </c>
      <c s="138">
        <v>10.31</v>
      </c>
      <c s="138">
        <v>6.7453344614839237</v>
      </c>
      <c s="138">
        <v>7.0938869422236284</v>
      </c>
      <c s="59">
        <v>7.0968474915039641</v>
      </c>
      <c s="138">
        <v>7.4910472938760453</v>
      </c>
      <c s="138">
        <v>7.2987903574650472</v>
      </c>
      <c s="138">
        <v>7.3523016881699261</v>
      </c>
      <c s="138">
        <v>7.2167876354641418</v>
      </c>
      <c s="138">
        <v>7.2434015854527125</v>
      </c>
      <c s="138">
        <v>7.3238260406654856</v>
      </c>
      <c s="64">
        <v>7.5113343846161005</v>
      </c>
      <c s="64">
        <v>7.65490546264681</v>
      </c>
      <c s="64">
        <v>7.4521404719604689</v>
      </c>
      <c s="64">
        <v>7.767812626033721</v>
      </c>
      <c s="64">
        <v>7.644484998942441</v>
      </c>
      <c s="64">
        <v>7.6195595205167983</v>
      </c>
      <c s="64">
        <v>7.0700000000000003</v>
      </c>
      <c s="64">
        <v>7.0700000000000003</v>
      </c>
      <c s="64">
        <v>6.9500000000000002</v>
      </c>
      <c s="64">
        <v>6.9699999999999998</v>
      </c>
      <c s="64">
        <v>6.8799999999999999</v>
      </c>
      <c s="64">
        <v>6.9299999999999997</v>
      </c>
      <c s="64">
        <v>6.96</v>
      </c>
      <c s="64">
        <v>6.8899999999999997</v>
      </c>
      <c s="64">
        <v>6.96</v>
      </c>
      <c s="64">
        <v>6.9900000000000002</v>
      </c>
      <c s="140">
        <v>6.9199999999999999</v>
      </c>
      <c s="140">
        <v>6.8799999999999999</v>
      </c>
      <c s="140">
        <v>6.9400000000000004</v>
      </c>
      <c s="59">
        <v>6.8600000000000003</v>
      </c>
      <c s="59">
        <v>6.7800000000000002</v>
      </c>
      <c s="104">
        <v>6.7599999999999998</v>
      </c>
      <c s="104">
        <v>8.6500000000000004</v>
      </c>
      <c s="104">
        <v>8.9399999999999995</v>
      </c>
      <c s="104">
        <v>8.9100000000000001</v>
      </c>
      <c s="104">
        <v>8.8300000000000001</v>
      </c>
      <c s="104">
        <v>9.0099999999999998</v>
      </c>
      <c s="104">
        <v>8.9900000000000002</v>
      </c>
      <c s="104">
        <v>8.9299999999999997</v>
      </c>
      <c s="104">
        <v>8.8800000000000008</v>
      </c>
      <c s="104">
        <v>8.8399999999999999</v>
      </c>
      <c s="104">
        <v>8.7699999999999996</v>
      </c>
      <c s="104">
        <v>8.7799999999999994</v>
      </c>
      <c s="104">
        <v>8.8200000000000003</v>
      </c>
      <c s="104">
        <v>8.7100000000000009</v>
      </c>
      <c s="104">
        <v>8.7100000000000009</v>
      </c>
      <c s="104">
        <v>8.6799999999999997</v>
      </c>
      <c s="104">
        <v>8.6300000000000008</v>
      </c>
      <c s="104">
        <v>8.6799999999999997</v>
      </c>
      <c s="104">
        <v>8.6699999999999999</v>
      </c>
      <c s="104">
        <v>8.6300000000000008</v>
      </c>
      <c s="104">
        <v>8.5800000000000001</v>
      </c>
      <c s="104">
        <v>8.6799999999999997</v>
      </c>
      <c s="104">
        <v>8.6899999999999995</v>
      </c>
      <c s="104">
        <v>8.7300000000000004</v>
      </c>
      <c s="104">
        <v>8.7799999999999994</v>
      </c>
      <c s="104">
        <v>8.7200000000000006</v>
      </c>
    </row>
    <row r="14" spans="1:62" ht="14.4">
      <c r="A14" s="75" t="s">
        <v>1040</v>
      </c>
      <c s="138">
        <v>17.119872683169998</v>
      </c>
      <c s="138">
        <v>18.059999999999999</v>
      </c>
      <c s="138">
        <v>17.120282912639539</v>
      </c>
      <c s="138">
        <v>16.076909393944625</v>
      </c>
      <c s="138">
        <v>6.789216417408432</v>
      </c>
      <c s="138">
        <v>7.5516779301656838</v>
      </c>
      <c s="138">
        <v>6.801894444656523</v>
      </c>
      <c s="59">
        <v>5.9962573017688641</v>
      </c>
      <c s="138">
        <v>5.2116225329067838</v>
      </c>
      <c s="138">
        <v>7.1788650273630159</v>
      </c>
      <c s="138">
        <v>7.0039708311663</v>
      </c>
      <c s="138">
        <v>4.5724427191594668</v>
      </c>
      <c s="138">
        <v>4.0331466680469301</v>
      </c>
      <c s="138">
        <v>3.4161674844477621</v>
      </c>
      <c s="64">
        <v>2.955580553906592</v>
      </c>
      <c s="64">
        <v>2.434279493600513</v>
      </c>
      <c s="64">
        <v>1.9393769793047093</v>
      </c>
      <c s="64">
        <v>1.393606656663871</v>
      </c>
      <c s="64">
        <v>1.2275408244675241</v>
      </c>
      <c s="64">
        <v>13.548179351002771</v>
      </c>
      <c s="64">
        <v>13.199999999999999</v>
      </c>
      <c s="64">
        <v>13.199999999999999</v>
      </c>
      <c s="64">
        <v>13.06</v>
      </c>
      <c s="64">
        <v>12.98</v>
      </c>
      <c s="64">
        <v>12.92</v>
      </c>
      <c s="64">
        <v>13.289999999999999</v>
      </c>
      <c s="64">
        <v>12.630000000000001</v>
      </c>
      <c s="64">
        <v>12.550000000000001</v>
      </c>
      <c s="64">
        <v>12.48</v>
      </c>
      <c s="64">
        <v>12.4</v>
      </c>
      <c s="140">
        <v>12.33</v>
      </c>
      <c s="140">
        <v>12.26</v>
      </c>
      <c s="140">
        <v>12.18</v>
      </c>
      <c s="59">
        <v>12.1</v>
      </c>
      <c s="59">
        <v>12.029999999999999</v>
      </c>
      <c s="104">
        <v>11.949999999999999</v>
      </c>
      <c s="104">
        <v>11.880000000000001</v>
      </c>
      <c s="104">
        <v>11.800000000000001</v>
      </c>
      <c s="104">
        <v>11.73</v>
      </c>
      <c s="104">
        <v>11.65</v>
      </c>
      <c s="104">
        <v>11.57</v>
      </c>
      <c s="104">
        <v>11.49</v>
      </c>
      <c s="104">
        <v>11.279999999999999</v>
      </c>
      <c s="104">
        <v>11.199999999999999</v>
      </c>
      <c s="104">
        <v>11.17</v>
      </c>
      <c s="104">
        <v>11.08</v>
      </c>
      <c s="104">
        <v>11.02</v>
      </c>
      <c s="104">
        <v>10.94</v>
      </c>
      <c s="104">
        <v>10.859999999999999</v>
      </c>
      <c s="104">
        <v>10.779999999999999</v>
      </c>
      <c s="104">
        <v>10.699999999999999</v>
      </c>
      <c s="104">
        <v>10.619999999999999</v>
      </c>
      <c s="104">
        <v>10.550000000000001</v>
      </c>
      <c s="104">
        <v>10.470000000000001</v>
      </c>
      <c s="104">
        <v>10.390000000000001</v>
      </c>
      <c s="104">
        <v>10.32</v>
      </c>
      <c s="104">
        <v>10.24</v>
      </c>
      <c s="104">
        <v>10.15</v>
      </c>
      <c s="104">
        <v>10.08</v>
      </c>
      <c s="104">
        <v>10</v>
      </c>
      <c s="104">
        <v>9.9199999999999999</v>
      </c>
    </row>
    <row r="15" spans="1:62" ht="14.4">
      <c r="A15" s="75" t="s">
        <v>1041</v>
      </c>
      <c s="138">
        <v>4.3704581326058634</v>
      </c>
      <c s="138">
        <v>11.52</v>
      </c>
      <c s="138">
        <v>9.0958690610346409</v>
      </c>
      <c s="138">
        <v>8.3241172390730807</v>
      </c>
      <c s="138">
        <v>7.5069003567609469</v>
      </c>
      <c s="138">
        <v>6.8231552486632765</v>
      </c>
      <c s="138">
        <v>6.0480560586440291</v>
      </c>
      <c s="59">
        <v>5.2465753424657535</v>
      </c>
      <c s="138">
        <v>4.2465753424657535</v>
      </c>
      <c s="138">
        <v>4.6711723724665637</v>
      </c>
      <c s="138">
        <v>3.6733147658810341</v>
      </c>
      <c s="138">
        <v>2.7048750104989012</v>
      </c>
      <c s="138">
        <v>2.2134989753871253</v>
      </c>
      <c s="138">
        <v>1.7237784872897421</v>
      </c>
      <c s="64">
        <v>1.243023032595086</v>
      </c>
      <c s="64">
        <v>0.73891344446683882</v>
      </c>
      <c s="64">
        <v>0.24988628974599231</v>
      </c>
      <c s="64">
        <v>0</v>
      </c>
      <c s="64">
        <v>0</v>
      </c>
      <c s="64">
        <v>0</v>
      </c>
      <c s="64">
        <v>0</v>
      </c>
      <c s="64">
        <v>0</v>
      </c>
      <c s="64">
        <v>0</v>
      </c>
      <c s="64">
        <v>0</v>
      </c>
      <c s="64">
        <v>0</v>
      </c>
      <c s="64">
        <v>0</v>
      </c>
      <c s="64">
        <v>0</v>
      </c>
      <c s="64">
        <v>0</v>
      </c>
      <c s="64">
        <v>0</v>
      </c>
      <c s="64">
        <v>0</v>
      </c>
      <c s="140">
        <v>0</v>
      </c>
      <c s="140">
        <v>0</v>
      </c>
      <c s="140">
        <v>0</v>
      </c>
      <c s="596">
        <v>0</v>
      </c>
      <c s="59"/>
      <c s="104"/>
      <c s="104"/>
      <c s="104"/>
      <c s="104"/>
      <c s="104"/>
      <c s="104"/>
      <c s="104"/>
      <c s="104">
        <v>0</v>
      </c>
      <c s="104">
        <v>0</v>
      </c>
      <c s="104">
        <v>0</v>
      </c>
      <c s="104">
        <v>0</v>
      </c>
      <c s="104">
        <v>0</v>
      </c>
      <c s="104">
        <v>0</v>
      </c>
      <c s="104">
        <v>0</v>
      </c>
      <c s="104">
        <v>0</v>
      </c>
      <c s="104">
        <v>0</v>
      </c>
      <c s="104">
        <v>0</v>
      </c>
      <c s="104">
        <v>0</v>
      </c>
      <c s="104">
        <v>0</v>
      </c>
      <c s="104">
        <v>0</v>
      </c>
      <c s="104">
        <v>0</v>
      </c>
      <c s="104">
        <v>0</v>
      </c>
      <c s="104">
        <v>0</v>
      </c>
      <c s="104">
        <v>0</v>
      </c>
      <c s="104">
        <v>0</v>
      </c>
      <c s="104">
        <v>0</v>
      </c>
    </row>
    <row r="16" spans="1:62" s="538" customFormat="1" ht="24.6" customHeight="1">
      <c r="A16" s="651" t="s">
        <v>2023</v>
      </c>
      <c s="138"/>
      <c s="138"/>
      <c s="138"/>
      <c s="138"/>
      <c s="138"/>
      <c s="138"/>
      <c s="138"/>
      <c s="59"/>
      <c s="138"/>
      <c s="138"/>
      <c s="138"/>
      <c s="138"/>
      <c s="138"/>
      <c s="138"/>
      <c s="64"/>
      <c s="64"/>
      <c s="64"/>
      <c s="64"/>
      <c s="64"/>
      <c s="64"/>
      <c s="64"/>
      <c s="64"/>
      <c s="64"/>
      <c s="64"/>
      <c s="64"/>
      <c s="64"/>
      <c s="64"/>
      <c s="64"/>
      <c s="64"/>
      <c s="64"/>
      <c s="140"/>
      <c s="140"/>
      <c s="140"/>
      <c s="596"/>
      <c s="59"/>
      <c s="104"/>
      <c s="104"/>
      <c s="104"/>
      <c s="104"/>
      <c s="104"/>
      <c s="104"/>
      <c s="104"/>
      <c s="104">
        <v>18.460000000000001</v>
      </c>
      <c s="104">
        <v>18.379999999999999</v>
      </c>
      <c s="104">
        <v>18.289999999999999</v>
      </c>
      <c s="104">
        <v>18.210000000000001</v>
      </c>
      <c s="104">
        <v>18.120000000000001</v>
      </c>
      <c s="104">
        <v>18.039999999999999</v>
      </c>
      <c s="104">
        <v>17.960000000000001</v>
      </c>
      <c s="104">
        <v>17.870000000000001</v>
      </c>
      <c s="104">
        <v>17.789999999999999</v>
      </c>
      <c s="104">
        <v>17.710000000000001</v>
      </c>
      <c s="104">
        <v>17.620000000000001</v>
      </c>
      <c s="104">
        <v>17.539999999999999</v>
      </c>
      <c s="104">
        <v>17.449999999999999</v>
      </c>
      <c s="104">
        <v>17.370000000000001</v>
      </c>
      <c s="104">
        <v>17.289999999999999</v>
      </c>
      <c s="104">
        <v>17.199999999999999</v>
      </c>
      <c s="104">
        <v>17.120000000000001</v>
      </c>
      <c s="104">
        <v>17.039999999999999</v>
      </c>
      <c s="104">
        <v>16.949999999999999</v>
      </c>
    </row>
    <row r="17" spans="1:62" ht="14.4">
      <c r="A17" s="75"/>
      <c s="138"/>
      <c s="138"/>
      <c s="138"/>
      <c s="138"/>
      <c s="138"/>
      <c s="138"/>
      <c s="138"/>
      <c s="59"/>
      <c s="70"/>
      <c s="70"/>
      <c s="70"/>
      <c s="70"/>
      <c s="70"/>
      <c s="70"/>
      <c s="64"/>
      <c s="64"/>
      <c s="64"/>
      <c s="64"/>
      <c s="64"/>
      <c s="64"/>
      <c s="64"/>
      <c s="64"/>
      <c s="64"/>
      <c s="64"/>
      <c s="64"/>
      <c s="64"/>
      <c s="64"/>
      <c s="64"/>
      <c s="64"/>
      <c s="64"/>
      <c s="140"/>
      <c s="140"/>
      <c s="140"/>
      <c s="59"/>
      <c s="59"/>
      <c s="104"/>
      <c s="104"/>
      <c s="104"/>
      <c s="104"/>
      <c s="104"/>
      <c s="104"/>
      <c s="104"/>
      <c r="AV17" s="123"/>
      <c s="123"/>
      <c s="123"/>
      <c s="123"/>
      <c s="123"/>
      <c s="123"/>
      <c s="123"/>
      <c s="123"/>
      <c s="123"/>
      <c s="123"/>
      <c s="123"/>
      <c s="123"/>
      <c s="123"/>
      <c s="123"/>
      <c s="123"/>
    </row>
    <row r="18" spans="1:62" s="1" customFormat="1" ht="14.4">
      <c r="A18" s="66" t="s">
        <v>1024</v>
      </c>
      <c s="67">
        <v>5.9800000000000004</v>
      </c>
      <c s="67">
        <v>6.3499999999999996</v>
      </c>
      <c s="67">
        <v>6.75</v>
      </c>
      <c s="67">
        <v>6.3499999999999996</v>
      </c>
      <c s="67">
        <v>5.9699999999999998</v>
      </c>
      <c s="67">
        <v>7.4800000000000004</v>
      </c>
      <c s="67">
        <v>6.5899999999999999</v>
      </c>
      <c s="67">
        <v>6.4100000000000001</v>
      </c>
      <c s="67">
        <v>6.5599999999999996</v>
      </c>
      <c s="67">
        <v>5.9299999999999997</v>
      </c>
      <c s="67">
        <v>6.9687000000000001</v>
      </c>
      <c s="67">
        <v>6.1486000000000001</v>
      </c>
      <c s="67">
        <v>6.2565252398011175</v>
      </c>
      <c s="67">
        <v>6.3201000000000001</v>
      </c>
      <c s="139">
        <v>6.1113635881382082</v>
      </c>
      <c s="139">
        <v>5.9055999999999997</v>
      </c>
      <c s="139">
        <v>5.5261804714588365</v>
      </c>
      <c s="139">
        <v>5.3680982406484343</v>
      </c>
      <c s="139">
        <v>4.988885972959352</v>
      </c>
      <c s="139">
        <v>5.5193642587683209</v>
      </c>
      <c s="139">
        <v>4.7699999999999996</v>
      </c>
      <c s="139">
        <v>4.6900000000000004</v>
      </c>
      <c s="139">
        <v>4.71</v>
      </c>
      <c s="335">
        <v>4.6699999999999999</v>
      </c>
      <c s="335">
        <v>5.0599999999999996</v>
      </c>
      <c s="335">
        <v>5.0199999999999996</v>
      </c>
      <c s="335">
        <v>4.9199999999999999</v>
      </c>
      <c s="335">
        <v>4.8399999999999999</v>
      </c>
      <c s="335">
        <v>4.7999999999999998</v>
      </c>
      <c s="335">
        <v>4.8499999999999996</v>
      </c>
      <c s="335">
        <v>4.9100000000000001</v>
      </c>
      <c s="335">
        <v>4.8399999999999999</v>
      </c>
      <c s="335">
        <v>4.75</v>
      </c>
      <c s="67">
        <v>4.6900000000000004</v>
      </c>
      <c s="67">
        <v>4.8099999999999996</v>
      </c>
      <c s="108">
        <v>4.7800000000000002</v>
      </c>
      <c s="108">
        <v>4.9000000000000004</v>
      </c>
      <c s="108">
        <v>4.8399999999999999</v>
      </c>
      <c s="108">
        <v>4.9000000000000004</v>
      </c>
      <c s="108">
        <v>5.1100000000000003</v>
      </c>
      <c s="108">
        <v>5.04</v>
      </c>
      <c s="108">
        <v>5.0199999999999996</v>
      </c>
      <c s="108">
        <v>5.0099999999999998</v>
      </c>
      <c s="108">
        <v>5</v>
      </c>
      <c s="108">
        <v>4.9800000000000004</v>
      </c>
      <c s="108">
        <v>4.9500000000000002</v>
      </c>
      <c s="108">
        <v>4.8899999999999997</v>
      </c>
      <c s="108">
        <v>4.8600000000000003</v>
      </c>
      <c s="108">
        <v>4.8499999999999996</v>
      </c>
      <c s="108">
        <v>4.7599999999999998</v>
      </c>
      <c s="108">
        <v>6.7999999999999998</v>
      </c>
      <c s="108">
        <v>6.75</v>
      </c>
      <c s="108">
        <v>6.6900000000000004</v>
      </c>
      <c s="108">
        <v>6.8600000000000003</v>
      </c>
      <c s="108">
        <v>6.79</v>
      </c>
      <c s="108">
        <v>6.7000000000000002</v>
      </c>
      <c s="108">
        <v>6.5199999999999996</v>
      </c>
      <c s="108">
        <v>6.4100000000000001</v>
      </c>
      <c s="108">
        <v>6.3499999999999996</v>
      </c>
      <c s="108">
        <v>6.29</v>
      </c>
      <c s="108">
        <v>6.1699999999999999</v>
      </c>
    </row>
    <row r="19" spans="1:62" s="1" customFormat="1" ht="14.4">
      <c r="A19" s="69"/>
      <c s="70"/>
      <c s="70"/>
      <c s="70"/>
      <c s="70"/>
      <c s="70"/>
      <c s="70"/>
      <c s="70"/>
      <c s="70"/>
      <c s="70"/>
      <c s="70"/>
      <c s="70"/>
      <c s="70"/>
      <c s="70"/>
      <c s="70"/>
      <c s="140"/>
      <c s="140"/>
      <c s="140"/>
      <c s="140"/>
      <c s="140"/>
      <c s="140"/>
      <c s="140"/>
      <c s="140"/>
      <c s="140"/>
      <c s="336"/>
      <c s="336"/>
      <c s="336"/>
      <c s="336"/>
      <c s="336"/>
      <c s="336"/>
      <c s="336"/>
      <c s="336"/>
      <c s="336"/>
      <c s="336"/>
      <c s="70"/>
      <c s="70"/>
      <c s="113"/>
      <c s="113"/>
      <c s="113"/>
      <c s="113"/>
      <c s="113"/>
      <c s="113"/>
      <c s="113"/>
      <c s="30"/>
      <c s="30"/>
      <c s="30"/>
      <c s="30"/>
      <c s="30"/>
      <c s="30"/>
      <c s="30"/>
      <c s="30"/>
      <c s="30"/>
      <c s="30"/>
      <c s="30"/>
      <c s="30"/>
      <c s="30"/>
      <c s="30"/>
      <c s="30"/>
      <c s="30"/>
      <c s="30"/>
      <c s="30"/>
      <c s="30"/>
    </row>
    <row r="20" spans="1:62" s="1" customFormat="1" ht="14.4">
      <c r="A20" s="69" t="s">
        <v>1042</v>
      </c>
      <c s="70">
        <v>7.3499999999999996</v>
      </c>
      <c s="70">
        <v>7.0899999999999999</v>
      </c>
      <c s="70">
        <v>6.9400000000000004</v>
      </c>
      <c s="70">
        <v>6.4199999999999999</v>
      </c>
      <c s="70">
        <v>6.0899999999999999</v>
      </c>
      <c s="70">
        <v>7.6100000000000003</v>
      </c>
      <c s="70">
        <v>6.0899999999999999</v>
      </c>
      <c s="70">
        <v>6.2199999999999998</v>
      </c>
      <c s="70">
        <v>6.5</v>
      </c>
      <c s="70">
        <v>5.8600000000000003</v>
      </c>
      <c s="70">
        <v>6.9093999999999998</v>
      </c>
      <c s="70">
        <v>6.0984999999999996</v>
      </c>
      <c s="70">
        <v>6.2489044003435597</v>
      </c>
      <c s="70">
        <v>6.3384</v>
      </c>
      <c s="140">
        <v>6.1472015468006918</v>
      </c>
      <c s="140">
        <v>5.9272</v>
      </c>
      <c s="140">
        <v>5.5564611747449195</v>
      </c>
      <c s="140">
        <v>5.4066897380755474</v>
      </c>
      <c s="140">
        <v>5.2075353621314813</v>
      </c>
      <c s="140">
        <v>5.2643919323784933</v>
      </c>
      <c s="140">
        <v>4.7800000000000002</v>
      </c>
      <c s="140">
        <v>4.4400000000000004</v>
      </c>
      <c s="140">
        <v>4.4500000000000002</v>
      </c>
      <c s="336">
        <v>4.4100000000000001</v>
      </c>
      <c s="336">
        <v>4.7999999999999998</v>
      </c>
      <c s="336">
        <v>4.7800000000000002</v>
      </c>
      <c s="336">
        <v>4.6799999999999997</v>
      </c>
      <c s="336">
        <v>4.5999999999999996</v>
      </c>
      <c s="336">
        <v>4.5599999999999996</v>
      </c>
      <c s="336">
        <v>4.6100000000000003</v>
      </c>
      <c s="336">
        <v>4.6900000000000004</v>
      </c>
      <c s="336">
        <v>4.6200000000000001</v>
      </c>
      <c s="336">
        <v>4.5300000000000002</v>
      </c>
      <c s="70">
        <v>4.4699999999999998</v>
      </c>
      <c s="70">
        <v>4.6100000000000003</v>
      </c>
      <c s="113">
        <v>4.5800000000000001</v>
      </c>
      <c s="113">
        <v>4.6799999999999997</v>
      </c>
      <c s="113">
        <v>4.6200000000000001</v>
      </c>
      <c s="113">
        <v>4.6900000000000004</v>
      </c>
      <c s="113">
        <v>4.9000000000000004</v>
      </c>
      <c s="113">
        <v>4.8399999999999999</v>
      </c>
      <c s="113">
        <v>4.8300000000000001</v>
      </c>
      <c s="113">
        <v>4.8200000000000003</v>
      </c>
      <c s="113">
        <v>4.8099999999999996</v>
      </c>
      <c s="113">
        <v>4.7999999999999998</v>
      </c>
      <c s="113">
        <v>4.7699999999999996</v>
      </c>
      <c s="113">
        <v>4.71</v>
      </c>
      <c s="113">
        <v>4.6900000000000004</v>
      </c>
      <c s="113">
        <v>4.6399999999999997</v>
      </c>
      <c s="113">
        <v>4.5499999999999998</v>
      </c>
      <c s="113">
        <v>4.7199999999999998</v>
      </c>
      <c s="113">
        <v>4.71</v>
      </c>
      <c s="113">
        <v>4.6600000000000001</v>
      </c>
      <c s="113">
        <v>4.8700000000000001</v>
      </c>
      <c s="113">
        <v>4.8499999999999996</v>
      </c>
      <c s="113">
        <v>4.7800000000000002</v>
      </c>
      <c s="113">
        <v>4.6900000000000004</v>
      </c>
      <c s="113">
        <v>4.6200000000000001</v>
      </c>
      <c s="113">
        <v>4.5800000000000001</v>
      </c>
      <c s="113">
        <v>4.5499999999999998</v>
      </c>
      <c s="113">
        <v>4.4500000000000002</v>
      </c>
    </row>
    <row r="21" spans="1:62" s="1" customFormat="1" ht="14.4">
      <c r="A21" s="69" t="s">
        <v>1043</v>
      </c>
      <c s="70">
        <v>3.1699999999999999</v>
      </c>
      <c s="70">
        <v>3.0699999999999998</v>
      </c>
      <c s="70">
        <v>2.9199999999999999</v>
      </c>
      <c s="70">
        <v>3.48</v>
      </c>
      <c s="70">
        <v>3.0800000000000001</v>
      </c>
      <c s="70">
        <v>6.96</v>
      </c>
      <c s="70">
        <v>8.7599999999999998</v>
      </c>
      <c s="70">
        <v>7.96</v>
      </c>
      <c s="70">
        <v>7.2000000000000002</v>
      </c>
      <c s="70">
        <v>6.3799999999999999</v>
      </c>
      <c s="70">
        <v>7.8792</v>
      </c>
      <c s="70">
        <v>6.9177999999999997</v>
      </c>
      <c s="70">
        <v>6.398081004482929</v>
      </c>
      <c s="70">
        <v>5.9843999999999999</v>
      </c>
      <c s="140">
        <v>5.4907768889493704</v>
      </c>
      <c s="140">
        <v>5.5560999999999998</v>
      </c>
      <c s="140">
        <v>5.0278559571835277</v>
      </c>
      <c s="140">
        <v>4.5890858254925275</v>
      </c>
      <c s="140">
        <v>2.3689708398169729</v>
      </c>
      <c s="140">
        <v>9.252739286145756</v>
      </c>
      <c s="140">
        <v>8.6099999999999994</v>
      </c>
      <c s="140">
        <v>8.6199999999999992</v>
      </c>
      <c s="140">
        <v>8.6199999999999992</v>
      </c>
      <c s="336">
        <v>8.4499999999999993</v>
      </c>
      <c s="336">
        <v>9.4399999999999995</v>
      </c>
      <c s="336">
        <v>9.2699999999999996</v>
      </c>
      <c s="336">
        <v>9.0500000000000007</v>
      </c>
      <c s="336">
        <v>8.9700000000000006</v>
      </c>
      <c s="336">
        <v>8.8900000000000006</v>
      </c>
      <c s="336">
        <v>8.8000000000000007</v>
      </c>
      <c s="336">
        <v>8.7699999999999996</v>
      </c>
      <c s="336">
        <v>8.6899999999999995</v>
      </c>
      <c s="336">
        <v>8.5999999999999996</v>
      </c>
      <c s="70">
        <v>8.5199999999999996</v>
      </c>
      <c s="70">
        <v>8.4399999999999995</v>
      </c>
      <c s="113">
        <v>8.3499999999999996</v>
      </c>
      <c s="113">
        <v>9.6400000000000006</v>
      </c>
      <c s="113">
        <v>9.5500000000000007</v>
      </c>
      <c s="113">
        <v>9.4700000000000006</v>
      </c>
      <c s="113">
        <v>9.3900000000000006</v>
      </c>
      <c s="113">
        <v>9.3000000000000007</v>
      </c>
      <c s="113">
        <v>9.3100000000000005</v>
      </c>
      <c s="113">
        <v>9.2200000000000006</v>
      </c>
      <c s="113">
        <v>9.1400000000000006</v>
      </c>
      <c s="113">
        <v>9.0600000000000005</v>
      </c>
      <c s="113">
        <v>8.9700000000000006</v>
      </c>
      <c s="113">
        <v>8.8900000000000006</v>
      </c>
      <c s="113">
        <v>8.8900000000000006</v>
      </c>
      <c s="113">
        <v>10.800000000000001</v>
      </c>
      <c s="113">
        <v>10.720000000000001</v>
      </c>
      <c s="113">
        <v>16.010000000000002</v>
      </c>
      <c s="113">
        <v>15.93</v>
      </c>
      <c s="113">
        <v>15.85</v>
      </c>
      <c s="113">
        <v>15.81</v>
      </c>
      <c s="113">
        <v>15.720000000000001</v>
      </c>
      <c s="113">
        <v>15.640000000000001</v>
      </c>
      <c s="113">
        <v>15.58</v>
      </c>
      <c s="113">
        <v>15.5</v>
      </c>
      <c s="113">
        <v>15.42</v>
      </c>
      <c s="113">
        <v>15.380000000000001</v>
      </c>
      <c s="113">
        <v>15.300000000000001</v>
      </c>
    </row>
    <row r="22" spans="1:42" ht="14.4">
      <c r="A22" s="75"/>
      <c s="75"/>
      <c s="75"/>
      <c s="75"/>
      <c s="75"/>
      <c s="75"/>
      <c s="75"/>
      <c s="75"/>
      <c s="46"/>
      <c s="69"/>
      <c s="69"/>
      <c s="69"/>
      <c s="69"/>
      <c s="69"/>
      <c s="69"/>
      <c s="77"/>
      <c s="77"/>
      <c s="77"/>
      <c s="77"/>
      <c s="77"/>
      <c s="77"/>
      <c s="77"/>
      <c s="77"/>
      <c s="77"/>
      <c s="77"/>
      <c s="77"/>
      <c s="77"/>
      <c s="77"/>
      <c s="77"/>
      <c s="77"/>
      <c s="77"/>
      <c s="77"/>
      <c s="78"/>
      <c s="78"/>
      <c s="80"/>
      <c s="87"/>
      <c s="87"/>
      <c s="87"/>
      <c s="87"/>
      <c s="87"/>
      <c s="87"/>
      <c s="87"/>
    </row>
    <row r="23" spans="1:42" ht="14.4">
      <c r="A23" s="75" t="s">
        <v>1428</v>
      </c>
      <c s="75"/>
      <c s="75"/>
      <c s="75"/>
      <c s="75"/>
      <c s="75"/>
      <c s="75"/>
      <c s="75"/>
      <c s="46"/>
      <c s="69"/>
      <c s="69"/>
      <c s="69"/>
      <c s="69"/>
      <c s="69"/>
      <c s="69"/>
      <c s="125"/>
      <c s="125"/>
      <c s="125"/>
      <c s="125"/>
      <c s="125"/>
      <c s="125"/>
      <c s="125"/>
      <c s="125"/>
      <c s="125"/>
      <c s="125"/>
      <c s="125"/>
      <c s="125"/>
      <c s="125"/>
      <c s="125"/>
      <c s="125"/>
      <c s="125"/>
      <c s="125"/>
      <c s="125"/>
      <c s="78"/>
      <c s="87"/>
      <c s="87"/>
      <c s="87"/>
      <c s="87"/>
      <c s="87"/>
      <c s="87"/>
      <c s="87"/>
      <c s="87"/>
    </row>
    <row r="24" spans="1:42" ht="14.4">
      <c r="A24" s="75" t="s">
        <v>1032</v>
      </c>
      <c s="75"/>
      <c s="75"/>
      <c s="75"/>
      <c s="75"/>
      <c s="75"/>
      <c s="75"/>
      <c s="75"/>
      <c s="46"/>
      <c s="75"/>
      <c s="75"/>
      <c s="75"/>
      <c s="75"/>
      <c s="75"/>
      <c s="75"/>
      <c s="125"/>
      <c s="125"/>
      <c s="125"/>
      <c s="125"/>
      <c s="125"/>
      <c s="125"/>
      <c s="125"/>
      <c s="125"/>
      <c s="125"/>
      <c s="125"/>
      <c s="125"/>
      <c s="125"/>
      <c s="125"/>
      <c s="125"/>
      <c s="125"/>
      <c s="125"/>
      <c s="125"/>
      <c s="125"/>
      <c s="78"/>
      <c s="87"/>
      <c s="87"/>
      <c s="87"/>
      <c s="87"/>
      <c s="87"/>
      <c s="87"/>
      <c s="87"/>
      <c s="87"/>
    </row>
    <row r="25" spans="1:42" ht="14.4">
      <c r="A25" s="75" t="s">
        <v>1033</v>
      </c>
      <c s="141"/>
      <c s="141"/>
      <c s="141"/>
      <c s="141"/>
      <c s="141"/>
      <c s="141"/>
      <c s="141"/>
      <c s="38"/>
      <c s="141"/>
      <c s="141"/>
      <c s="141"/>
      <c s="141"/>
      <c s="141"/>
      <c s="141"/>
      <c s="125"/>
      <c s="125"/>
      <c s="125"/>
      <c s="125"/>
      <c s="125"/>
      <c s="125"/>
      <c s="125"/>
      <c s="125"/>
      <c s="125"/>
      <c s="125"/>
      <c s="125"/>
      <c s="125"/>
      <c s="125"/>
      <c s="125"/>
      <c s="125"/>
      <c s="125"/>
      <c s="125"/>
      <c s="125"/>
      <c s="78"/>
      <c s="87"/>
      <c s="87"/>
      <c s="87"/>
      <c s="87"/>
      <c s="87"/>
      <c s="87"/>
      <c s="87"/>
      <c s="87"/>
    </row>
    <row r="26" spans="1:42" ht="14.4">
      <c r="A26" s="75" t="s">
        <v>1849</v>
      </c>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27" spans="1:42" ht="14.4">
      <c r="A27"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28" spans="1:42" ht="14.4">
      <c r="A28"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29" spans="1:42" ht="14.4">
      <c r="A29"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0" spans="1:42" ht="14.4">
      <c r="A30"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1" spans="1:42" ht="14.4">
      <c r="A31"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2" spans="1:42" ht="14.4">
      <c r="A32"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3" spans="1:42" ht="14.4">
      <c r="A33"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4" spans="1:42" ht="14.4">
      <c r="A34"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5" spans="1:42" ht="14.4">
      <c r="A35"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6" spans="1:42" ht="14.4">
      <c r="A36"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7" spans="1:42" ht="14.4">
      <c r="A37"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8" spans="1:42" ht="14.4">
      <c r="A38"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39" spans="1:42" ht="14.4">
      <c r="A39"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0" spans="1:42" ht="14.4">
      <c r="A40"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1" spans="1:42" ht="14.4">
      <c r="A41"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2" spans="1:42" ht="14.4">
      <c r="A42"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3" spans="1:42" ht="14.4">
      <c r="A43"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4" spans="1:42" ht="14.4">
      <c r="A44"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5" spans="1:42" ht="14.4">
      <c r="A45"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6" spans="1:42" ht="14.4">
      <c r="A46"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7" spans="1:42" ht="14.4">
      <c r="A47"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48" spans="1:42" ht="14.4">
      <c r="A48" s="125"/>
      <c s="125"/>
      <c s="125"/>
      <c s="125"/>
      <c s="125"/>
      <c s="125"/>
      <c s="125"/>
      <c s="125"/>
      <c s="77"/>
      <c s="125"/>
      <c s="125"/>
      <c s="125"/>
      <c s="125"/>
      <c s="125"/>
      <c s="125"/>
      <c s="125"/>
      <c s="125"/>
      <c s="125"/>
      <c s="125"/>
      <c s="125"/>
      <c s="125"/>
      <c s="125"/>
      <c s="125"/>
      <c s="125"/>
      <c s="125"/>
      <c s="125"/>
      <c s="125"/>
      <c s="125"/>
      <c s="125"/>
      <c s="125"/>
      <c s="125"/>
      <c s="125"/>
      <c s="125"/>
      <c s="78"/>
      <c s="87"/>
      <c s="87"/>
      <c s="87"/>
      <c s="87"/>
      <c s="87"/>
      <c s="87"/>
      <c s="87"/>
      <c s="87"/>
    </row>
    <row r="51" spans="1:1" ht="14.4">
      <c r="A51" s="142"/>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orientation="portrait" paperSize="9" scale="75"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33">
    <tabColor rgb="FFFFC000"/>
  </sheetPr>
  <dimension ref="A1:BJ53"/>
  <sheetViews>
    <sheetView showGridLines="0" zoomScale="120" zoomScaleNormal="120" workbookViewId="0" topLeftCell="A5">
      <pane xSplit="1" topLeftCell="AS1" activePane="topRight" state="frozen"/>
      <selection pane="topLeft" activeCell="A6" sqref="A6"/>
      <selection pane="topRight" activeCell="BJ9" sqref="BJ9"/>
    </sheetView>
  </sheetViews>
  <sheetFormatPr defaultColWidth="11.4442857142857" defaultRowHeight="14.4"/>
  <cols>
    <col min="1" max="1" width="24" style="84" customWidth="1"/>
    <col min="2" max="2" width="9" style="84" customWidth="1"/>
    <col min="3" max="7" width="8.42857142857143" style="84" customWidth="1"/>
    <col min="8" max="8" width="8.57142857142857" style="84" customWidth="1"/>
    <col min="9" max="9" width="8.42857142857143" style="101" customWidth="1"/>
    <col min="10" max="10" width="8.57142857142857" style="84" customWidth="1"/>
    <col min="11" max="11" width="8.42857142857143" style="84" customWidth="1"/>
    <col min="12" max="12" width="8.57142857142857" style="84" customWidth="1"/>
    <col min="13" max="13" width="9" style="84" customWidth="1"/>
    <col min="14" max="14" width="8.42857142857143" style="84" customWidth="1"/>
    <col min="15" max="15" width="9.42857142857143" style="84" customWidth="1"/>
    <col min="16" max="18" width="10.4285714285714" style="84" customWidth="1"/>
    <col min="19" max="19" width="7.42857142857143" style="84" customWidth="1"/>
    <col min="20" max="20" width="8.42857142857143" style="84" customWidth="1"/>
    <col min="21" max="21" width="7.42857142857143" style="84" customWidth="1"/>
    <col min="22" max="23" width="8.42857142857143" style="84" customWidth="1"/>
    <col min="24" max="24" width="11.5714285714286" style="82" customWidth="1"/>
    <col min="25" max="25" width="9.42857142857143" style="82" customWidth="1"/>
    <col min="26" max="35" width="7.57142857142857" style="82" customWidth="1"/>
    <col min="36" max="36" width="9.28571428571429" style="29" customWidth="1"/>
    <col min="37" max="37" width="7.57142857142857" style="29" customWidth="1"/>
    <col min="38" max="38" width="8.71428571428571" style="29" customWidth="1"/>
    <col min="39" max="40" width="7.71428571428571" style="29" customWidth="1"/>
    <col min="41" max="41" width="8.71428571428571" style="83" customWidth="1"/>
    <col min="42" max="46" width="6" style="83" customWidth="1"/>
    <col min="47" max="47" width="8.71428571428571" style="83" customWidth="1"/>
    <col min="48" max="48" width="9.28571428571429" style="83" customWidth="1"/>
    <col min="49" max="50" width="8.28571428571429" style="83" customWidth="1"/>
    <col min="51" max="51" width="9.28571428571429" style="83" customWidth="1"/>
    <col min="52" max="53" width="7.28571428571429" style="83" customWidth="1"/>
    <col min="54" max="54" width="8.28571428571429" style="83" customWidth="1"/>
    <col min="55" max="56" width="6.14285714285714" style="84" customWidth="1"/>
    <col min="57" max="57" width="5.71428571428571" style="84" customWidth="1"/>
    <col min="58" max="58" width="6.57142857142857" style="84" customWidth="1"/>
    <col min="59" max="59" width="7.57142857142857" style="84" customWidth="1"/>
    <col min="60" max="61" width="9" style="84" customWidth="1"/>
    <col min="62" max="62" width="8.85714285714286" style="84" customWidth="1"/>
    <col min="63" max="16384" width="11.4285714285714" style="84"/>
  </cols>
  <sheetData>
    <row r="1" spans="1:39" ht="15" customHeight="1">
      <c r="A1" s="946" t="s">
        <v>1018</v>
      </c>
      <c s="947"/>
      <c s="947"/>
      <c s="947"/>
      <c s="947"/>
      <c s="947"/>
      <c s="947"/>
      <c s="947"/>
      <c s="947"/>
      <c s="947"/>
      <c s="947"/>
      <c s="947"/>
      <c s="947"/>
      <c s="947"/>
      <c s="947"/>
      <c s="947"/>
      <c s="947"/>
      <c s="947"/>
      <c s="947"/>
      <c s="947"/>
      <c s="947"/>
      <c s="947"/>
      <c s="947"/>
      <c s="947"/>
      <c s="947"/>
      <c s="947"/>
      <c s="947"/>
      <c s="947"/>
      <c s="947"/>
      <c s="947"/>
      <c s="947"/>
      <c s="947"/>
      <c s="947"/>
      <c s="947"/>
      <c s="27"/>
      <c s="28"/>
      <c s="28"/>
      <c s="28"/>
      <c s="28"/>
    </row>
    <row r="2" spans="1:39" ht="15" customHeight="1">
      <c r="A2" s="946" t="s">
        <v>1034</v>
      </c>
      <c s="947"/>
      <c s="947"/>
      <c s="947"/>
      <c s="947"/>
      <c s="947"/>
      <c s="947"/>
      <c s="947"/>
      <c s="947"/>
      <c s="947"/>
      <c s="947"/>
      <c s="947"/>
      <c s="947"/>
      <c s="947"/>
      <c s="947"/>
      <c s="947"/>
      <c s="947"/>
      <c s="947"/>
      <c s="947"/>
      <c s="947"/>
      <c s="947"/>
      <c s="947"/>
      <c s="947"/>
      <c s="947"/>
      <c s="947"/>
      <c s="947"/>
      <c s="947"/>
      <c s="947"/>
      <c s="947"/>
      <c s="947"/>
      <c s="947"/>
      <c s="947"/>
      <c s="947"/>
      <c s="947"/>
      <c s="27"/>
      <c s="28"/>
      <c s="28"/>
      <c s="28"/>
      <c s="28"/>
    </row>
    <row r="3" spans="1:39" ht="14.4">
      <c r="A3" s="942" t="s">
        <v>1902</v>
      </c>
      <c s="943"/>
      <c s="943"/>
      <c s="943"/>
      <c s="943"/>
      <c s="943"/>
      <c s="943"/>
      <c s="943"/>
      <c s="943"/>
      <c s="943"/>
      <c s="943"/>
      <c s="943"/>
      <c s="943"/>
      <c s="943"/>
      <c s="943"/>
      <c s="943"/>
      <c s="943"/>
      <c s="943"/>
      <c s="943"/>
      <c s="943"/>
      <c s="943"/>
      <c s="943"/>
      <c s="943"/>
      <c s="943"/>
      <c s="943"/>
      <c s="943"/>
      <c s="943"/>
      <c s="943"/>
      <c s="943"/>
      <c s="943"/>
      <c s="943"/>
      <c s="943"/>
      <c s="943"/>
      <c s="943"/>
      <c s="27"/>
      <c s="28"/>
      <c s="28"/>
      <c s="28"/>
      <c s="28"/>
    </row>
    <row r="4" spans="1:40" ht="14.4">
      <c r="A4" s="944" t="s">
        <v>1035</v>
      </c>
      <c s="945"/>
      <c s="945"/>
      <c s="945"/>
      <c s="945"/>
      <c s="945"/>
      <c s="945"/>
      <c s="945"/>
      <c s="945"/>
      <c s="945"/>
      <c s="945"/>
      <c s="945"/>
      <c s="945"/>
      <c s="945"/>
      <c s="945"/>
      <c s="945"/>
      <c s="945"/>
      <c s="945"/>
      <c s="945"/>
      <c s="945"/>
      <c s="945"/>
      <c s="945"/>
      <c s="945"/>
      <c s="945"/>
      <c s="945"/>
      <c s="945"/>
      <c s="945"/>
      <c s="945"/>
      <c s="945"/>
      <c s="945"/>
      <c s="945"/>
      <c s="945"/>
      <c s="945"/>
      <c s="945"/>
      <c s="35"/>
      <c s="35"/>
      <c s="35"/>
      <c s="35"/>
      <c s="35"/>
      <c s="82"/>
    </row>
    <row r="5" spans="1:39" ht="14.4">
      <c r="A5" s="85"/>
      <c s="85"/>
      <c s="85"/>
      <c s="85"/>
      <c s="85"/>
      <c s="85"/>
      <c s="85"/>
      <c s="85"/>
      <c s="85"/>
      <c s="85"/>
      <c s="85"/>
      <c s="85"/>
      <c s="85"/>
      <c s="85"/>
      <c s="85"/>
      <c s="86"/>
      <c s="86"/>
      <c s="86"/>
      <c s="86"/>
      <c s="86"/>
      <c s="86"/>
      <c s="86"/>
      <c s="86"/>
      <c s="78"/>
      <c s="78"/>
      <c s="78"/>
      <c s="78"/>
      <c s="78"/>
      <c s="78"/>
      <c s="78"/>
      <c s="78"/>
      <c s="78"/>
      <c s="78"/>
      <c s="78"/>
      <c s="78"/>
      <c s="78"/>
      <c s="87"/>
      <c s="87"/>
      <c s="87"/>
    </row>
    <row r="6" spans="1:62" ht="34.35" customHeight="1">
      <c r="A6" s="88" t="s">
        <v>1036</v>
      </c>
      <c s="44">
        <v>2005</v>
      </c>
      <c s="44">
        <v>2006</v>
      </c>
      <c s="44">
        <v>2007</v>
      </c>
      <c s="44">
        <v>2008</v>
      </c>
      <c s="44">
        <v>2009</v>
      </c>
      <c s="44">
        <v>2010</v>
      </c>
      <c s="44">
        <v>2011</v>
      </c>
      <c s="44">
        <v>2012</v>
      </c>
      <c s="44">
        <v>2013</v>
      </c>
      <c s="44">
        <v>2014</v>
      </c>
      <c s="44">
        <v>2015</v>
      </c>
      <c s="44">
        <v>2016</v>
      </c>
      <c s="45">
        <v>42887</v>
      </c>
      <c s="44">
        <v>2017</v>
      </c>
      <c s="45">
        <v>43252</v>
      </c>
      <c s="44">
        <v>2018</v>
      </c>
      <c s="45">
        <v>43617</v>
      </c>
      <c s="44">
        <v>2019</v>
      </c>
      <c s="45">
        <v>43983</v>
      </c>
      <c s="44">
        <v>2020</v>
      </c>
      <c s="127" t="s">
        <v>1048</v>
      </c>
      <c s="127" t="s">
        <v>1155</v>
      </c>
      <c s="127" t="s">
        <v>1218</v>
      </c>
      <c s="127" t="s">
        <v>1225</v>
      </c>
      <c s="127" t="s">
        <v>1237</v>
      </c>
      <c s="127" t="s">
        <v>1245</v>
      </c>
      <c s="127" t="s">
        <v>1395</v>
      </c>
      <c s="127" t="s">
        <v>1396</v>
      </c>
      <c s="127" t="s">
        <v>1459</v>
      </c>
      <c s="127" t="s">
        <v>1480</v>
      </c>
      <c s="127" t="s">
        <v>1559</v>
      </c>
      <c s="127" t="s">
        <v>1563</v>
      </c>
      <c s="127" t="s">
        <v>1607</v>
      </c>
      <c s="127" t="s">
        <v>1621</v>
      </c>
      <c s="127" t="s">
        <v>1632</v>
      </c>
      <c s="127" t="s">
        <v>1634</v>
      </c>
      <c s="127" t="s">
        <v>1848</v>
      </c>
      <c s="127" t="s">
        <v>1908</v>
      </c>
      <c s="127" t="s">
        <v>1910</v>
      </c>
      <c s="127" t="s">
        <v>1990</v>
      </c>
      <c s="127" t="s">
        <v>2007</v>
      </c>
      <c s="127" t="s">
        <v>2021</v>
      </c>
      <c s="127" t="s">
        <v>2024</v>
      </c>
      <c s="127" t="s">
        <v>3452</v>
      </c>
      <c s="127" t="s">
        <v>3476</v>
      </c>
      <c s="127" t="s">
        <v>3485</v>
      </c>
      <c s="127" t="s">
        <v>3531</v>
      </c>
      <c s="127" t="s">
        <v>3533</v>
      </c>
      <c s="127" t="s">
        <v>3653</v>
      </c>
      <c s="127" t="s">
        <v>3661</v>
      </c>
      <c s="127" t="s">
        <v>3683</v>
      </c>
      <c s="127" t="s">
        <v>3743</v>
      </c>
      <c s="127" t="s">
        <v>3796</v>
      </c>
      <c s="127" t="s">
        <v>3821</v>
      </c>
      <c s="127" t="s">
        <v>3874</v>
      </c>
      <c s="127" t="s">
        <v>3910</v>
      </c>
      <c s="127" t="s">
        <v>3933</v>
      </c>
      <c s="127" t="s">
        <v>4020</v>
      </c>
      <c s="127" t="s">
        <v>4078</v>
      </c>
      <c s="127" t="s">
        <v>4098</v>
      </c>
      <c s="127" t="s">
        <v>4131</v>
      </c>
    </row>
    <row r="7" spans="1:62" ht="14.4">
      <c r="A7" s="89"/>
      <c s="89"/>
      <c s="89"/>
      <c s="89"/>
      <c s="89"/>
      <c s="89"/>
      <c s="89"/>
      <c s="89"/>
      <c s="89" t="s">
        <v>1017</v>
      </c>
      <c s="89"/>
      <c s="89"/>
      <c s="89"/>
      <c s="89"/>
      <c s="89"/>
      <c s="89"/>
      <c s="86"/>
      <c s="86"/>
      <c s="86"/>
      <c s="86"/>
      <c s="86"/>
      <c s="86"/>
      <c s="86"/>
      <c s="86"/>
      <c s="86"/>
      <c s="86"/>
      <c s="86"/>
      <c s="86"/>
      <c s="86"/>
      <c s="86"/>
      <c s="86"/>
      <c s="86"/>
      <c s="526"/>
      <c s="526"/>
      <c s="526"/>
      <c s="78"/>
      <c s="78"/>
      <c s="90"/>
      <c s="90"/>
      <c s="90"/>
      <c s="90"/>
      <c s="90"/>
      <c s="90"/>
      <c s="90"/>
      <c s="31"/>
      <c s="31"/>
      <c s="31"/>
      <c s="31"/>
      <c s="31"/>
      <c s="31"/>
      <c s="31"/>
      <c s="31"/>
      <c s="31"/>
      <c s="31"/>
      <c s="31"/>
      <c s="31"/>
      <c s="31"/>
      <c s="31"/>
      <c s="31"/>
      <c s="31"/>
      <c s="31"/>
      <c s="31"/>
      <c s="31"/>
    </row>
    <row r="8" spans="1:62" ht="14.4">
      <c r="A8" s="93" t="s">
        <v>1022</v>
      </c>
      <c s="93">
        <v>18.420000000000002</v>
      </c>
      <c s="93">
        <v>19.129999999999999</v>
      </c>
      <c s="93">
        <v>18.920000000000002</v>
      </c>
      <c s="93">
        <v>19.449999999999999</v>
      </c>
      <c s="93">
        <v>16.579999999999998</v>
      </c>
      <c s="94">
        <v>14.98</v>
      </c>
      <c s="94">
        <v>14.717387353977379</v>
      </c>
      <c s="94">
        <v>13.423047073068119</v>
      </c>
      <c s="95">
        <v>12.945533604184266</v>
      </c>
      <c s="95">
        <v>11.736706784191083</v>
      </c>
      <c s="95">
        <v>12.430403181652041</v>
      </c>
      <c s="95">
        <v>11.611402984422103</v>
      </c>
      <c s="95">
        <v>10.927863220533194</v>
      </c>
      <c s="95">
        <v>10.716885655487957</v>
      </c>
      <c s="94">
        <v>10.363891975586411</v>
      </c>
      <c s="94">
        <v>10.370821709977616</v>
      </c>
      <c s="94">
        <v>10.321016699781158</v>
      </c>
      <c s="94">
        <v>10.15620534001846</v>
      </c>
      <c s="94">
        <v>10.48783141501379</v>
      </c>
      <c s="94">
        <v>14.309009836495772</v>
      </c>
      <c s="96">
        <v>13.890000000000001</v>
      </c>
      <c s="96">
        <v>14.210000000000001</v>
      </c>
      <c s="96">
        <v>14.24</v>
      </c>
      <c s="339">
        <v>14.32</v>
      </c>
      <c s="339">
        <v>14.42</v>
      </c>
      <c s="339">
        <v>14.42</v>
      </c>
      <c s="339">
        <v>14.17</v>
      </c>
      <c s="339">
        <v>14.17</v>
      </c>
      <c s="339">
        <v>14.19</v>
      </c>
      <c s="339">
        <v>14.31</v>
      </c>
      <c s="339">
        <v>14.26</v>
      </c>
      <c s="339">
        <v>14.23</v>
      </c>
      <c s="339">
        <v>14.25</v>
      </c>
      <c s="48">
        <v>14.23</v>
      </c>
      <c s="48">
        <v>14.210000000000001</v>
      </c>
      <c s="48">
        <v>14.300000000000001</v>
      </c>
      <c s="48">
        <v>14.41</v>
      </c>
      <c s="48">
        <v>14.48</v>
      </c>
      <c s="48">
        <v>14.52</v>
      </c>
      <c s="48">
        <v>14.6</v>
      </c>
      <c s="48">
        <v>14.5</v>
      </c>
      <c s="48">
        <v>14.48</v>
      </c>
      <c s="48">
        <v>14.48</v>
      </c>
      <c s="48">
        <v>14.470000000000001</v>
      </c>
      <c s="48">
        <v>14.48</v>
      </c>
      <c s="48">
        <v>14.539999999999999</v>
      </c>
      <c s="48">
        <v>14.56</v>
      </c>
      <c s="48">
        <v>14.5</v>
      </c>
      <c s="48">
        <v>14.49</v>
      </c>
      <c s="48">
        <v>14.48</v>
      </c>
      <c s="48">
        <v>14.640000000000001</v>
      </c>
      <c s="48">
        <v>14.630000000000001</v>
      </c>
      <c s="48">
        <v>14.619999999999999</v>
      </c>
      <c s="48">
        <v>14.630000000000001</v>
      </c>
      <c s="48">
        <v>14.42</v>
      </c>
      <c s="48">
        <v>14.449999999999999</v>
      </c>
      <c s="48">
        <v>14.4</v>
      </c>
      <c s="48">
        <v>14.34</v>
      </c>
      <c s="48">
        <v>14.34</v>
      </c>
      <c s="48">
        <v>14.289999999999999</v>
      </c>
      <c s="48">
        <v>14.26</v>
      </c>
    </row>
    <row r="9" spans="1:43" s="101" customFormat="1" ht="14.4">
      <c r="A9" s="97"/>
      <c s="97"/>
      <c s="97"/>
      <c s="97"/>
      <c s="97"/>
      <c s="97"/>
      <c s="97"/>
      <c s="97"/>
      <c s="97"/>
      <c s="97"/>
      <c s="97"/>
      <c s="97" t="s">
        <v>1037</v>
      </c>
      <c s="97" t="s">
        <v>1037</v>
      </c>
      <c s="97" t="s">
        <v>1037</v>
      </c>
      <c s="97" t="s">
        <v>1037</v>
      </c>
      <c s="97" t="s">
        <v>1037</v>
      </c>
      <c s="97" t="s">
        <v>1037</v>
      </c>
      <c s="97" t="s">
        <v>1037</v>
      </c>
      <c s="97" t="s">
        <v>1037</v>
      </c>
      <c s="97" t="s">
        <v>1037</v>
      </c>
      <c s="97" t="s">
        <v>1037</v>
      </c>
      <c s="97" t="s">
        <v>1037</v>
      </c>
      <c s="97" t="s">
        <v>1037</v>
      </c>
      <c s="97"/>
      <c s="97"/>
      <c s="97"/>
      <c s="97"/>
      <c s="97"/>
      <c s="97"/>
      <c s="97"/>
      <c s="97"/>
      <c s="527"/>
      <c s="527"/>
      <c s="527"/>
      <c s="98"/>
      <c s="133"/>
      <c s="607"/>
      <c s="607"/>
      <c s="607"/>
      <c s="607"/>
      <c s="607"/>
      <c s="607"/>
      <c s="607"/>
    </row>
    <row r="10" spans="1:62" s="101" customFormat="1" ht="14.4">
      <c r="A10" s="85" t="s">
        <v>1025</v>
      </c>
      <c s="102">
        <v>21.309999999999999</v>
      </c>
      <c s="102">
        <v>21.77</v>
      </c>
      <c s="102">
        <v>21.150426629662455</v>
      </c>
      <c s="102">
        <v>22.50538727543443</v>
      </c>
      <c s="102">
        <v>19.536197910295392</v>
      </c>
      <c s="102">
        <v>18.188473724704519</v>
      </c>
      <c s="102">
        <v>16.889610926501391</v>
      </c>
      <c s="103">
        <v>16.355720201296492</v>
      </c>
      <c s="103">
        <v>15.39298756562669</v>
      </c>
      <c s="103">
        <v>13.270046109861507</v>
      </c>
      <c s="103">
        <v>14.104733850231218</v>
      </c>
      <c s="103">
        <v>12.615836427222936</v>
      </c>
      <c s="103">
        <v>11.785755845608556</v>
      </c>
      <c s="103">
        <v>11.154639366879774</v>
      </c>
      <c s="103">
        <v>10.54656292376642</v>
      </c>
      <c s="103">
        <v>10.522478321606409</v>
      </c>
      <c s="103">
        <v>10.498414855468869</v>
      </c>
      <c s="103">
        <v>10.283609184523192</v>
      </c>
      <c s="103">
        <v>10.897657993831199</v>
      </c>
      <c s="103">
        <v>15.904984627840278</v>
      </c>
      <c s="103">
        <v>15.613539552466317</v>
      </c>
      <c s="103">
        <v>16.07</v>
      </c>
      <c s="103">
        <v>16.100000000000001</v>
      </c>
      <c s="103">
        <v>15.98</v>
      </c>
      <c s="103">
        <v>16</v>
      </c>
      <c s="103">
        <v>16</v>
      </c>
      <c s="103">
        <v>15.75</v>
      </c>
      <c s="103">
        <v>15.75</v>
      </c>
      <c s="103">
        <v>15.77</v>
      </c>
      <c s="103">
        <v>15.83</v>
      </c>
      <c s="110">
        <v>15.84</v>
      </c>
      <c s="110">
        <v>15.789999999999999</v>
      </c>
      <c s="110">
        <v>15.82</v>
      </c>
      <c s="597">
        <v>15.84</v>
      </c>
      <c s="597">
        <v>15.859999999999999</v>
      </c>
      <c s="103">
        <v>15.98</v>
      </c>
      <c s="103">
        <v>16.18</v>
      </c>
      <c s="103">
        <v>16.199999999999999</v>
      </c>
      <c s="103">
        <v>16.190000000000001</v>
      </c>
      <c s="103">
        <v>16.199999999999999</v>
      </c>
      <c s="103">
        <v>16.190000000000001</v>
      </c>
      <c s="103">
        <v>16.199999999999999</v>
      </c>
      <c s="103">
        <v>16.27</v>
      </c>
      <c s="103">
        <v>16.260000000000002</v>
      </c>
      <c s="103">
        <v>16.289999999999999</v>
      </c>
      <c s="103">
        <v>16.329999999999998</v>
      </c>
      <c s="103">
        <v>16.350000000000001</v>
      </c>
      <c s="103">
        <v>16.379999999999999</v>
      </c>
      <c s="103">
        <v>16.34</v>
      </c>
      <c s="103">
        <v>16.359999999999999</v>
      </c>
      <c s="103">
        <v>16.359999999999999</v>
      </c>
      <c s="103">
        <v>16.390000000000001</v>
      </c>
      <c s="103">
        <v>16.41</v>
      </c>
      <c s="103">
        <v>16.440000000000001</v>
      </c>
      <c s="103">
        <v>16.190000000000001</v>
      </c>
      <c s="103">
        <v>16.289999999999999</v>
      </c>
      <c s="103">
        <v>16.309999999999999</v>
      </c>
      <c s="103">
        <v>16.289999999999999</v>
      </c>
      <c s="103">
        <v>16.309999999999999</v>
      </c>
      <c s="103">
        <v>16.289999999999999</v>
      </c>
      <c s="103">
        <v>16.329999999999998</v>
      </c>
    </row>
    <row r="11" spans="1:43" s="101" customFormat="1" ht="14.4">
      <c r="A11" s="89"/>
      <c s="104"/>
      <c s="104"/>
      <c s="104"/>
      <c s="104"/>
      <c s="104"/>
      <c s="104"/>
      <c s="104"/>
      <c s="104"/>
      <c s="104"/>
      <c s="104"/>
      <c s="104"/>
      <c s="104"/>
      <c s="104"/>
      <c s="104"/>
      <c s="104"/>
      <c s="104"/>
      <c s="104"/>
      <c s="104"/>
      <c s="104"/>
      <c s="104"/>
      <c s="104"/>
      <c s="104"/>
      <c s="104"/>
      <c s="104"/>
      <c s="104"/>
      <c s="104"/>
      <c s="104"/>
      <c s="104"/>
      <c s="104"/>
      <c s="104"/>
      <c s="113"/>
      <c s="113"/>
      <c s="113"/>
      <c s="61"/>
      <c s="59"/>
      <c s="104"/>
      <c s="104"/>
      <c s="104"/>
      <c s="104"/>
      <c s="104"/>
      <c s="104"/>
      <c s="104"/>
    </row>
    <row r="12" spans="1:62" s="101" customFormat="1" ht="14.4">
      <c r="A12" s="89" t="s">
        <v>1038</v>
      </c>
      <c s="104">
        <v>20.48</v>
      </c>
      <c s="104">
        <v>19.879999999999999</v>
      </c>
      <c s="104">
        <v>18.85212810239252</v>
      </c>
      <c s="104">
        <v>21.643510439675431</v>
      </c>
      <c s="104">
        <v>19.876124312527892</v>
      </c>
      <c s="104">
        <v>20.091633158705374</v>
      </c>
      <c s="104">
        <v>20.327982540592995</v>
      </c>
      <c s="106">
        <v>19.245822254389847</v>
      </c>
      <c s="106">
        <v>18.992608366831686</v>
      </c>
      <c s="106">
        <v>17.342230533749628</v>
      </c>
      <c s="106">
        <v>19.241867837988504</v>
      </c>
      <c s="106">
        <v>19.928450474115042</v>
      </c>
      <c s="106">
        <v>20.141842769165581</v>
      </c>
      <c s="106">
        <v>20.585210648393108</v>
      </c>
      <c s="106">
        <v>20.686676405533348</v>
      </c>
      <c s="106">
        <v>20.153048767865169</v>
      </c>
      <c s="106">
        <v>19.544701303321801</v>
      </c>
      <c s="106">
        <v>19.192259428034998</v>
      </c>
      <c s="106">
        <v>19.102273615229539</v>
      </c>
      <c s="106">
        <v>17.6034246200451</v>
      </c>
      <c s="106">
        <v>17.84</v>
      </c>
      <c s="106">
        <v>17.859999999999999</v>
      </c>
      <c s="106">
        <v>17.879999999999999</v>
      </c>
      <c s="106">
        <v>17.449999999999999</v>
      </c>
      <c s="106">
        <v>17.449999999999999</v>
      </c>
      <c s="106">
        <v>17.449999999999999</v>
      </c>
      <c s="106">
        <v>17.309999999999999</v>
      </c>
      <c s="106">
        <v>17.309999999999999</v>
      </c>
      <c s="106">
        <v>17.280000000000001</v>
      </c>
      <c s="106">
        <v>17.350000000000001</v>
      </c>
      <c s="115">
        <v>17.359999999999999</v>
      </c>
      <c s="115">
        <v>17.18</v>
      </c>
      <c s="115">
        <v>17.199999999999999</v>
      </c>
      <c s="63">
        <v>17.239999999999998</v>
      </c>
      <c s="63">
        <v>17.27</v>
      </c>
      <c s="106">
        <v>17.510000000000002</v>
      </c>
      <c s="106">
        <v>17.48</v>
      </c>
      <c s="106">
        <v>17.379999999999999</v>
      </c>
      <c s="106">
        <v>17.350000000000001</v>
      </c>
      <c s="106">
        <v>17.370000000000001</v>
      </c>
      <c s="106">
        <v>17.350000000000001</v>
      </c>
      <c s="106">
        <v>17.370000000000001</v>
      </c>
      <c s="106">
        <v>17.399999999999999</v>
      </c>
      <c s="106">
        <v>17.379999999999999</v>
      </c>
      <c s="106">
        <v>17.370000000000001</v>
      </c>
      <c s="106">
        <v>17.440000000000001</v>
      </c>
      <c s="106">
        <v>17.469999999999999</v>
      </c>
      <c s="106">
        <v>17.5</v>
      </c>
      <c s="106">
        <v>17.420000000000002</v>
      </c>
      <c s="106">
        <v>17.43</v>
      </c>
      <c s="106">
        <v>17.43</v>
      </c>
      <c s="106">
        <v>17.489999999999998</v>
      </c>
      <c s="106">
        <v>17.52</v>
      </c>
      <c s="106">
        <v>17.559999999999999</v>
      </c>
      <c s="106">
        <v>17.079999999999998</v>
      </c>
      <c s="106">
        <v>17.260000000000002</v>
      </c>
      <c s="106">
        <v>17.280000000000001</v>
      </c>
      <c s="106">
        <v>17.190000000000001</v>
      </c>
      <c s="106">
        <v>17.219999999999999</v>
      </c>
      <c s="106">
        <v>17.149999999999999</v>
      </c>
      <c s="106">
        <v>17.23</v>
      </c>
    </row>
    <row r="13" spans="1:62" s="101" customFormat="1" ht="14.4">
      <c r="A13" s="89" t="s">
        <v>1039</v>
      </c>
      <c s="104">
        <v>21.699999999999999</v>
      </c>
      <c s="104">
        <v>22.120000000000001</v>
      </c>
      <c s="104">
        <v>21.629773832303695</v>
      </c>
      <c s="104">
        <v>22.262545764234737</v>
      </c>
      <c s="104">
        <v>22.602975558646101</v>
      </c>
      <c s="104">
        <v>15.501218690000762</v>
      </c>
      <c s="104">
        <v>12.428656193136536</v>
      </c>
      <c s="106">
        <v>12.280795419048028</v>
      </c>
      <c s="106">
        <v>11.678387443675927</v>
      </c>
      <c s="106">
        <v>11.813116781091953</v>
      </c>
      <c s="106">
        <v>12.420785966552828</v>
      </c>
      <c s="106">
        <v>11.912610178907013</v>
      </c>
      <c s="106">
        <v>12.251379303923887</v>
      </c>
      <c s="106">
        <v>12.51676962649951</v>
      </c>
      <c s="106">
        <v>12.9231939936</v>
      </c>
      <c s="106">
        <v>12.795730706997338</v>
      </c>
      <c s="106">
        <v>12.826628810512947</v>
      </c>
      <c s="106">
        <v>13.320668154232409</v>
      </c>
      <c s="106">
        <v>13.557960347433623</v>
      </c>
      <c s="106">
        <v>13.847207320385598</v>
      </c>
      <c s="106">
        <v>13.710000000000001</v>
      </c>
      <c s="106">
        <v>13.710000000000001</v>
      </c>
      <c s="106">
        <v>13.77</v>
      </c>
      <c s="106">
        <v>13.91</v>
      </c>
      <c s="106">
        <v>13.91</v>
      </c>
      <c s="106">
        <v>13.91</v>
      </c>
      <c s="106">
        <v>14.17</v>
      </c>
      <c s="106">
        <v>14.17</v>
      </c>
      <c s="106">
        <v>14.210000000000001</v>
      </c>
      <c s="106">
        <v>14.369999999999999</v>
      </c>
      <c s="115">
        <v>14.380000000000001</v>
      </c>
      <c s="115">
        <v>14.449999999999999</v>
      </c>
      <c s="115">
        <v>14.609999999999999</v>
      </c>
      <c s="63">
        <v>14.609999999999999</v>
      </c>
      <c s="63">
        <v>14.630000000000001</v>
      </c>
      <c s="106">
        <v>14.720000000000001</v>
      </c>
      <c s="106">
        <v>16.699999999999999</v>
      </c>
      <c s="106">
        <v>16.859999999999999</v>
      </c>
      <c s="106">
        <v>16.899999999999999</v>
      </c>
      <c s="106">
        <v>16.899999999999999</v>
      </c>
      <c s="106">
        <v>16.859999999999999</v>
      </c>
      <c s="106">
        <v>16.940000000000001</v>
      </c>
      <c s="106">
        <v>16.920000000000002</v>
      </c>
      <c s="106">
        <v>16.969999999999999</v>
      </c>
      <c s="106">
        <v>17.02</v>
      </c>
      <c s="106">
        <v>17.02</v>
      </c>
      <c s="106">
        <v>17.030000000000001</v>
      </c>
      <c s="106">
        <v>17.149999999999999</v>
      </c>
      <c s="106">
        <v>17.120000000000001</v>
      </c>
      <c s="106">
        <v>17.190000000000001</v>
      </c>
      <c s="106">
        <v>17.239999999999998</v>
      </c>
      <c s="106">
        <v>17.25</v>
      </c>
      <c s="106">
        <v>17.289999999999999</v>
      </c>
      <c s="106">
        <v>17.390000000000001</v>
      </c>
      <c s="106">
        <v>17.329999999999998</v>
      </c>
      <c s="106">
        <v>17.350000000000001</v>
      </c>
      <c s="106">
        <v>17.43</v>
      </c>
      <c s="106">
        <v>17.52</v>
      </c>
      <c s="106">
        <v>17.5</v>
      </c>
      <c s="106">
        <v>17.649999999999999</v>
      </c>
      <c s="106">
        <v>17.68</v>
      </c>
    </row>
    <row r="14" spans="1:62" s="101" customFormat="1" ht="14.4">
      <c r="A14" s="89" t="s">
        <v>1040</v>
      </c>
      <c s="104">
        <v>21.859999999999999</v>
      </c>
      <c s="104">
        <v>23.690000000000001</v>
      </c>
      <c s="104">
        <v>23.746336265542642</v>
      </c>
      <c s="104">
        <v>23.649241023698217</v>
      </c>
      <c s="104">
        <v>14.669459662737498</v>
      </c>
      <c s="104">
        <v>14.90348360208484</v>
      </c>
      <c s="104">
        <v>15.221070402909499</v>
      </c>
      <c s="106">
        <v>15.430071517807402</v>
      </c>
      <c s="106">
        <v>15.208259155786013</v>
      </c>
      <c s="106">
        <v>10.814917061270334</v>
      </c>
      <c s="106">
        <v>9.6109779708382579</v>
      </c>
      <c s="106">
        <v>6.9292910376085972</v>
      </c>
      <c s="106">
        <v>6.0966442647707622</v>
      </c>
      <c s="106">
        <v>5.4819354973741499</v>
      </c>
      <c s="106">
        <v>5.2083742624603042</v>
      </c>
      <c s="106">
        <v>5.0572364958512246</v>
      </c>
      <c s="106">
        <v>4.706512369901624</v>
      </c>
      <c s="106">
        <v>4.3928317309869529</v>
      </c>
      <c s="106">
        <v>4.7131080744694973</v>
      </c>
      <c s="106">
        <v>14.856612794836833</v>
      </c>
      <c s="106">
        <v>14.74</v>
      </c>
      <c s="106">
        <v>15.01</v>
      </c>
      <c s="106">
        <v>14.949999999999999</v>
      </c>
      <c s="106">
        <v>15.029999999999999</v>
      </c>
      <c s="106">
        <v>15.029999999999999</v>
      </c>
      <c s="106">
        <v>15.029999999999999</v>
      </c>
      <c s="106">
        <v>14.460000000000001</v>
      </c>
      <c s="106">
        <v>14.449999999999999</v>
      </c>
      <c s="106">
        <v>14.460000000000001</v>
      </c>
      <c s="106">
        <v>14.460000000000001</v>
      </c>
      <c s="115">
        <v>14.470000000000001</v>
      </c>
      <c s="115">
        <v>14.470000000000001</v>
      </c>
      <c s="115">
        <v>14.470000000000001</v>
      </c>
      <c s="63">
        <v>14.470000000000001</v>
      </c>
      <c s="63">
        <v>14.470000000000001</v>
      </c>
      <c s="106">
        <v>14.48</v>
      </c>
      <c s="106">
        <v>14.48</v>
      </c>
      <c s="106">
        <v>14.48</v>
      </c>
      <c s="106">
        <v>14.48</v>
      </c>
      <c s="106">
        <v>14.48</v>
      </c>
      <c s="106">
        <v>14.48</v>
      </c>
      <c s="106">
        <v>14.48</v>
      </c>
      <c s="106">
        <v>14.380000000000001</v>
      </c>
      <c s="106">
        <v>14.380000000000001</v>
      </c>
      <c s="106">
        <v>14.44</v>
      </c>
      <c s="106">
        <v>14.44</v>
      </c>
      <c s="106">
        <v>14.449999999999999</v>
      </c>
      <c s="106">
        <v>14.449999999999999</v>
      </c>
      <c s="106">
        <v>14.449999999999999</v>
      </c>
      <c s="106">
        <v>14.44</v>
      </c>
      <c s="106">
        <v>14.44</v>
      </c>
      <c s="106">
        <v>14.43</v>
      </c>
      <c s="106">
        <v>14.44</v>
      </c>
      <c s="106">
        <v>14.44</v>
      </c>
      <c s="106">
        <v>14.44</v>
      </c>
      <c s="106">
        <v>14.44</v>
      </c>
      <c s="106">
        <v>14.44</v>
      </c>
      <c s="106">
        <v>14.43</v>
      </c>
      <c s="106">
        <v>14.43</v>
      </c>
      <c s="106">
        <v>14.43</v>
      </c>
      <c s="106">
        <v>14.43</v>
      </c>
    </row>
    <row r="15" spans="1:62" s="101" customFormat="1" ht="14.4">
      <c r="A15" s="89" t="s">
        <v>1041</v>
      </c>
      <c s="104">
        <v>9.8699999999999992</v>
      </c>
      <c s="104">
        <v>11.52</v>
      </c>
      <c s="104">
        <v>11.773845788569897</v>
      </c>
      <c s="104">
        <v>11.8495780811856</v>
      </c>
      <c s="104">
        <v>11.879295603660466</v>
      </c>
      <c s="104">
        <v>11.916904973613404</v>
      </c>
      <c s="104">
        <v>11.967278601962169</v>
      </c>
      <c s="106">
        <v>12</v>
      </c>
      <c s="106">
        <v>12</v>
      </c>
      <c s="106">
        <v>5.1581853164434817</v>
      </c>
      <c s="106">
        <v>5.1478961901766116</v>
      </c>
      <c s="106">
        <v>5.1729171781756023</v>
      </c>
      <c s="106">
        <v>5.1515009126466831</v>
      </c>
      <c s="106">
        <v>5.0413671451584152</v>
      </c>
      <c s="106">
        <v>4.9623905318909678</v>
      </c>
      <c s="106">
        <v>4.962390521515351</v>
      </c>
      <c s="106">
        <v>4.8843813977954564</v>
      </c>
      <c s="106">
        <v>0</v>
      </c>
      <c s="106">
        <v>0</v>
      </c>
      <c s="106">
        <v>0</v>
      </c>
      <c s="106">
        <v>0</v>
      </c>
      <c s="106">
        <v>0</v>
      </c>
      <c s="106">
        <v>0</v>
      </c>
      <c s="106">
        <v>0</v>
      </c>
      <c s="106">
        <v>0</v>
      </c>
      <c s="106">
        <v>0</v>
      </c>
      <c s="106">
        <v>0</v>
      </c>
      <c s="106">
        <v>0</v>
      </c>
      <c s="106">
        <v>0</v>
      </c>
      <c s="106">
        <v>0</v>
      </c>
      <c s="115">
        <v>0</v>
      </c>
      <c s="115">
        <v>0</v>
      </c>
      <c s="115">
        <v>0</v>
      </c>
      <c s="115">
        <v>0</v>
      </c>
      <c s="63">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row>
    <row r="16" spans="1:62" s="101" customFormat="1" ht="21.6">
      <c r="A16" s="652" t="s">
        <v>2023</v>
      </c>
      <c s="104"/>
      <c s="104"/>
      <c s="104"/>
      <c s="104"/>
      <c s="104"/>
      <c s="104"/>
      <c s="104"/>
      <c s="106"/>
      <c s="106"/>
      <c s="106"/>
      <c s="106"/>
      <c s="106"/>
      <c s="106"/>
      <c s="106"/>
      <c s="106"/>
      <c s="106"/>
      <c s="106"/>
      <c s="106"/>
      <c s="106"/>
      <c s="106"/>
      <c s="106"/>
      <c s="106"/>
      <c s="106"/>
      <c s="106"/>
      <c s="106"/>
      <c s="106"/>
      <c s="106"/>
      <c s="106"/>
      <c s="106"/>
      <c s="106"/>
      <c s="115"/>
      <c s="115"/>
      <c s="115"/>
      <c s="65"/>
      <c s="63"/>
      <c s="106"/>
      <c s="106"/>
      <c s="106"/>
      <c s="106"/>
      <c s="106"/>
      <c s="106"/>
      <c s="106"/>
      <c s="106">
        <v>18.52</v>
      </c>
      <c s="106">
        <v>18.52</v>
      </c>
      <c s="106">
        <v>18.52</v>
      </c>
      <c s="106">
        <v>18.52</v>
      </c>
      <c s="106">
        <v>18.52</v>
      </c>
      <c s="106">
        <v>18.52</v>
      </c>
      <c s="106">
        <v>18.52</v>
      </c>
      <c s="106">
        <v>18.52</v>
      </c>
      <c s="106">
        <v>18.52</v>
      </c>
      <c s="106">
        <v>18.52</v>
      </c>
      <c s="106">
        <v>18.52</v>
      </c>
      <c s="106">
        <v>18.52</v>
      </c>
      <c s="106">
        <v>18.52</v>
      </c>
      <c s="106">
        <v>18.52</v>
      </c>
      <c s="106">
        <v>18.52</v>
      </c>
      <c s="106">
        <v>18.52</v>
      </c>
      <c s="106">
        <v>18.52</v>
      </c>
      <c s="106">
        <v>18.52</v>
      </c>
      <c s="106">
        <v>18.52</v>
      </c>
    </row>
    <row r="17" spans="1:59" s="101" customFormat="1" ht="14.4">
      <c r="A17" s="89"/>
      <c s="104"/>
      <c s="104"/>
      <c s="104"/>
      <c s="104"/>
      <c s="104"/>
      <c s="104"/>
      <c s="104"/>
      <c s="106"/>
      <c s="106"/>
      <c s="106"/>
      <c s="106"/>
      <c s="106"/>
      <c s="106"/>
      <c s="106"/>
      <c s="106"/>
      <c s="106"/>
      <c s="106"/>
      <c s="106"/>
      <c s="106"/>
      <c s="106"/>
      <c s="106"/>
      <c s="106"/>
      <c s="106"/>
      <c s="106"/>
      <c s="106"/>
      <c s="106"/>
      <c s="106"/>
      <c s="106"/>
      <c s="106"/>
      <c s="106"/>
      <c s="115"/>
      <c s="115"/>
      <c s="115"/>
      <c s="65"/>
      <c s="63"/>
      <c s="106"/>
      <c s="106"/>
      <c s="106"/>
      <c s="106"/>
      <c s="106"/>
      <c s="106"/>
      <c s="106"/>
      <c s="58"/>
      <c s="58"/>
      <c s="58"/>
      <c s="58"/>
      <c s="58"/>
      <c s="58"/>
      <c s="58"/>
      <c s="58"/>
      <c s="58"/>
      <c s="58"/>
      <c s="58"/>
      <c s="58"/>
      <c s="58"/>
      <c s="58"/>
      <c s="58"/>
      <c s="58"/>
    </row>
    <row r="18" spans="1:62" s="111" customFormat="1" ht="14.4">
      <c r="A18" s="107" t="s">
        <v>1024</v>
      </c>
      <c s="108">
        <v>9.9399999999999995</v>
      </c>
      <c s="108">
        <v>10.890000000000001</v>
      </c>
      <c s="108">
        <v>11.609999999999999</v>
      </c>
      <c s="108">
        <v>10.99</v>
      </c>
      <c s="108">
        <v>8.6699999999999999</v>
      </c>
      <c s="108">
        <v>10.029999999999999</v>
      </c>
      <c s="108">
        <v>9.8699999999999992</v>
      </c>
      <c s="109">
        <v>9.3900000000000006</v>
      </c>
      <c s="109">
        <v>9.7599999999999998</v>
      </c>
      <c s="109">
        <v>9.5899999999999999</v>
      </c>
      <c s="109">
        <v>9.7337000000000007</v>
      </c>
      <c s="109">
        <v>9.5408000000000008</v>
      </c>
      <c s="109">
        <v>9.2938127527750947</v>
      </c>
      <c s="109">
        <v>9.7763000000000009</v>
      </c>
      <c s="110">
        <v>9.919320762173653</v>
      </c>
      <c s="110">
        <v>9.9757999999999996</v>
      </c>
      <c s="110">
        <v>9.8349467109901045</v>
      </c>
      <c s="110">
        <v>9.7862708478740714</v>
      </c>
      <c s="110">
        <v>9.378721970492693</v>
      </c>
      <c s="110">
        <v>9.8121958395235769</v>
      </c>
      <c s="110">
        <v>9.2100000000000009</v>
      </c>
      <c s="110">
        <v>9.1699999999999999</v>
      </c>
      <c s="110">
        <v>9.1799999999999997</v>
      </c>
      <c s="338">
        <v>9.2799999999999994</v>
      </c>
      <c s="338">
        <v>9.7300000000000004</v>
      </c>
      <c s="338">
        <v>9.7300000000000004</v>
      </c>
      <c s="338">
        <v>9.5500000000000007</v>
      </c>
      <c s="338">
        <v>9.5299999999999994</v>
      </c>
      <c s="338">
        <v>9.5199999999999996</v>
      </c>
      <c s="338">
        <v>9.7300000000000004</v>
      </c>
      <c s="528">
        <v>9.6199999999999992</v>
      </c>
      <c s="528">
        <v>9.5899999999999999</v>
      </c>
      <c s="528">
        <v>9.5500000000000007</v>
      </c>
      <c s="598">
        <v>9.4800000000000004</v>
      </c>
      <c s="598">
        <v>9.5</v>
      </c>
      <c s="110">
        <v>9.4600000000000009</v>
      </c>
      <c s="110">
        <v>9.4199999999999999</v>
      </c>
      <c s="110">
        <v>9.4100000000000001</v>
      </c>
      <c s="110">
        <v>9.5299999999999994</v>
      </c>
      <c s="110">
        <v>9.6699999999999999</v>
      </c>
      <c s="110">
        <v>9.4600000000000009</v>
      </c>
      <c s="110">
        <v>9.4299999999999997</v>
      </c>
      <c s="110">
        <v>9.4199999999999999</v>
      </c>
      <c s="110">
        <v>9.4100000000000001</v>
      </c>
      <c s="110">
        <v>9.4000000000000004</v>
      </c>
      <c s="110">
        <v>9.4399999999999995</v>
      </c>
      <c s="110">
        <v>9.4100000000000001</v>
      </c>
      <c s="110">
        <v>9.1999999999999993</v>
      </c>
      <c s="110">
        <v>9.1699999999999999</v>
      </c>
      <c s="110">
        <v>9.0999999999999996</v>
      </c>
      <c s="110">
        <v>9.8200000000000003</v>
      </c>
      <c s="110">
        <v>9.7899999999999991</v>
      </c>
      <c s="110">
        <v>9.7400000000000002</v>
      </c>
      <c s="110">
        <v>9.6799999999999997</v>
      </c>
      <c s="110">
        <v>9.5800000000000001</v>
      </c>
      <c s="110">
        <v>9.4700000000000006</v>
      </c>
      <c s="110">
        <v>9.3000000000000007</v>
      </c>
      <c s="110">
        <v>9.1500000000000004</v>
      </c>
      <c s="110">
        <v>9.0800000000000001</v>
      </c>
      <c s="110">
        <v>9.0099999999999998</v>
      </c>
      <c s="110">
        <v>8.9000000000000004</v>
      </c>
    </row>
    <row r="19" spans="1:59" s="111" customFormat="1" ht="14.4">
      <c r="A19" s="112"/>
      <c s="113"/>
      <c s="113"/>
      <c s="113"/>
      <c s="113"/>
      <c s="113"/>
      <c s="113"/>
      <c s="113"/>
      <c s="114"/>
      <c s="114"/>
      <c s="114"/>
      <c s="114"/>
      <c s="114"/>
      <c s="114"/>
      <c s="114"/>
      <c s="114"/>
      <c s="114"/>
      <c s="114"/>
      <c s="114"/>
      <c s="114"/>
      <c s="114"/>
      <c s="114"/>
      <c s="114"/>
      <c s="114"/>
      <c s="337"/>
      <c s="337"/>
      <c s="337"/>
      <c s="337"/>
      <c s="337"/>
      <c s="337"/>
      <c s="337"/>
      <c s="529"/>
      <c s="529"/>
      <c s="529"/>
      <c s="72"/>
      <c s="71"/>
      <c s="114"/>
      <c s="114"/>
      <c s="114"/>
      <c s="114"/>
      <c s="114"/>
      <c s="114"/>
      <c s="114"/>
      <c s="115"/>
      <c s="58"/>
      <c s="58"/>
      <c s="58"/>
      <c s="58"/>
      <c s="58"/>
      <c s="58"/>
      <c s="58"/>
      <c s="58"/>
      <c s="58"/>
      <c s="58"/>
      <c s="58"/>
      <c s="58"/>
      <c s="58"/>
      <c s="58"/>
      <c s="58"/>
    </row>
    <row r="20" spans="1:62" s="111" customFormat="1" ht="14.4">
      <c r="A20" s="112" t="s">
        <v>1042</v>
      </c>
      <c s="113">
        <v>12.300000000000001</v>
      </c>
      <c s="113">
        <v>12.17</v>
      </c>
      <c s="113">
        <v>11.82</v>
      </c>
      <c s="113">
        <v>11.09</v>
      </c>
      <c s="113">
        <v>8.7400000000000002</v>
      </c>
      <c s="113">
        <v>9.6600000000000001</v>
      </c>
      <c s="113">
        <v>9.5</v>
      </c>
      <c s="115">
        <v>9.1300000000000008</v>
      </c>
      <c s="115">
        <v>9.5899999999999999</v>
      </c>
      <c s="115">
        <v>9.4399999999999995</v>
      </c>
      <c s="115">
        <v>9.5877999999999997</v>
      </c>
      <c s="115">
        <v>9.3805999999999994</v>
      </c>
      <c s="115">
        <v>9.1501140056379064</v>
      </c>
      <c s="115">
        <v>9.6562999999999999</v>
      </c>
      <c s="115">
        <v>9.7995558581175004</v>
      </c>
      <c s="115">
        <v>9.9014000000000006</v>
      </c>
      <c s="115">
        <v>9.7506749407104341</v>
      </c>
      <c s="115">
        <v>9.720169180917603</v>
      </c>
      <c s="115">
        <v>9.5303943660076076</v>
      </c>
      <c s="115">
        <v>9.4861131599660684</v>
      </c>
      <c s="115">
        <v>8.8200000000000003</v>
      </c>
      <c s="115">
        <v>8.7699999999999996</v>
      </c>
      <c s="115">
        <v>8.7899999999999991</v>
      </c>
      <c s="337">
        <v>8.8699999999999992</v>
      </c>
      <c s="337">
        <v>9.3800000000000008</v>
      </c>
      <c s="337">
        <v>9.3800000000000008</v>
      </c>
      <c s="337">
        <v>9.2200000000000006</v>
      </c>
      <c s="337">
        <v>9.1899999999999995</v>
      </c>
      <c s="337">
        <v>9.1799999999999997</v>
      </c>
      <c s="337">
        <v>9.3900000000000006</v>
      </c>
      <c s="529">
        <v>9.2799999999999994</v>
      </c>
      <c s="529">
        <v>9.2599999999999998</v>
      </c>
      <c s="529">
        <v>9.2100000000000009</v>
      </c>
      <c s="73">
        <v>9.1400000000000006</v>
      </c>
      <c s="73">
        <v>9.1799999999999997</v>
      </c>
      <c s="115">
        <v>9.1199999999999992</v>
      </c>
      <c s="115">
        <v>9.1199999999999992</v>
      </c>
      <c s="115">
        <v>9.1099999999999994</v>
      </c>
      <c s="115">
        <v>9.2300000000000004</v>
      </c>
      <c s="115">
        <v>9.3699999999999992</v>
      </c>
      <c s="115">
        <v>9.1600000000000001</v>
      </c>
      <c s="115">
        <v>9.1300000000000008</v>
      </c>
      <c s="115">
        <v>9.1300000000000008</v>
      </c>
      <c s="115">
        <v>9.1199999999999992</v>
      </c>
      <c s="115">
        <v>9.1099999999999994</v>
      </c>
      <c s="115">
        <v>9.1400000000000006</v>
      </c>
      <c s="115">
        <v>9.1199999999999992</v>
      </c>
      <c s="115">
        <v>8.9000000000000004</v>
      </c>
      <c s="115">
        <v>8.9000000000000004</v>
      </c>
      <c s="115">
        <v>8.8300000000000001</v>
      </c>
      <c s="115">
        <v>8.3900000000000006</v>
      </c>
      <c s="115">
        <v>8.3699999999999992</v>
      </c>
      <c s="115">
        <v>8.3200000000000003</v>
      </c>
      <c s="115">
        <v>8.2300000000000004</v>
      </c>
      <c s="115">
        <v>8.1300000000000008</v>
      </c>
      <c s="115">
        <v>8.0299999999999994</v>
      </c>
      <c s="115">
        <v>7.8899999999999997</v>
      </c>
      <c s="115">
        <v>7.75</v>
      </c>
      <c s="115">
        <v>7.6799999999999997</v>
      </c>
      <c s="115">
        <v>7.6200000000000001</v>
      </c>
      <c s="115">
        <v>7.5099999999999998</v>
      </c>
    </row>
    <row r="21" spans="1:62" s="111" customFormat="1" ht="14.4">
      <c r="A21" s="112" t="s">
        <v>1043</v>
      </c>
      <c s="113">
        <v>7.2673033578820529</v>
      </c>
      <c s="113">
        <v>7.4715087232731863</v>
      </c>
      <c s="113">
        <v>7.4299999999999997</v>
      </c>
      <c s="113">
        <v>7</v>
      </c>
      <c s="113">
        <v>7.04</v>
      </c>
      <c s="113">
        <v>11.44</v>
      </c>
      <c s="113">
        <v>11.49</v>
      </c>
      <c s="115">
        <v>11.58</v>
      </c>
      <c s="115">
        <v>11.75</v>
      </c>
      <c s="115">
        <v>11.890000000000001</v>
      </c>
      <c s="115">
        <v>11.974500000000001</v>
      </c>
      <c s="115">
        <v>11.9993</v>
      </c>
      <c s="115">
        <v>11.96299193547669</v>
      </c>
      <c s="115">
        <v>11.9778</v>
      </c>
      <c s="115">
        <v>11.993225338794579</v>
      </c>
      <c s="115">
        <v>11.180099999999999</v>
      </c>
      <c s="115">
        <v>11.221793264552133</v>
      </c>
      <c s="115">
        <v>11.1206067159975</v>
      </c>
      <c s="115">
        <v>7.5613429885799963</v>
      </c>
      <c s="115">
        <v>14.586788243167629</v>
      </c>
      <c s="115">
        <v>15.26</v>
      </c>
      <c s="115">
        <v>15.26</v>
      </c>
      <c s="115">
        <v>15.26</v>
      </c>
      <c s="337">
        <v>15.26</v>
      </c>
      <c s="337">
        <v>15.59</v>
      </c>
      <c s="337">
        <v>15.59</v>
      </c>
      <c s="337">
        <v>15.369999999999999</v>
      </c>
      <c s="337">
        <v>15.369999999999999</v>
      </c>
      <c s="337">
        <v>15.369999999999999</v>
      </c>
      <c s="337">
        <v>15.369999999999999</v>
      </c>
      <c s="529">
        <v>15.460000000000001</v>
      </c>
      <c s="529">
        <v>15.460000000000001</v>
      </c>
      <c s="529">
        <v>15.460000000000001</v>
      </c>
      <c s="73">
        <v>15.460000000000001</v>
      </c>
      <c s="73">
        <v>15.460000000000001</v>
      </c>
      <c s="115">
        <v>15.460000000000001</v>
      </c>
      <c s="115">
        <v>15.94</v>
      </c>
      <c s="115">
        <v>15.94</v>
      </c>
      <c s="115">
        <v>15.94</v>
      </c>
      <c s="115">
        <v>15.94</v>
      </c>
      <c s="115">
        <v>15.94</v>
      </c>
      <c s="115">
        <v>16.059999999999999</v>
      </c>
      <c s="115">
        <v>16.059999999999999</v>
      </c>
      <c s="115">
        <v>16.059999999999999</v>
      </c>
      <c s="115">
        <v>16.059999999999999</v>
      </c>
      <c s="115">
        <v>16.059999999999999</v>
      </c>
      <c s="115">
        <v>16.059999999999999</v>
      </c>
      <c s="115">
        <v>16.18</v>
      </c>
      <c s="115">
        <v>16.82</v>
      </c>
      <c s="115">
        <v>16.82</v>
      </c>
      <c s="115">
        <v>16.18</v>
      </c>
      <c s="115">
        <v>16.18</v>
      </c>
      <c s="115">
        <v>16.18</v>
      </c>
      <c s="115">
        <v>16.210000000000001</v>
      </c>
      <c s="115">
        <v>16.210000000000001</v>
      </c>
      <c s="115">
        <v>16.210000000000001</v>
      </c>
      <c s="115">
        <v>16.239999999999998</v>
      </c>
      <c s="115">
        <v>16.239999999999998</v>
      </c>
      <c s="115">
        <v>16.239999999999998</v>
      </c>
      <c s="115">
        <v>16.27</v>
      </c>
      <c s="115">
        <v>16.27</v>
      </c>
    </row>
    <row r="22" spans="1:40" ht="14.4">
      <c r="A22" s="89"/>
      <c s="89"/>
      <c s="89"/>
      <c s="89"/>
      <c s="89"/>
      <c s="89"/>
      <c s="89"/>
      <c s="89"/>
      <c s="89"/>
      <c s="89"/>
      <c s="89"/>
      <c s="89"/>
      <c s="89"/>
      <c s="89"/>
      <c s="89"/>
      <c s="86"/>
      <c s="86"/>
      <c s="86"/>
      <c s="86"/>
      <c s="86"/>
      <c s="86"/>
      <c s="86"/>
      <c s="86"/>
      <c s="78"/>
      <c s="78"/>
      <c s="78"/>
      <c s="78"/>
      <c s="78"/>
      <c s="78"/>
      <c s="78"/>
      <c s="78"/>
      <c s="78"/>
      <c s="78"/>
      <c s="78"/>
      <c s="78"/>
      <c s="80"/>
      <c s="78"/>
      <c s="78"/>
      <c s="78"/>
      <c s="82"/>
    </row>
    <row r="23" spans="1:44" ht="14.4">
      <c r="A23" s="116" t="s">
        <v>1044</v>
      </c>
      <c s="89"/>
      <c s="89"/>
      <c s="89"/>
      <c s="89"/>
      <c s="89"/>
      <c s="89"/>
      <c s="89"/>
      <c s="104"/>
      <c s="104"/>
      <c s="104"/>
      <c s="104"/>
      <c s="104"/>
      <c s="104"/>
      <c s="104"/>
      <c s="86"/>
      <c s="86"/>
      <c s="86"/>
      <c s="86"/>
      <c s="86"/>
      <c s="86"/>
      <c s="86"/>
      <c s="86"/>
      <c s="78"/>
      <c s="78"/>
      <c s="78"/>
      <c s="78"/>
      <c s="78"/>
      <c s="78"/>
      <c s="78"/>
      <c s="78"/>
      <c s="78"/>
      <c s="78"/>
      <c s="78"/>
      <c s="78"/>
      <c s="78"/>
      <c s="78"/>
      <c s="78"/>
      <c s="78"/>
      <c s="82"/>
      <c r="AR23" s="117"/>
    </row>
    <row r="24" spans="1:40" ht="14.4">
      <c r="A24" s="89" t="s">
        <v>1045</v>
      </c>
      <c s="89"/>
      <c s="89"/>
      <c s="89"/>
      <c s="89"/>
      <c s="89"/>
      <c s="89"/>
      <c s="89"/>
      <c s="89"/>
      <c s="89"/>
      <c s="89"/>
      <c s="89"/>
      <c s="89"/>
      <c s="89"/>
      <c s="89"/>
      <c s="86"/>
      <c s="86"/>
      <c s="86"/>
      <c s="86"/>
      <c s="86"/>
      <c s="86"/>
      <c s="86"/>
      <c s="86"/>
      <c s="78"/>
      <c s="78"/>
      <c s="78"/>
      <c s="78"/>
      <c s="78"/>
      <c s="78"/>
      <c s="78"/>
      <c s="78"/>
      <c s="78"/>
      <c s="78"/>
      <c s="78"/>
      <c s="78"/>
      <c s="78"/>
      <c s="78"/>
      <c s="78"/>
      <c s="78"/>
      <c s="82"/>
    </row>
    <row r="25" spans="1:40" ht="14.4">
      <c r="A25" s="89" t="s">
        <v>1046</v>
      </c>
      <c s="118"/>
      <c s="118"/>
      <c s="118"/>
      <c s="118"/>
      <c s="118"/>
      <c s="118"/>
      <c s="118"/>
      <c s="118"/>
      <c s="118"/>
      <c s="118"/>
      <c s="118"/>
      <c s="118"/>
      <c s="118"/>
      <c s="118"/>
      <c s="86"/>
      <c s="86"/>
      <c s="86"/>
      <c s="86"/>
      <c s="86"/>
      <c s="86"/>
      <c s="86"/>
      <c s="86"/>
      <c s="78"/>
      <c s="78"/>
      <c s="78"/>
      <c s="78"/>
      <c s="78"/>
      <c s="78"/>
      <c s="78"/>
      <c s="78"/>
      <c s="78"/>
      <c s="78"/>
      <c s="78"/>
      <c s="78"/>
      <c s="78"/>
      <c s="78"/>
      <c s="78"/>
      <c s="78"/>
      <c s="82"/>
    </row>
    <row r="26" spans="1:39" ht="14.4">
      <c r="A26" s="75" t="s">
        <v>1849</v>
      </c>
      <c s="86"/>
      <c s="86"/>
      <c s="86"/>
      <c s="86"/>
      <c s="86"/>
      <c s="86"/>
      <c s="86"/>
      <c s="86"/>
      <c s="86"/>
      <c s="86"/>
      <c s="86"/>
      <c s="86"/>
      <c s="86"/>
      <c s="86"/>
      <c s="86"/>
      <c s="86"/>
      <c s="86"/>
      <c s="86"/>
      <c s="86"/>
      <c s="86"/>
      <c s="86"/>
      <c s="86"/>
      <c s="78"/>
      <c s="78"/>
      <c s="78"/>
      <c s="78"/>
      <c s="78"/>
      <c s="78"/>
      <c s="78"/>
      <c s="78"/>
      <c s="78"/>
      <c s="78"/>
      <c s="78"/>
      <c s="78"/>
      <c s="87"/>
      <c s="87"/>
      <c s="87"/>
      <c s="87"/>
    </row>
    <row r="27" spans="1:43" ht="14.4">
      <c r="A27" s="86"/>
      <c s="86"/>
      <c s="86"/>
      <c s="86"/>
      <c s="86"/>
      <c s="86"/>
      <c s="86"/>
      <c s="86"/>
      <c s="86"/>
      <c s="86"/>
      <c s="86"/>
      <c s="86"/>
      <c s="86"/>
      <c s="86"/>
      <c s="86"/>
      <c s="86"/>
      <c s="86"/>
      <c s="86"/>
      <c s="86"/>
      <c s="86"/>
      <c s="86"/>
      <c s="86"/>
      <c s="86"/>
      <c s="78"/>
      <c s="78"/>
      <c s="78"/>
      <c s="78"/>
      <c s="78"/>
      <c s="78"/>
      <c s="78"/>
      <c s="78"/>
      <c s="78"/>
      <c s="78"/>
      <c s="78"/>
      <c s="78"/>
      <c s="87"/>
      <c s="87"/>
      <c s="87"/>
      <c s="87"/>
      <c s="119"/>
      <c s="120"/>
      <c s="120"/>
      <c s="120"/>
    </row>
    <row r="28" spans="1:40" ht="14.4">
      <c r="A28" s="86"/>
      <c s="86"/>
      <c s="86"/>
      <c s="86"/>
      <c s="86"/>
      <c s="86"/>
      <c s="86"/>
      <c s="86"/>
      <c s="86"/>
      <c s="86"/>
      <c s="86"/>
      <c s="86"/>
      <c s="86"/>
      <c s="86"/>
      <c s="86"/>
      <c s="86"/>
      <c s="86"/>
      <c s="86"/>
      <c s="86"/>
      <c s="86"/>
      <c s="86"/>
      <c s="86"/>
      <c s="86"/>
      <c s="78"/>
      <c s="78"/>
      <c s="78"/>
      <c s="78"/>
      <c s="78"/>
      <c s="78"/>
      <c s="78"/>
      <c s="78"/>
      <c s="78"/>
      <c s="78"/>
      <c s="78"/>
      <c s="78"/>
      <c s="87"/>
      <c s="87"/>
      <c s="87"/>
      <c s="87"/>
      <c s="121"/>
    </row>
    <row r="29" spans="1:39" ht="14.4">
      <c r="A29" s="86"/>
      <c s="86"/>
      <c s="86"/>
      <c s="86"/>
      <c s="86"/>
      <c s="86"/>
      <c s="86"/>
      <c s="86"/>
      <c s="86"/>
      <c s="86"/>
      <c s="86"/>
      <c s="86"/>
      <c s="86"/>
      <c s="86"/>
      <c s="86"/>
      <c s="86"/>
      <c s="86"/>
      <c s="86"/>
      <c s="86"/>
      <c s="86"/>
      <c s="86"/>
      <c s="86"/>
      <c s="86"/>
      <c s="78"/>
      <c s="78"/>
      <c s="78"/>
      <c s="78"/>
      <c s="78"/>
      <c s="78"/>
      <c s="78"/>
      <c s="78"/>
      <c s="78"/>
      <c s="78"/>
      <c s="78"/>
      <c s="78"/>
      <c s="87"/>
      <c s="87"/>
      <c s="87"/>
      <c s="87"/>
    </row>
    <row r="30" spans="1:39" ht="14.4">
      <c r="A30" s="86"/>
      <c s="86"/>
      <c s="86"/>
      <c s="86"/>
      <c s="86"/>
      <c s="86"/>
      <c s="86"/>
      <c s="86"/>
      <c s="86"/>
      <c s="86"/>
      <c s="86"/>
      <c s="86"/>
      <c s="86"/>
      <c s="86"/>
      <c s="86"/>
      <c s="86"/>
      <c s="86"/>
      <c s="86"/>
      <c s="86"/>
      <c s="86"/>
      <c s="86"/>
      <c s="86"/>
      <c s="86"/>
      <c s="78"/>
      <c s="78"/>
      <c s="78"/>
      <c s="78"/>
      <c s="78"/>
      <c s="78"/>
      <c s="78"/>
      <c s="78"/>
      <c s="78"/>
      <c s="78"/>
      <c s="78"/>
      <c s="78"/>
      <c s="87"/>
      <c s="87"/>
      <c s="87"/>
      <c s="87"/>
    </row>
    <row r="31" spans="1:39" ht="14.4">
      <c r="A31" s="86"/>
      <c s="86"/>
      <c s="86"/>
      <c s="86"/>
      <c s="86"/>
      <c s="86"/>
      <c s="86"/>
      <c s="86"/>
      <c s="86"/>
      <c s="86"/>
      <c s="86"/>
      <c s="86"/>
      <c s="86"/>
      <c s="86"/>
      <c s="86"/>
      <c s="86"/>
      <c s="86"/>
      <c s="86"/>
      <c s="86"/>
      <c s="86"/>
      <c s="86"/>
      <c s="86"/>
      <c s="86"/>
      <c s="78"/>
      <c s="78"/>
      <c s="78"/>
      <c s="78"/>
      <c s="78"/>
      <c s="78"/>
      <c s="78"/>
      <c s="78"/>
      <c s="78"/>
      <c s="78"/>
      <c s="78"/>
      <c s="78"/>
      <c s="87"/>
      <c s="87"/>
      <c s="87"/>
      <c s="87"/>
    </row>
    <row r="32" spans="1:39" ht="14.4">
      <c r="A32" s="86"/>
      <c s="86"/>
      <c s="86"/>
      <c s="86"/>
      <c s="86"/>
      <c s="86"/>
      <c s="86"/>
      <c s="86"/>
      <c s="86"/>
      <c s="86"/>
      <c s="86"/>
      <c s="86"/>
      <c s="86"/>
      <c s="86"/>
      <c s="86"/>
      <c s="86"/>
      <c s="86"/>
      <c s="86"/>
      <c s="86"/>
      <c s="86"/>
      <c s="86"/>
      <c s="86"/>
      <c s="86"/>
      <c s="78"/>
      <c s="78"/>
      <c s="78"/>
      <c s="78"/>
      <c s="78"/>
      <c s="78"/>
      <c s="78"/>
      <c s="78"/>
      <c s="78"/>
      <c s="78"/>
      <c s="78"/>
      <c s="78"/>
      <c s="87"/>
      <c s="87"/>
      <c s="87"/>
      <c s="87"/>
    </row>
    <row r="33" spans="1:39" ht="14.4">
      <c r="A33" s="86"/>
      <c s="86"/>
      <c s="86"/>
      <c s="86"/>
      <c s="86"/>
      <c s="86"/>
      <c s="86"/>
      <c s="86"/>
      <c s="86"/>
      <c s="86"/>
      <c s="86"/>
      <c s="86"/>
      <c s="86"/>
      <c s="86"/>
      <c s="86"/>
      <c s="86"/>
      <c s="86"/>
      <c s="86"/>
      <c s="86"/>
      <c s="86"/>
      <c s="86"/>
      <c s="86"/>
      <c s="86"/>
      <c s="78"/>
      <c s="78"/>
      <c s="78"/>
      <c s="78"/>
      <c s="78"/>
      <c s="78"/>
      <c s="78"/>
      <c s="78"/>
      <c s="78"/>
      <c s="78"/>
      <c s="78"/>
      <c s="78"/>
      <c s="87"/>
      <c s="87"/>
      <c s="87"/>
      <c s="87"/>
    </row>
    <row r="34" spans="1:39" ht="14.4">
      <c r="A34" s="86"/>
      <c s="86"/>
      <c s="86"/>
      <c s="86"/>
      <c s="86"/>
      <c s="86"/>
      <c s="86"/>
      <c s="86"/>
      <c s="86"/>
      <c s="86"/>
      <c s="86"/>
      <c s="86"/>
      <c s="86"/>
      <c s="86"/>
      <c s="86"/>
      <c s="86"/>
      <c s="86"/>
      <c s="86"/>
      <c s="86"/>
      <c s="86"/>
      <c s="86"/>
      <c s="86"/>
      <c s="86"/>
      <c s="78"/>
      <c s="78"/>
      <c s="78"/>
      <c s="78"/>
      <c s="78"/>
      <c s="78"/>
      <c s="78"/>
      <c s="78"/>
      <c s="78"/>
      <c s="78"/>
      <c s="78"/>
      <c s="78"/>
      <c s="87"/>
      <c s="87"/>
      <c s="87"/>
      <c s="87"/>
    </row>
    <row r="35" spans="1:39" ht="14.4">
      <c r="A35" s="86"/>
      <c s="86"/>
      <c s="86"/>
      <c s="86"/>
      <c s="86"/>
      <c s="86"/>
      <c s="86"/>
      <c s="86"/>
      <c s="86"/>
      <c s="86"/>
      <c s="86"/>
      <c s="86"/>
      <c s="86"/>
      <c s="86"/>
      <c s="86"/>
      <c s="86"/>
      <c s="86"/>
      <c s="86"/>
      <c s="86"/>
      <c s="86"/>
      <c s="86"/>
      <c s="86"/>
      <c s="86"/>
      <c s="78"/>
      <c s="78"/>
      <c s="78"/>
      <c s="78"/>
      <c s="78"/>
      <c s="78"/>
      <c s="78"/>
      <c s="78"/>
      <c s="78"/>
      <c s="78"/>
      <c s="78"/>
      <c s="78"/>
      <c s="87"/>
      <c s="87"/>
      <c s="87"/>
      <c s="87"/>
    </row>
    <row r="36" spans="1:39" ht="14.4">
      <c r="A36" s="86"/>
      <c s="86"/>
      <c s="86"/>
      <c s="86"/>
      <c s="86"/>
      <c s="86"/>
      <c s="86"/>
      <c s="86"/>
      <c s="86"/>
      <c s="86"/>
      <c s="86"/>
      <c s="86"/>
      <c s="86"/>
      <c s="86"/>
      <c s="86"/>
      <c s="86"/>
      <c s="86"/>
      <c s="86"/>
      <c s="86"/>
      <c s="86"/>
      <c s="86"/>
      <c s="86"/>
      <c s="86"/>
      <c s="78"/>
      <c s="78"/>
      <c s="78"/>
      <c s="78"/>
      <c s="78"/>
      <c s="78"/>
      <c s="78"/>
      <c s="78"/>
      <c s="78"/>
      <c s="78"/>
      <c s="78"/>
      <c s="78"/>
      <c s="87"/>
      <c s="87"/>
      <c s="87"/>
      <c s="87"/>
    </row>
    <row r="37" spans="1:39" ht="14.4">
      <c r="A37" s="86"/>
      <c s="86"/>
      <c s="86"/>
      <c s="86"/>
      <c s="86"/>
      <c s="86"/>
      <c s="86"/>
      <c s="86"/>
      <c s="86"/>
      <c s="86"/>
      <c s="86"/>
      <c s="86"/>
      <c s="86"/>
      <c s="86"/>
      <c s="86"/>
      <c s="86"/>
      <c s="86"/>
      <c s="86"/>
      <c s="86"/>
      <c s="86"/>
      <c s="86"/>
      <c s="86"/>
      <c s="86"/>
      <c s="78"/>
      <c s="78"/>
      <c s="78"/>
      <c s="78"/>
      <c s="78"/>
      <c s="78"/>
      <c s="78"/>
      <c s="78"/>
      <c s="78"/>
      <c s="78"/>
      <c s="78"/>
      <c s="78"/>
      <c s="87"/>
      <c s="87"/>
      <c s="87"/>
      <c s="87"/>
    </row>
    <row r="38" spans="1:39" ht="14.4">
      <c r="A38" s="86"/>
      <c s="86"/>
      <c s="86"/>
      <c s="86"/>
      <c s="86"/>
      <c s="86"/>
      <c s="86"/>
      <c s="86"/>
      <c s="86"/>
      <c s="86"/>
      <c s="86"/>
      <c s="86"/>
      <c s="86"/>
      <c s="86"/>
      <c s="86"/>
      <c s="86"/>
      <c s="86"/>
      <c s="86"/>
      <c s="86"/>
      <c s="86"/>
      <c s="86"/>
      <c s="86"/>
      <c s="86"/>
      <c s="78"/>
      <c s="78"/>
      <c s="78"/>
      <c s="78"/>
      <c s="78"/>
      <c s="78"/>
      <c s="78"/>
      <c s="78"/>
      <c s="78"/>
      <c s="78"/>
      <c s="78"/>
      <c s="78"/>
      <c s="87"/>
      <c s="87"/>
      <c s="87"/>
      <c s="87"/>
    </row>
    <row r="39" spans="1:39" ht="14.4">
      <c r="A39" s="86"/>
      <c s="86"/>
      <c s="86"/>
      <c s="86"/>
      <c s="86"/>
      <c s="86"/>
      <c s="86"/>
      <c s="86"/>
      <c s="86"/>
      <c s="86"/>
      <c s="86"/>
      <c s="86"/>
      <c s="86"/>
      <c s="86"/>
      <c s="86"/>
      <c s="86"/>
      <c s="86"/>
      <c s="86"/>
      <c s="86"/>
      <c s="86"/>
      <c s="86"/>
      <c s="86"/>
      <c s="86"/>
      <c s="78"/>
      <c s="78"/>
      <c s="78"/>
      <c s="78"/>
      <c s="78"/>
      <c s="78"/>
      <c s="78"/>
      <c s="78"/>
      <c s="78"/>
      <c s="78"/>
      <c s="78"/>
      <c s="78"/>
      <c s="87"/>
      <c s="87"/>
      <c s="87"/>
      <c s="87"/>
    </row>
    <row r="40" spans="1:39" ht="14.4">
      <c r="A40" s="86"/>
      <c s="86"/>
      <c s="86"/>
      <c s="86"/>
      <c s="86"/>
      <c s="86"/>
      <c s="86"/>
      <c s="86"/>
      <c s="86"/>
      <c s="86"/>
      <c s="86"/>
      <c s="86"/>
      <c s="86"/>
      <c s="86"/>
      <c s="86"/>
      <c s="86"/>
      <c s="86"/>
      <c s="86"/>
      <c s="86"/>
      <c s="86"/>
      <c s="86"/>
      <c s="86"/>
      <c s="86"/>
      <c s="78"/>
      <c s="78"/>
      <c s="78"/>
      <c s="78"/>
      <c s="78"/>
      <c s="78"/>
      <c s="78"/>
      <c s="78"/>
      <c s="78"/>
      <c s="78"/>
      <c s="78"/>
      <c s="78"/>
      <c s="87"/>
      <c s="87"/>
      <c s="87"/>
      <c s="87"/>
    </row>
    <row r="41" spans="1:39" ht="14.4">
      <c r="A41" s="86"/>
      <c s="86"/>
      <c s="86"/>
      <c s="86"/>
      <c s="86"/>
      <c s="86"/>
      <c s="86"/>
      <c s="86"/>
      <c s="86"/>
      <c s="86"/>
      <c s="86"/>
      <c s="86"/>
      <c s="86"/>
      <c s="86"/>
      <c s="86"/>
      <c s="86"/>
      <c s="86"/>
      <c s="86"/>
      <c s="86"/>
      <c s="86"/>
      <c s="86"/>
      <c s="86"/>
      <c s="86"/>
      <c s="78"/>
      <c s="78"/>
      <c s="78"/>
      <c s="78"/>
      <c s="78"/>
      <c s="78"/>
      <c s="78"/>
      <c s="78"/>
      <c s="78"/>
      <c s="78"/>
      <c s="78"/>
      <c s="78"/>
      <c s="87"/>
      <c s="87"/>
      <c s="87"/>
      <c s="87"/>
    </row>
    <row r="42" spans="1:39" ht="14.4">
      <c r="A42" s="86"/>
      <c s="86"/>
      <c s="86"/>
      <c s="86"/>
      <c s="86"/>
      <c s="86"/>
      <c s="86"/>
      <c s="86"/>
      <c s="86"/>
      <c s="86"/>
      <c s="86"/>
      <c s="86"/>
      <c s="86"/>
      <c s="86"/>
      <c s="86"/>
      <c s="86"/>
      <c s="86"/>
      <c s="86"/>
      <c s="86"/>
      <c s="86"/>
      <c s="86"/>
      <c s="86"/>
      <c s="86"/>
      <c s="78"/>
      <c s="78"/>
      <c s="78"/>
      <c s="78"/>
      <c s="78"/>
      <c s="78"/>
      <c s="78"/>
      <c s="78"/>
      <c s="78"/>
      <c s="78"/>
      <c s="78"/>
      <c s="78"/>
      <c s="87"/>
      <c s="87"/>
      <c s="87"/>
      <c s="87"/>
    </row>
    <row r="43" spans="1:39" ht="14.4">
      <c r="A43" s="86"/>
      <c s="86"/>
      <c s="86"/>
      <c s="86"/>
      <c s="86"/>
      <c s="86"/>
      <c s="86"/>
      <c s="86"/>
      <c s="86"/>
      <c s="86"/>
      <c s="86"/>
      <c s="86"/>
      <c s="86"/>
      <c s="86"/>
      <c s="86"/>
      <c s="86"/>
      <c s="86"/>
      <c s="86"/>
      <c s="86"/>
      <c s="86"/>
      <c s="86"/>
      <c s="86"/>
      <c s="86"/>
      <c s="78"/>
      <c s="78"/>
      <c s="78"/>
      <c s="78"/>
      <c s="78"/>
      <c s="78"/>
      <c s="78"/>
      <c s="78"/>
      <c s="78"/>
      <c s="78"/>
      <c s="78"/>
      <c s="78"/>
      <c s="87"/>
      <c s="87"/>
      <c s="87"/>
      <c s="87"/>
    </row>
    <row r="44" spans="1:39" ht="14.4">
      <c r="A44" s="86"/>
      <c s="86"/>
      <c s="86"/>
      <c s="86"/>
      <c s="86"/>
      <c s="86"/>
      <c s="86"/>
      <c s="86"/>
      <c s="86"/>
      <c s="86"/>
      <c s="86"/>
      <c s="86"/>
      <c s="86"/>
      <c s="86"/>
      <c s="86"/>
      <c s="86"/>
      <c s="86"/>
      <c s="86"/>
      <c s="86"/>
      <c s="86"/>
      <c s="86"/>
      <c s="86"/>
      <c s="86"/>
      <c s="78"/>
      <c s="78"/>
      <c s="78"/>
      <c s="78"/>
      <c s="78"/>
      <c s="78"/>
      <c s="78"/>
      <c s="78"/>
      <c s="78"/>
      <c s="78"/>
      <c s="78"/>
      <c s="78"/>
      <c s="87"/>
      <c s="87"/>
      <c s="87"/>
      <c s="87"/>
    </row>
    <row r="45" spans="1:39" ht="14.4">
      <c r="A45" s="86"/>
      <c s="86"/>
      <c s="86"/>
      <c s="86"/>
      <c s="86"/>
      <c s="86"/>
      <c s="86"/>
      <c s="86"/>
      <c s="86"/>
      <c s="86"/>
      <c s="86"/>
      <c s="86"/>
      <c s="86"/>
      <c s="86"/>
      <c s="86"/>
      <c s="86"/>
      <c s="86"/>
      <c s="86"/>
      <c s="86"/>
      <c s="86"/>
      <c s="86"/>
      <c s="86"/>
      <c s="86"/>
      <c s="78"/>
      <c s="78"/>
      <c s="78"/>
      <c s="78"/>
      <c s="78"/>
      <c s="78"/>
      <c s="78"/>
      <c s="78"/>
      <c s="78"/>
      <c s="78"/>
      <c s="78"/>
      <c s="78"/>
      <c s="87"/>
      <c s="87"/>
      <c s="87"/>
      <c s="87"/>
    </row>
    <row r="46" spans="1:39" ht="14.4">
      <c r="A46" s="86"/>
      <c s="86"/>
      <c s="86"/>
      <c s="86"/>
      <c s="86"/>
      <c s="86"/>
      <c s="86"/>
      <c s="86"/>
      <c s="86"/>
      <c s="86"/>
      <c s="86"/>
      <c s="86"/>
      <c s="86"/>
      <c s="86"/>
      <c s="86"/>
      <c s="86"/>
      <c s="86"/>
      <c s="86"/>
      <c s="86"/>
      <c s="86"/>
      <c s="86"/>
      <c s="86"/>
      <c s="86"/>
      <c s="78"/>
      <c s="78"/>
      <c s="78"/>
      <c s="78"/>
      <c s="78"/>
      <c s="78"/>
      <c s="78"/>
      <c s="78"/>
      <c s="78"/>
      <c s="78"/>
      <c s="78"/>
      <c s="78"/>
      <c s="87"/>
      <c s="87"/>
      <c s="87"/>
      <c s="87"/>
    </row>
    <row r="47" spans="1:39" ht="14.4">
      <c r="A47" s="86"/>
      <c s="86"/>
      <c s="86"/>
      <c s="86"/>
      <c s="86"/>
      <c s="86"/>
      <c s="86"/>
      <c s="86"/>
      <c s="86"/>
      <c s="86"/>
      <c s="86"/>
      <c s="86"/>
      <c s="86"/>
      <c s="86"/>
      <c s="86"/>
      <c s="86"/>
      <c s="86"/>
      <c s="86"/>
      <c s="86"/>
      <c s="86"/>
      <c s="86"/>
      <c s="86"/>
      <c s="86"/>
      <c s="78"/>
      <c s="78"/>
      <c s="78"/>
      <c s="78"/>
      <c s="78"/>
      <c s="78"/>
      <c s="78"/>
      <c s="78"/>
      <c s="78"/>
      <c s="78"/>
      <c s="78"/>
      <c s="78"/>
      <c s="87"/>
      <c s="87"/>
      <c s="87"/>
      <c s="87"/>
    </row>
    <row r="48" spans="1:39" ht="14.4">
      <c r="A48" s="86"/>
      <c s="86"/>
      <c s="86"/>
      <c s="86"/>
      <c s="86"/>
      <c s="86"/>
      <c s="86"/>
      <c s="86"/>
      <c s="86"/>
      <c s="86"/>
      <c s="86"/>
      <c s="86"/>
      <c s="86"/>
      <c s="86"/>
      <c s="86"/>
      <c s="86"/>
      <c s="86"/>
      <c s="86"/>
      <c s="86"/>
      <c s="86"/>
      <c s="86"/>
      <c s="86"/>
      <c s="86"/>
      <c s="78"/>
      <c s="78"/>
      <c s="78"/>
      <c s="78"/>
      <c s="78"/>
      <c s="78"/>
      <c s="78"/>
      <c s="78"/>
      <c s="78"/>
      <c s="78"/>
      <c s="78"/>
      <c s="78"/>
      <c s="87"/>
      <c s="87"/>
      <c s="87"/>
      <c s="87"/>
    </row>
    <row r="49" spans="1:39" ht="14.4">
      <c r="A49" s="86"/>
      <c s="86"/>
      <c s="86"/>
      <c s="86"/>
      <c s="86"/>
      <c s="86"/>
      <c s="86"/>
      <c s="86"/>
      <c s="86"/>
      <c s="86"/>
      <c s="86"/>
      <c s="86"/>
      <c s="86"/>
      <c s="86"/>
      <c s="86"/>
      <c s="86"/>
      <c s="86"/>
      <c s="86"/>
      <c s="86"/>
      <c s="86"/>
      <c s="86"/>
      <c s="86"/>
      <c s="86"/>
      <c s="78"/>
      <c s="78"/>
      <c s="78"/>
      <c s="78"/>
      <c s="78"/>
      <c s="78"/>
      <c s="78"/>
      <c s="78"/>
      <c s="78"/>
      <c s="78"/>
      <c s="78"/>
      <c s="78"/>
      <c s="87"/>
      <c s="87"/>
      <c s="87"/>
      <c s="87"/>
    </row>
    <row r="50" spans="1:39" ht="14.4">
      <c r="A50" s="86"/>
      <c s="86"/>
      <c s="86"/>
      <c s="86"/>
      <c s="86"/>
      <c s="86"/>
      <c s="86"/>
      <c s="86"/>
      <c s="86"/>
      <c s="86"/>
      <c s="86"/>
      <c s="86"/>
      <c s="86"/>
      <c s="86"/>
      <c s="86"/>
      <c s="86"/>
      <c s="86"/>
      <c s="86"/>
      <c s="86"/>
      <c s="86"/>
      <c s="86"/>
      <c s="86"/>
      <c s="86"/>
      <c s="78"/>
      <c s="78"/>
      <c s="78"/>
      <c s="78"/>
      <c s="78"/>
      <c s="78"/>
      <c s="78"/>
      <c s="78"/>
      <c s="78"/>
      <c s="78"/>
      <c s="78"/>
      <c s="78"/>
      <c s="87"/>
      <c s="87"/>
      <c s="87"/>
      <c s="87"/>
    </row>
    <row r="51" spans="1:39" ht="14.4">
      <c r="A51" s="86"/>
      <c s="86"/>
      <c s="86"/>
      <c s="86"/>
      <c s="86"/>
      <c s="86"/>
      <c s="86"/>
      <c s="86"/>
      <c s="86"/>
      <c s="86"/>
      <c s="86"/>
      <c s="86"/>
      <c s="86"/>
      <c s="86"/>
      <c s="86"/>
      <c s="86"/>
      <c s="86"/>
      <c s="86"/>
      <c s="86"/>
      <c s="86"/>
      <c s="86"/>
      <c s="86"/>
      <c s="86"/>
      <c s="78"/>
      <c s="78"/>
      <c s="78"/>
      <c s="78"/>
      <c s="78"/>
      <c s="78"/>
      <c s="78"/>
      <c s="78"/>
      <c s="78"/>
      <c s="78"/>
      <c s="78"/>
      <c s="78"/>
      <c s="87"/>
      <c s="87"/>
      <c s="87"/>
      <c s="87"/>
    </row>
    <row r="53" spans="2:2" ht="14.4">
      <c r="B53" s="86"/>
    </row>
  </sheetData>
  <mergeCells count="4">
    <mergeCell ref="A4:AH4"/>
    <mergeCell ref="A3:AH3"/>
    <mergeCell ref="A2:AH2"/>
    <mergeCell ref="A1:AH1"/>
  </mergeCells>
  <printOptions horizontalCentered="1" verticalCentered="1"/>
  <pageMargins left="0.31496062992126" right="0.118110236220472" top="0.15748031496063" bottom="0.15748031496063" header="0.31496062992126" footer="0.31496062992126"/>
  <pageSetup orientation="portrait" paperSize="9" scale="75"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34">
    <tabColor rgb="FFFFC000"/>
  </sheetPr>
  <dimension ref="A1:BJ51"/>
  <sheetViews>
    <sheetView showGridLines="0" zoomScale="130" zoomScaleNormal="130" workbookViewId="0" topLeftCell="A3">
      <pane xSplit="1" topLeftCell="AT1" activePane="topRight" state="frozen"/>
      <selection pane="topLeft" activeCell="A4" sqref="A4"/>
      <selection pane="topRight" activeCell="BJ22" sqref="BJ22"/>
    </sheetView>
  </sheetViews>
  <sheetFormatPr defaultRowHeight="14.4"/>
  <cols>
    <col min="1" max="1" width="24.5714285714286" customWidth="1"/>
    <col min="2" max="7" width="5.57142857142857" customWidth="1"/>
    <col min="8" max="8" width="5.42857142857143" customWidth="1"/>
    <col min="9" max="9" width="6.42857142857143" style="5" customWidth="1"/>
    <col min="10" max="13" width="6.42857142857143" customWidth="1"/>
    <col min="14" max="14" width="6.57142857142857" customWidth="1"/>
    <col min="15" max="15" width="6.42857142857143" customWidth="1"/>
    <col min="16" max="17" width="6.57142857142857" customWidth="1"/>
    <col min="18" max="18" width="7" bestFit="1" customWidth="1"/>
    <col min="19" max="19" width="7.42857142857143" customWidth="1"/>
    <col min="20" max="20" width="7.42857142857143" bestFit="1" customWidth="1"/>
    <col min="21" max="21" width="8" customWidth="1"/>
    <col min="22" max="22" width="8.57142857142857" customWidth="1"/>
    <col min="23" max="23" width="9.42857142857143" bestFit="1" customWidth="1"/>
    <col min="24" max="24" width="12.5714285714286" bestFit="1" customWidth="1"/>
    <col min="25" max="25" width="9.57142857142857" customWidth="1"/>
    <col min="26" max="26" width="12.5714285714286" customWidth="1"/>
    <col min="27" max="27" width="11.4285714285714" customWidth="1"/>
    <col min="28" max="28" width="10.4285714285714" customWidth="1"/>
    <col min="29" max="29" width="9.57142857142857" customWidth="1"/>
    <col min="30" max="32" width="6.85714285714286" customWidth="1"/>
    <col min="33" max="33" width="6.85714285714286" style="538" customWidth="1"/>
    <col min="34" max="34" width="6.85714285714286" style="82" customWidth="1"/>
    <col min="35" max="35" width="6.85714285714286" style="29" customWidth="1"/>
    <col min="36" max="36" width="8.71428571428571" style="29" customWidth="1"/>
    <col min="37" max="39" width="7.85714285714286" style="29" customWidth="1"/>
    <col min="40" max="40" width="5.42857142857143" style="30" customWidth="1"/>
    <col min="41" max="41" width="6.71428571428571" style="30" customWidth="1"/>
    <col min="42" max="42" width="5.85714285714286" style="30" customWidth="1"/>
    <col min="43" max="43" width="5.57142857142857" style="30" customWidth="1"/>
    <col min="44" max="44" width="5.42857142857143" style="31" customWidth="1"/>
    <col min="45" max="45" width="5.14285714285714" style="31" customWidth="1"/>
    <col min="46" max="46" width="4.85714285714286" style="31" customWidth="1"/>
    <col min="47" max="47" width="7.85714285714286" style="31" customWidth="1"/>
    <col min="48" max="48" width="8.85714285714286" style="31" customWidth="1"/>
    <col min="49" max="49" width="7.57142857142857" customWidth="1"/>
    <col min="50" max="50" width="8.14285714285714" customWidth="1"/>
    <col min="51" max="51" width="8.57142857142857" customWidth="1"/>
    <col min="52" max="52" width="7.42857142857143" customWidth="1"/>
    <col min="53" max="53" width="6.28571428571429" customWidth="1"/>
    <col min="54" max="54" width="7.57142857142857" customWidth="1"/>
    <col min="55" max="55" width="6.42857142857143" customWidth="1"/>
    <col min="56" max="56" width="6.14285714285714" customWidth="1"/>
    <col min="57" max="57" width="6.42857142857143" customWidth="1"/>
    <col min="58" max="58" width="6.71428571428571" customWidth="1"/>
    <col min="59" max="61" width="8.57142857142857" customWidth="1"/>
    <col min="62" max="62" width="9.28571428571429" customWidth="1"/>
  </cols>
  <sheetData>
    <row r="1" spans="1:38" ht="14.4">
      <c r="A1" s="948" t="s">
        <v>1018</v>
      </c>
      <c s="949"/>
      <c s="949"/>
      <c s="949"/>
      <c s="949"/>
      <c s="949"/>
      <c s="949"/>
      <c s="949"/>
      <c s="949"/>
      <c s="949"/>
      <c s="949"/>
      <c s="949"/>
      <c s="949"/>
      <c s="949"/>
      <c s="949"/>
      <c s="949"/>
      <c s="949"/>
      <c s="949"/>
      <c s="949"/>
      <c s="949"/>
      <c s="949"/>
      <c s="949"/>
      <c s="949"/>
      <c s="949"/>
      <c s="949"/>
      <c s="949"/>
      <c s="949"/>
      <c s="949"/>
      <c s="949"/>
      <c s="949"/>
      <c s="949"/>
      <c s="949"/>
      <c s="949"/>
      <c s="949"/>
      <c s="28"/>
      <c s="28"/>
      <c s="28"/>
      <c s="28"/>
    </row>
    <row r="2" spans="1:38" ht="14.4">
      <c r="A2" s="948" t="s">
        <v>1019</v>
      </c>
      <c s="949"/>
      <c s="949"/>
      <c s="949"/>
      <c s="949"/>
      <c s="949"/>
      <c s="949"/>
      <c s="949"/>
      <c s="949"/>
      <c s="949"/>
      <c s="949"/>
      <c s="949"/>
      <c s="949"/>
      <c s="949"/>
      <c s="949"/>
      <c s="949"/>
      <c s="949"/>
      <c s="949"/>
      <c s="949"/>
      <c s="949"/>
      <c s="949"/>
      <c s="949"/>
      <c s="949"/>
      <c s="949"/>
      <c s="949"/>
      <c s="949"/>
      <c s="949"/>
      <c s="949"/>
      <c s="949"/>
      <c s="949"/>
      <c s="949"/>
      <c s="949"/>
      <c s="949"/>
      <c s="949"/>
      <c s="28"/>
      <c s="28"/>
      <c s="28"/>
      <c s="28"/>
    </row>
    <row r="3" spans="1:46" ht="14.4">
      <c r="A3" s="948" t="s">
        <v>1902</v>
      </c>
      <c s="949"/>
      <c s="949"/>
      <c s="949"/>
      <c s="949"/>
      <c s="949"/>
      <c s="949"/>
      <c s="949"/>
      <c s="949"/>
      <c s="949"/>
      <c s="949"/>
      <c s="949"/>
      <c s="949"/>
      <c s="949"/>
      <c s="949"/>
      <c s="949"/>
      <c s="949"/>
      <c s="949"/>
      <c s="949"/>
      <c s="949"/>
      <c s="949"/>
      <c s="949"/>
      <c s="949"/>
      <c s="949"/>
      <c s="949"/>
      <c s="949"/>
      <c s="949"/>
      <c s="949"/>
      <c s="949"/>
      <c s="949"/>
      <c s="949"/>
      <c s="949"/>
      <c s="949"/>
      <c s="949"/>
      <c s="32"/>
      <c s="32"/>
      <c s="32"/>
      <c s="32"/>
      <c s="33"/>
      <c s="34"/>
      <c s="34"/>
      <c s="34"/>
      <c s="34"/>
      <c s="34"/>
      <c s="34"/>
      <c s="34"/>
    </row>
    <row r="4" spans="1:46" ht="14.4">
      <c r="A4" s="950" t="s">
        <v>1020</v>
      </c>
      <c s="951"/>
      <c s="951"/>
      <c s="951"/>
      <c s="951"/>
      <c s="951"/>
      <c s="951"/>
      <c s="951"/>
      <c s="951"/>
      <c s="951"/>
      <c s="951"/>
      <c s="951"/>
      <c s="951"/>
      <c s="951"/>
      <c s="951"/>
      <c s="951"/>
      <c s="951"/>
      <c s="951"/>
      <c s="951"/>
      <c s="951"/>
      <c s="951"/>
      <c s="951"/>
      <c s="951"/>
      <c s="951"/>
      <c s="951"/>
      <c s="951"/>
      <c s="951"/>
      <c s="951"/>
      <c s="951"/>
      <c s="951"/>
      <c s="951"/>
      <c s="951"/>
      <c s="951"/>
      <c s="951"/>
      <c s="36"/>
      <c s="36"/>
      <c s="36"/>
      <c s="36"/>
      <c s="33"/>
      <c s="34"/>
      <c s="34"/>
      <c s="34"/>
      <c s="34"/>
      <c s="34"/>
      <c s="34"/>
      <c s="34"/>
    </row>
    <row r="5" spans="1:46" ht="14.4">
      <c r="A5" s="37"/>
      <c s="37"/>
      <c s="37"/>
      <c s="37"/>
      <c s="37"/>
      <c s="37"/>
      <c s="37"/>
      <c s="37"/>
      <c s="37"/>
      <c s="37"/>
      <c s="37"/>
      <c s="37"/>
      <c s="37"/>
      <c s="37"/>
      <c s="37"/>
      <c s="38"/>
      <c s="38"/>
      <c s="38"/>
      <c s="38"/>
      <c s="38"/>
      <c s="38"/>
      <c s="38"/>
      <c s="38"/>
      <c s="38"/>
      <c s="38"/>
      <c s="38"/>
      <c s="38"/>
      <c s="38"/>
      <c s="38"/>
      <c s="38"/>
      <c s="38"/>
      <c s="38"/>
      <c s="38"/>
      <c s="39"/>
      <c s="40"/>
      <c s="40"/>
      <c s="40"/>
      <c s="41"/>
      <c s="42"/>
      <c s="42"/>
      <c s="42"/>
      <c s="42"/>
      <c s="42"/>
      <c s="42"/>
      <c s="34"/>
      <c s="34"/>
    </row>
    <row r="6" spans="1:62" ht="35.1" customHeight="1">
      <c r="A6" s="37"/>
      <c s="43">
        <v>2005</v>
      </c>
      <c s="43">
        <v>2006</v>
      </c>
      <c s="43">
        <v>2007</v>
      </c>
      <c s="43">
        <v>2008</v>
      </c>
      <c s="43">
        <v>2009</v>
      </c>
      <c s="43">
        <v>2010</v>
      </c>
      <c s="43">
        <v>2011</v>
      </c>
      <c s="43">
        <v>2012</v>
      </c>
      <c s="43">
        <v>2013</v>
      </c>
      <c s="43">
        <v>2014</v>
      </c>
      <c s="43">
        <v>2015</v>
      </c>
      <c s="44">
        <v>2016</v>
      </c>
      <c s="45">
        <v>42887</v>
      </c>
      <c s="44">
        <v>2017</v>
      </c>
      <c s="45">
        <v>43252</v>
      </c>
      <c s="44">
        <v>2018</v>
      </c>
      <c s="45">
        <v>43617</v>
      </c>
      <c s="44">
        <v>2019</v>
      </c>
      <c s="45">
        <v>43983</v>
      </c>
      <c s="44">
        <v>2020</v>
      </c>
      <c s="127" t="s">
        <v>1048</v>
      </c>
      <c s="127" t="s">
        <v>1155</v>
      </c>
      <c s="127" t="s">
        <v>1218</v>
      </c>
      <c s="127" t="s">
        <v>1225</v>
      </c>
      <c s="127" t="s">
        <v>1237</v>
      </c>
      <c s="127" t="s">
        <v>1245</v>
      </c>
      <c s="127" t="s">
        <v>1395</v>
      </c>
      <c s="127" t="s">
        <v>1396</v>
      </c>
      <c s="127" t="s">
        <v>1459</v>
      </c>
      <c s="127" t="s">
        <v>1480</v>
      </c>
      <c s="127" t="s">
        <v>1559</v>
      </c>
      <c s="127" t="s">
        <v>1563</v>
      </c>
      <c s="127" t="s">
        <v>1607</v>
      </c>
      <c s="127" t="s">
        <v>1621</v>
      </c>
      <c s="127" t="s">
        <v>1632</v>
      </c>
      <c s="127" t="s">
        <v>1634</v>
      </c>
      <c s="127" t="s">
        <v>1848</v>
      </c>
      <c s="127" t="s">
        <v>1909</v>
      </c>
      <c s="127" t="s">
        <v>1910</v>
      </c>
      <c s="127" t="s">
        <v>1990</v>
      </c>
      <c s="127" t="s">
        <v>2007</v>
      </c>
      <c s="127" t="s">
        <v>2021</v>
      </c>
      <c s="127" t="s">
        <v>2024</v>
      </c>
      <c s="127" t="s">
        <v>3452</v>
      </c>
      <c s="127" t="s">
        <v>3476</v>
      </c>
      <c s="127" t="s">
        <v>3485</v>
      </c>
      <c s="127" t="s">
        <v>3531</v>
      </c>
      <c s="127" t="s">
        <v>3533</v>
      </c>
      <c s="127" t="s">
        <v>3653</v>
      </c>
      <c s="127" t="s">
        <v>3661</v>
      </c>
      <c s="127" t="s">
        <v>3683</v>
      </c>
      <c s="127" t="s">
        <v>3743</v>
      </c>
      <c s="127" t="s">
        <v>3796</v>
      </c>
      <c s="127" t="s">
        <v>3821</v>
      </c>
      <c s="127" t="s">
        <v>3874</v>
      </c>
      <c s="127" t="s">
        <v>3910</v>
      </c>
      <c s="127" t="s">
        <v>3933</v>
      </c>
      <c s="127" t="s">
        <v>4020</v>
      </c>
      <c s="127" t="s">
        <v>4078</v>
      </c>
      <c s="127" t="s">
        <v>4098</v>
      </c>
      <c s="127" t="s">
        <v>4131</v>
      </c>
    </row>
    <row r="7" spans="1:62" ht="14.4">
      <c r="A7" s="46"/>
      <c s="46"/>
      <c s="46"/>
      <c s="46"/>
      <c s="46"/>
      <c s="46"/>
      <c s="46"/>
      <c s="46"/>
      <c s="46"/>
      <c s="46"/>
      <c s="46"/>
      <c s="46"/>
      <c s="46"/>
      <c s="46"/>
      <c s="46"/>
      <c s="38"/>
      <c s="38"/>
      <c s="38"/>
      <c s="38"/>
      <c s="38"/>
      <c s="38"/>
      <c s="38"/>
      <c s="38"/>
      <c s="38"/>
      <c s="38"/>
      <c s="38"/>
      <c s="38"/>
      <c s="38"/>
      <c s="38"/>
      <c s="38"/>
      <c s="38"/>
      <c s="530"/>
      <c s="530"/>
      <c s="530"/>
      <c s="40"/>
      <c s="40"/>
      <c s="40"/>
      <c s="40"/>
      <c s="40"/>
      <c s="40"/>
      <c s="40"/>
      <c s="40"/>
      <c s="40"/>
      <c s="42"/>
      <c s="34"/>
      <c s="34"/>
      <c s="34"/>
      <c s="34"/>
      <c s="34"/>
      <c s="34"/>
      <c s="34"/>
      <c s="34"/>
      <c s="34"/>
      <c s="34"/>
      <c s="34"/>
      <c s="34"/>
      <c s="34"/>
      <c s="34"/>
      <c s="34"/>
      <c s="34"/>
      <c s="34"/>
      <c s="34"/>
    </row>
    <row r="8" spans="1:62" ht="14.4">
      <c r="A8" s="47" t="s">
        <v>1022</v>
      </c>
      <c s="47">
        <v>6.46</v>
      </c>
      <c s="47">
        <v>6.8700000000000001</v>
      </c>
      <c s="47">
        <v>6.71</v>
      </c>
      <c s="47">
        <v>6.3499999999999996</v>
      </c>
      <c s="47">
        <v>4.9299999999999997</v>
      </c>
      <c s="48">
        <v>5.1699999999999999</v>
      </c>
      <c s="48">
        <v>5.1373137331657643</v>
      </c>
      <c s="49">
        <v>5.186470625596395</v>
      </c>
      <c s="50">
        <v>5.3914911819680693</v>
      </c>
      <c s="50">
        <v>5.4156188468377842</v>
      </c>
      <c s="50">
        <v>5.4210713190094078</v>
      </c>
      <c s="50">
        <v>5.9223736760102259</v>
      </c>
      <c s="50">
        <v>5.9819853286230886</v>
      </c>
      <c s="50">
        <v>6.1809889095907549</v>
      </c>
      <c s="48">
        <v>6.2974959635064396</v>
      </c>
      <c s="48">
        <v>6.1950939322442258</v>
      </c>
      <c s="48">
        <v>6.1433054894538301</v>
      </c>
      <c s="48">
        <v>6.1637045035196234</v>
      </c>
      <c s="48">
        <v>6.12081465121652</v>
      </c>
      <c s="48">
        <v>4.8811160901226343</v>
      </c>
      <c s="51">
        <v>4.8399999999999999</v>
      </c>
      <c s="51">
        <v>4.8899999999999997</v>
      </c>
      <c s="51">
        <v>4.8799999999999999</v>
      </c>
      <c s="340">
        <v>4.8799999999999999</v>
      </c>
      <c s="340">
        <v>4.7599999999999998</v>
      </c>
      <c s="340">
        <v>4.7599999999999998</v>
      </c>
      <c s="340">
        <v>3.9199999999999999</v>
      </c>
      <c s="340">
        <v>3.9199999999999999</v>
      </c>
      <c s="340">
        <v>3.8700000000000001</v>
      </c>
      <c s="340">
        <v>3.8799999999999999</v>
      </c>
      <c s="340">
        <v>3.8999999999999999</v>
      </c>
      <c s="340">
        <v>3.8599999999999999</v>
      </c>
      <c s="340">
        <v>3.8500000000000001</v>
      </c>
      <c s="48">
        <v>3.8599999999999999</v>
      </c>
      <c s="48">
        <v>4.1699999999999999</v>
      </c>
      <c s="48">
        <v>4.25</v>
      </c>
      <c s="48">
        <v>4.3700000000000001</v>
      </c>
      <c s="48">
        <v>4.6600000000000001</v>
      </c>
      <c s="48">
        <v>4.7199999999999998</v>
      </c>
      <c s="48">
        <v>4.8099999999999996</v>
      </c>
      <c s="48">
        <v>4.71</v>
      </c>
      <c s="48">
        <v>4.8700000000000001</v>
      </c>
      <c s="48">
        <v>5.0800000000000001</v>
      </c>
      <c s="48">
        <v>5.1900000000000004</v>
      </c>
      <c s="48">
        <v>5.2300000000000004</v>
      </c>
      <c s="48">
        <v>5.21</v>
      </c>
      <c s="48">
        <v>5.2300000000000004</v>
      </c>
      <c s="48">
        <v>5.29</v>
      </c>
      <c s="48">
        <v>5.3499999999999996</v>
      </c>
      <c s="48">
        <v>5.3600000000000003</v>
      </c>
      <c s="48">
        <v>5.25</v>
      </c>
      <c s="48">
        <v>5.2599999999999998</v>
      </c>
      <c s="48">
        <v>5.2999999999999998</v>
      </c>
      <c s="48">
        <v>5.3300000000000001</v>
      </c>
      <c s="48">
        <v>5.3700000000000001</v>
      </c>
      <c s="48">
        <v>5.3600000000000003</v>
      </c>
      <c s="48">
        <v>5.3499999999999996</v>
      </c>
      <c s="48">
        <v>5.4000000000000004</v>
      </c>
      <c s="48">
        <v>5.2300000000000004</v>
      </c>
      <c s="48">
        <v>5.2199999999999998</v>
      </c>
      <c s="48">
        <v>5.1500000000000004</v>
      </c>
    </row>
    <row r="9" spans="1:62" ht="14.4">
      <c r="A9" s="46"/>
      <c s="46"/>
      <c s="46"/>
      <c s="46"/>
      <c s="46"/>
      <c s="46"/>
      <c s="46"/>
      <c s="46"/>
      <c s="46"/>
      <c s="46"/>
      <c s="46"/>
      <c s="46"/>
      <c s="46"/>
      <c s="46"/>
      <c s="46"/>
      <c s="46"/>
      <c s="46"/>
      <c s="46"/>
      <c s="46"/>
      <c s="46"/>
      <c s="46"/>
      <c s="46"/>
      <c s="46"/>
      <c s="46"/>
      <c s="341"/>
      <c s="341"/>
      <c s="341"/>
      <c s="341"/>
      <c s="341"/>
      <c s="341"/>
      <c s="341"/>
      <c s="531"/>
      <c s="531"/>
      <c s="531"/>
      <c s="52"/>
      <c s="46"/>
      <c s="52"/>
      <c s="52"/>
      <c s="52"/>
      <c s="52"/>
      <c s="52"/>
      <c s="52"/>
      <c s="52"/>
      <c s="42"/>
      <c s="34"/>
      <c s="34"/>
      <c s="34"/>
      <c s="34"/>
      <c s="34"/>
      <c s="34"/>
      <c s="34"/>
      <c s="34"/>
      <c s="34"/>
      <c s="34"/>
      <c s="34"/>
      <c s="34"/>
      <c s="34"/>
      <c s="34"/>
      <c s="34"/>
      <c s="34"/>
      <c s="34"/>
      <c s="34"/>
    </row>
    <row r="10" spans="1:62" s="5" customFormat="1" ht="14.4">
      <c r="A10" s="37" t="s">
        <v>1025</v>
      </c>
      <c s="53">
        <v>6.6299999999999999</v>
      </c>
      <c s="53">
        <v>7.1200000000000001</v>
      </c>
      <c s="53">
        <v>6.9100000000000001</v>
      </c>
      <c s="53">
        <v>6.5199999999999996</v>
      </c>
      <c s="53">
        <v>4.3300000000000001</v>
      </c>
      <c s="53">
        <v>4.3899999999999997</v>
      </c>
      <c s="53">
        <v>4.54</v>
      </c>
      <c s="54">
        <v>4.5207153314710338</v>
      </c>
      <c s="54">
        <v>4.7088474881101803</v>
      </c>
      <c s="54">
        <v>5.0482091678188903</v>
      </c>
      <c s="54">
        <v>5.0915390136959502</v>
      </c>
      <c s="54">
        <v>5.9978412592117181</v>
      </c>
      <c s="54">
        <v>6.2281169017774767</v>
      </c>
      <c s="54">
        <v>6.3503447994857982</v>
      </c>
      <c s="54">
        <v>6.4792704461455175</v>
      </c>
      <c s="54">
        <v>6.3499648048330775</v>
      </c>
      <c s="54">
        <v>6.2904091220375911</v>
      </c>
      <c s="54">
        <v>6.2851413962339953</v>
      </c>
      <c s="54">
        <v>6.1611965856265893</v>
      </c>
      <c s="54">
        <v>4.4371261116866689</v>
      </c>
      <c s="55">
        <v>4.3514069112845837</v>
      </c>
      <c s="55">
        <v>4.4100000000000001</v>
      </c>
      <c s="55">
        <v>4.4000000000000004</v>
      </c>
      <c s="342">
        <v>4.2599999999999998</v>
      </c>
      <c s="342">
        <v>4.2699999999999996</v>
      </c>
      <c s="342">
        <v>4.2699999999999996</v>
      </c>
      <c s="342">
        <v>3.1000000000000001</v>
      </c>
      <c s="342">
        <v>3.1000000000000001</v>
      </c>
      <c s="342">
        <v>3.04</v>
      </c>
      <c s="342">
        <v>3.04</v>
      </c>
      <c s="335">
        <v>3.0299999999999998</v>
      </c>
      <c s="335">
        <v>3</v>
      </c>
      <c s="335">
        <v>2.9900000000000002</v>
      </c>
      <c s="54">
        <v>2.9900000000000002</v>
      </c>
      <c s="54">
        <v>3.3599999999999999</v>
      </c>
      <c s="608">
        <v>3.48</v>
      </c>
      <c s="608">
        <v>3.6099999999999999</v>
      </c>
      <c s="608">
        <v>4.04</v>
      </c>
      <c s="608">
        <v>4.1200000000000001</v>
      </c>
      <c s="608">
        <v>4.2000000000000002</v>
      </c>
      <c s="608">
        <v>4.0499999999999998</v>
      </c>
      <c s="608">
        <v>4.25</v>
      </c>
      <c s="608">
        <v>4.5099999999999998</v>
      </c>
      <c s="608">
        <v>4.6500000000000004</v>
      </c>
      <c s="608">
        <v>4.7000000000000002</v>
      </c>
      <c s="608">
        <v>4.6699999999999999</v>
      </c>
      <c s="608">
        <v>4.7000000000000002</v>
      </c>
      <c s="608">
        <v>4.7699999999999996</v>
      </c>
      <c s="608">
        <v>4.8700000000000001</v>
      </c>
      <c s="608">
        <v>4.8799999999999999</v>
      </c>
      <c s="608">
        <v>4.9100000000000001</v>
      </c>
      <c s="608">
        <v>4.9199999999999999</v>
      </c>
      <c s="608">
        <v>4.9500000000000002</v>
      </c>
      <c s="608">
        <v>4.9400000000000004</v>
      </c>
      <c s="608">
        <v>4.9800000000000004</v>
      </c>
      <c s="608">
        <v>4.9299999999999997</v>
      </c>
      <c s="608">
        <v>4.8899999999999997</v>
      </c>
      <c s="608">
        <v>4.9299999999999997</v>
      </c>
      <c s="608">
        <v>4.6900000000000004</v>
      </c>
      <c s="608">
        <v>4.6399999999999997</v>
      </c>
      <c s="608">
        <v>4.54</v>
      </c>
    </row>
    <row r="11" spans="1:62" s="5" customFormat="1" ht="14.4">
      <c r="A11" s="46"/>
      <c s="59"/>
      <c s="59"/>
      <c s="59"/>
      <c s="59"/>
      <c s="59"/>
      <c s="59"/>
      <c s="59"/>
      <c s="59"/>
      <c s="59"/>
      <c s="59"/>
      <c s="59"/>
      <c s="59"/>
      <c s="59"/>
      <c s="59"/>
      <c s="59"/>
      <c s="59"/>
      <c s="59"/>
      <c s="59"/>
      <c s="59"/>
      <c s="59"/>
      <c s="60"/>
      <c s="60"/>
      <c s="60"/>
      <c s="343"/>
      <c s="343"/>
      <c s="343"/>
      <c s="343"/>
      <c s="343"/>
      <c s="343"/>
      <c s="343"/>
      <c s="532"/>
      <c s="532"/>
      <c s="532"/>
      <c s="62"/>
      <c s="59"/>
      <c s="104"/>
      <c s="104"/>
      <c s="104"/>
      <c s="104"/>
      <c s="104"/>
      <c s="104"/>
      <c s="104"/>
      <c s="56"/>
      <c s="57"/>
      <c s="57"/>
      <c s="57"/>
      <c s="57"/>
      <c s="57"/>
      <c s="57"/>
      <c s="57"/>
      <c s="57"/>
      <c s="57"/>
      <c s="57"/>
      <c s="57"/>
      <c s="57"/>
      <c s="57"/>
      <c s="57"/>
      <c s="57"/>
      <c s="57"/>
      <c s="57"/>
      <c s="57"/>
    </row>
    <row r="12" spans="1:62" s="5" customFormat="1" ht="14.4">
      <c r="A12" s="46" t="s">
        <v>1026</v>
      </c>
      <c s="59">
        <v>4.8700000000000001</v>
      </c>
      <c s="59">
        <v>5.54</v>
      </c>
      <c s="59">
        <v>5.2300000000000004</v>
      </c>
      <c s="59">
        <v>4.3200000000000003</v>
      </c>
      <c s="59">
        <v>3.6400000000000001</v>
      </c>
      <c s="59">
        <v>3.46</v>
      </c>
      <c s="59">
        <v>2.96</v>
      </c>
      <c s="63">
        <v>2.84651181171236</v>
      </c>
      <c s="63">
        <v>2.5640643760749673</v>
      </c>
      <c s="63">
        <v>2.3671836338306602</v>
      </c>
      <c s="63">
        <v>2.25112173757263</v>
      </c>
      <c s="63">
        <v>2.9731292154593221</v>
      </c>
      <c s="63">
        <v>2.9209853807496162</v>
      </c>
      <c s="63">
        <v>2.8886514565385357</v>
      </c>
      <c s="63">
        <v>2.8695431823316837</v>
      </c>
      <c s="63">
        <v>2.8379996592149968</v>
      </c>
      <c s="63">
        <v>2.7308350853708743</v>
      </c>
      <c s="63">
        <v>2.5892517809937186</v>
      </c>
      <c s="63">
        <v>2.4933968180315924</v>
      </c>
      <c s="63">
        <v>2.104967466649649</v>
      </c>
      <c s="64">
        <v>2.0499999999999998</v>
      </c>
      <c s="64">
        <v>2.0499999999999998</v>
      </c>
      <c s="64">
        <v>2.04</v>
      </c>
      <c s="344">
        <v>1.9099999999999999</v>
      </c>
      <c s="344">
        <v>1.9099999999999999</v>
      </c>
      <c s="344">
        <v>1.9099999999999999</v>
      </c>
      <c s="344">
        <v>1.99</v>
      </c>
      <c s="344">
        <v>1.99</v>
      </c>
      <c s="344">
        <v>1.95</v>
      </c>
      <c s="344">
        <v>1.95</v>
      </c>
      <c s="336">
        <v>1.95</v>
      </c>
      <c s="336">
        <v>1.9199999999999999</v>
      </c>
      <c s="336">
        <v>1.9399999999999999</v>
      </c>
      <c s="596">
        <v>1.9399999999999999</v>
      </c>
      <c s="63">
        <v>2.7200000000000002</v>
      </c>
      <c s="106">
        <v>2.9700000000000002</v>
      </c>
      <c s="106">
        <v>3.27</v>
      </c>
      <c s="106">
        <v>4.1100000000000003</v>
      </c>
      <c s="106">
        <v>4.2300000000000004</v>
      </c>
      <c s="106">
        <v>4.3799999999999999</v>
      </c>
      <c s="106">
        <v>4.1399999999999997</v>
      </c>
      <c s="106">
        <v>4.54</v>
      </c>
      <c s="106">
        <v>4.9199999999999999</v>
      </c>
      <c s="106">
        <v>5.1799999999999997</v>
      </c>
      <c s="106">
        <v>5.29</v>
      </c>
      <c s="106">
        <v>5.2400000000000002</v>
      </c>
      <c s="106">
        <v>5.2199999999999998</v>
      </c>
      <c s="106">
        <v>5.3399999999999999</v>
      </c>
      <c s="106">
        <v>5.5199999999999996</v>
      </c>
      <c s="106">
        <v>5.5300000000000002</v>
      </c>
      <c s="106">
        <v>5.5899999999999999</v>
      </c>
      <c s="106">
        <v>5.5999999999999996</v>
      </c>
      <c s="106">
        <v>5.6399999999999997</v>
      </c>
      <c s="106">
        <v>5.6399999999999997</v>
      </c>
      <c s="106">
        <v>5.6900000000000004</v>
      </c>
      <c s="106">
        <v>5.6100000000000003</v>
      </c>
      <c s="106">
        <v>5.5300000000000002</v>
      </c>
      <c s="106">
        <v>5.5700000000000003</v>
      </c>
      <c s="106">
        <v>5.1500000000000004</v>
      </c>
      <c s="106">
        <v>5.0700000000000003</v>
      </c>
      <c s="106">
        <v>4.9100000000000001</v>
      </c>
    </row>
    <row r="13" spans="1:62" s="5" customFormat="1" ht="14.4">
      <c r="A13" s="46" t="s">
        <v>1027</v>
      </c>
      <c s="59">
        <v>4.2300000000000004</v>
      </c>
      <c s="59">
        <v>4.6100000000000003</v>
      </c>
      <c s="59">
        <v>4.4699999999999998</v>
      </c>
      <c s="59">
        <v>3.6800000000000002</v>
      </c>
      <c s="59">
        <v>3.1400000000000001</v>
      </c>
      <c s="59">
        <v>4.3799999999999999</v>
      </c>
      <c s="59">
        <v>5.4800000000000004</v>
      </c>
      <c s="63">
        <v>5.7431292845744064</v>
      </c>
      <c s="63">
        <v>6.1335651842809007</v>
      </c>
      <c s="63">
        <v>6.19131235701827</v>
      </c>
      <c s="63">
        <v>6.1923407641327897</v>
      </c>
      <c s="63">
        <v>6.3583494983023252</v>
      </c>
      <c s="63">
        <v>6.2606420054511434</v>
      </c>
      <c s="63">
        <v>6.1748690100660566</v>
      </c>
      <c s="63">
        <v>6.0887900616758746</v>
      </c>
      <c s="63">
        <v>6.0255966167018418</v>
      </c>
      <c s="63">
        <v>5.9778433936616766</v>
      </c>
      <c s="63">
        <v>5.7865293735544627</v>
      </c>
      <c s="63">
        <v>5.7012874490552807</v>
      </c>
      <c s="63">
        <v>5.6089431104585241</v>
      </c>
      <c s="64">
        <v>5.6399999999999997</v>
      </c>
      <c s="64">
        <v>5.6399999999999997</v>
      </c>
      <c s="64">
        <v>5.6399999999999997</v>
      </c>
      <c s="344">
        <v>5.5800000000000001</v>
      </c>
      <c s="344">
        <v>5.5800000000000001</v>
      </c>
      <c s="344">
        <v>5.5800000000000001</v>
      </c>
      <c s="344">
        <v>5.5700000000000003</v>
      </c>
      <c s="344">
        <v>5.5700000000000003</v>
      </c>
      <c s="344">
        <v>5.5300000000000002</v>
      </c>
      <c s="344">
        <v>5.5</v>
      </c>
      <c s="336">
        <v>5.5</v>
      </c>
      <c s="336">
        <v>5.5</v>
      </c>
      <c s="336">
        <v>5.46</v>
      </c>
      <c s="63">
        <v>5.4699999999999998</v>
      </c>
      <c s="63">
        <v>5.3300000000000001</v>
      </c>
      <c s="106">
        <v>5.21</v>
      </c>
      <c s="106">
        <v>5.04</v>
      </c>
      <c s="106">
        <v>5.0700000000000003</v>
      </c>
      <c s="106">
        <v>5.2000000000000002</v>
      </c>
      <c s="106">
        <v>5.2699999999999996</v>
      </c>
      <c s="106">
        <v>4.9900000000000002</v>
      </c>
      <c s="106">
        <v>4.9800000000000004</v>
      </c>
      <c s="106">
        <v>4.9400000000000004</v>
      </c>
      <c s="106">
        <v>4.9900000000000002</v>
      </c>
      <c s="106">
        <v>4.9800000000000004</v>
      </c>
      <c s="106">
        <v>4.9800000000000004</v>
      </c>
      <c s="106">
        <v>5.3600000000000003</v>
      </c>
      <c s="106">
        <v>5.3399999999999999</v>
      </c>
      <c s="106">
        <v>5.3200000000000003</v>
      </c>
      <c s="106">
        <v>5.3499999999999996</v>
      </c>
      <c s="106">
        <v>5.3499999999999996</v>
      </c>
      <c s="106">
        <v>5.3799999999999999</v>
      </c>
      <c s="106">
        <v>5.4299999999999997</v>
      </c>
      <c s="106">
        <v>5.4199999999999999</v>
      </c>
      <c s="106">
        <v>5.3799999999999999</v>
      </c>
      <c s="106">
        <v>5.3899999999999997</v>
      </c>
      <c s="106">
        <v>5.3700000000000001</v>
      </c>
      <c s="106">
        <v>5.3499999999999996</v>
      </c>
      <c s="106">
        <v>5.2699999999999996</v>
      </c>
      <c s="106">
        <v>5.2599999999999998</v>
      </c>
      <c s="106">
        <v>5.25</v>
      </c>
    </row>
    <row r="14" spans="1:62" s="5" customFormat="1" ht="14.4">
      <c r="A14" s="46" t="s">
        <v>1028</v>
      </c>
      <c s="59">
        <v>8.9800000000000004</v>
      </c>
      <c s="59">
        <v>9.8100000000000005</v>
      </c>
      <c s="59">
        <v>9.8300000000000001</v>
      </c>
      <c s="59">
        <v>9.8399999999999999</v>
      </c>
      <c s="59">
        <v>8.7300000000000004</v>
      </c>
      <c s="59">
        <v>8.75</v>
      </c>
      <c s="59">
        <v>8.9199999999999999</v>
      </c>
      <c s="63">
        <v>9.0982167520051345</v>
      </c>
      <c s="63">
        <v>8.8287382448906957</v>
      </c>
      <c s="63">
        <v>7.5706900513263999</v>
      </c>
      <c s="63">
        <v>7.9701399843944198</v>
      </c>
      <c s="63">
        <v>8.464847169075739</v>
      </c>
      <c s="63">
        <v>8.4391472046533913</v>
      </c>
      <c s="63">
        <v>8.3345282342833915</v>
      </c>
      <c s="63">
        <v>8.2443270624865566</v>
      </c>
      <c s="63">
        <v>8.1830906080131065</v>
      </c>
      <c s="63">
        <v>8.3744736113888365</v>
      </c>
      <c s="63">
        <v>8.4998639215195269</v>
      </c>
      <c s="63">
        <v>8.7138453934224067</v>
      </c>
      <c s="63">
        <v>6.3813103992867308</v>
      </c>
      <c s="64">
        <v>6.2999999999999998</v>
      </c>
      <c s="64">
        <v>6.4000000000000004</v>
      </c>
      <c s="64">
        <v>6.5999999999999996</v>
      </c>
      <c s="344">
        <v>6.4100000000000001</v>
      </c>
      <c s="344">
        <v>6.4100000000000001</v>
      </c>
      <c s="344">
        <v>6.4100000000000001</v>
      </c>
      <c s="344">
        <v>3.6200000000000001</v>
      </c>
      <c s="344">
        <v>3.6200000000000001</v>
      </c>
      <c s="344">
        <v>3.6200000000000001</v>
      </c>
      <c s="344">
        <v>3.6200000000000001</v>
      </c>
      <c s="336">
        <v>3.6200000000000001</v>
      </c>
      <c s="336">
        <v>3.6200000000000001</v>
      </c>
      <c s="336">
        <v>3.6200000000000001</v>
      </c>
      <c s="63">
        <v>3.6099999999999999</v>
      </c>
      <c s="63">
        <v>3.6099999999999999</v>
      </c>
      <c s="106">
        <v>3.6499999999999999</v>
      </c>
      <c s="106">
        <v>3.6499999999999999</v>
      </c>
      <c s="106">
        <v>3.6699999999999999</v>
      </c>
      <c s="106">
        <v>3.6800000000000002</v>
      </c>
      <c s="106">
        <v>3.6800000000000002</v>
      </c>
      <c s="106">
        <v>3.6899999999999999</v>
      </c>
      <c s="106">
        <v>3.6899999999999999</v>
      </c>
      <c s="106">
        <v>3.7000000000000002</v>
      </c>
      <c s="106">
        <v>3.7000000000000002</v>
      </c>
      <c s="106">
        <v>3.6800000000000002</v>
      </c>
      <c s="106">
        <v>3.6800000000000002</v>
      </c>
      <c s="106">
        <v>3.6800000000000002</v>
      </c>
      <c s="106">
        <v>3.7000000000000002</v>
      </c>
      <c s="106">
        <v>3.7000000000000002</v>
      </c>
      <c s="106">
        <v>3.71</v>
      </c>
      <c s="106">
        <v>3.71</v>
      </c>
      <c s="106">
        <v>3.71</v>
      </c>
      <c s="106">
        <v>3.71</v>
      </c>
      <c s="106">
        <v>3.71</v>
      </c>
      <c s="106">
        <v>3.7000000000000002</v>
      </c>
      <c s="106">
        <v>3.7000000000000002</v>
      </c>
      <c s="106">
        <v>3.6899999999999999</v>
      </c>
      <c s="106">
        <v>3.6899999999999999</v>
      </c>
      <c s="106">
        <v>3.6899999999999999</v>
      </c>
      <c s="106">
        <v>3.6899999999999999</v>
      </c>
      <c s="106">
        <v>3.6800000000000002</v>
      </c>
    </row>
    <row r="15" spans="1:62" ht="14.4">
      <c r="A15" s="46" t="s">
        <v>1029</v>
      </c>
      <c s="59">
        <v>7.0899999999999999</v>
      </c>
      <c s="59">
        <v>6.5499999999999998</v>
      </c>
      <c s="59">
        <v>6.4000000000000004</v>
      </c>
      <c s="59">
        <v>6.3700000000000001</v>
      </c>
      <c s="59">
        <v>6.3700000000000001</v>
      </c>
      <c s="59">
        <v>6.3700000000000001</v>
      </c>
      <c s="59">
        <v>6.3700000000000001</v>
      </c>
      <c s="63">
        <v>6.370000000000001</v>
      </c>
      <c s="63">
        <v>6.370000000000001</v>
      </c>
      <c s="63">
        <v>5.8715249301980297</v>
      </c>
      <c s="63">
        <v>6.2270846919665397</v>
      </c>
      <c s="63">
        <v>6.4079065306710525</v>
      </c>
      <c s="63">
        <v>6.4075833537371345</v>
      </c>
      <c s="63">
        <v>6.2962930163433697</v>
      </c>
      <c s="63">
        <v>6.2763126212410567</v>
      </c>
      <c s="63">
        <v>6.2763126052573339</v>
      </c>
      <c s="63">
        <v>6.1561389218405616</v>
      </c>
      <c s="63">
        <v>0</v>
      </c>
      <c s="63">
        <v>0</v>
      </c>
      <c s="63">
        <v>0</v>
      </c>
      <c s="63">
        <v>0</v>
      </c>
      <c s="63">
        <v>0</v>
      </c>
      <c s="63">
        <v>0</v>
      </c>
      <c s="345">
        <v>0</v>
      </c>
      <c s="345">
        <v>0</v>
      </c>
      <c s="345">
        <v>0</v>
      </c>
      <c s="345">
        <v>0</v>
      </c>
      <c s="345">
        <v>0</v>
      </c>
      <c s="345">
        <v>0</v>
      </c>
      <c s="345">
        <v>0</v>
      </c>
      <c s="347">
        <v>0</v>
      </c>
      <c s="347">
        <v>0</v>
      </c>
      <c s="347">
        <v>0</v>
      </c>
      <c s="63">
        <v>0</v>
      </c>
      <c s="63">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c s="106">
        <v>0</v>
      </c>
    </row>
    <row r="16" spans="1:62" s="538" customFormat="1" ht="21.6">
      <c r="A16" s="652" t="s">
        <v>2023</v>
      </c>
      <c s="59"/>
      <c s="59"/>
      <c s="59"/>
      <c s="59"/>
      <c s="59"/>
      <c s="59"/>
      <c s="59"/>
      <c s="63"/>
      <c s="63"/>
      <c s="63"/>
      <c s="63"/>
      <c s="63"/>
      <c s="63"/>
      <c s="63"/>
      <c s="63"/>
      <c s="63"/>
      <c s="63"/>
      <c s="63"/>
      <c s="63"/>
      <c s="63"/>
      <c s="63"/>
      <c s="63"/>
      <c s="63"/>
      <c s="345"/>
      <c s="345"/>
      <c s="345"/>
      <c s="345"/>
      <c s="345"/>
      <c s="345"/>
      <c s="345"/>
      <c s="347"/>
      <c s="347"/>
      <c s="347"/>
      <c s="63"/>
      <c s="63"/>
      <c s="106"/>
      <c s="106"/>
      <c s="106"/>
      <c s="106"/>
      <c s="106"/>
      <c s="106"/>
      <c s="106"/>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c s="106">
        <v>6.9800000000000004</v>
      </c>
    </row>
    <row r="17" spans="1:62" ht="14.4">
      <c r="A17" s="46"/>
      <c s="59"/>
      <c s="59"/>
      <c s="59"/>
      <c s="59"/>
      <c s="59"/>
      <c s="59"/>
      <c s="59"/>
      <c s="63"/>
      <c s="63"/>
      <c s="63"/>
      <c s="63"/>
      <c s="63"/>
      <c s="63"/>
      <c s="63"/>
      <c s="63"/>
      <c s="63"/>
      <c s="63"/>
      <c s="63"/>
      <c s="63"/>
      <c s="63"/>
      <c s="63"/>
      <c s="63"/>
      <c s="63"/>
      <c s="345"/>
      <c s="345"/>
      <c s="345"/>
      <c s="345"/>
      <c s="345"/>
      <c s="345"/>
      <c s="345"/>
      <c s="347"/>
      <c s="347"/>
      <c s="347"/>
      <c s="63"/>
      <c s="63"/>
      <c s="106"/>
      <c s="106"/>
      <c s="106"/>
      <c s="106"/>
      <c s="106"/>
      <c s="106"/>
      <c s="106"/>
      <c s="56"/>
      <c s="57"/>
      <c s="57"/>
      <c s="57"/>
      <c s="57"/>
      <c s="57"/>
      <c s="57"/>
      <c s="57"/>
      <c s="57"/>
      <c s="57"/>
      <c s="57"/>
      <c s="57"/>
      <c s="57"/>
      <c s="57"/>
      <c s="57"/>
      <c s="57"/>
      <c s="57"/>
      <c s="57"/>
      <c s="57"/>
    </row>
    <row r="18" spans="1:62" s="1" customFormat="1" ht="14.4">
      <c r="A18" s="66" t="s">
        <v>1024</v>
      </c>
      <c s="67">
        <v>5.9699999999999998</v>
      </c>
      <c s="67">
        <v>6.0599999999999996</v>
      </c>
      <c s="67">
        <v>6.0599999999999996</v>
      </c>
      <c s="67">
        <v>5.8799999999999999</v>
      </c>
      <c s="67">
        <v>6.5</v>
      </c>
      <c s="67">
        <v>6.6500000000000004</v>
      </c>
      <c s="67">
        <v>6.4699999999999998</v>
      </c>
      <c s="68">
        <v>6.1500000000000004</v>
      </c>
      <c s="68">
        <v>6.2800000000000002</v>
      </c>
      <c s="68">
        <v>5.9299999999999997</v>
      </c>
      <c s="68">
        <v>5.9518000000000004</v>
      </c>
      <c s="68">
        <v>5.7667999999999999</v>
      </c>
      <c s="68">
        <v>5.51317209898653</v>
      </c>
      <c s="68">
        <v>5.8170999999999999</v>
      </c>
      <c s="68">
        <v>5.8551065024592601</v>
      </c>
      <c s="68">
        <v>5.7916999999999996</v>
      </c>
      <c s="68">
        <v>5.7402423304039507</v>
      </c>
      <c s="68">
        <v>5.8110958722140307</v>
      </c>
      <c s="68">
        <v>6.0115294385017197</v>
      </c>
      <c s="68">
        <v>6.1321009805946698</v>
      </c>
      <c s="68">
        <v>6.18001291299203</v>
      </c>
      <c s="68">
        <v>6.1799999999999997</v>
      </c>
      <c s="68">
        <v>6.1799999999999997</v>
      </c>
      <c s="68">
        <v>6.2199999999999998</v>
      </c>
      <c s="68">
        <v>6.2300000000000004</v>
      </c>
      <c s="68">
        <v>6.2300000000000004</v>
      </c>
      <c s="68">
        <v>6.3099999999999996</v>
      </c>
      <c s="68">
        <v>6.3099999999999996</v>
      </c>
      <c s="68">
        <v>6.3300000000000001</v>
      </c>
      <c s="68">
        <v>6.4100000000000001</v>
      </c>
      <c s="68">
        <v>6.4299999999999997</v>
      </c>
      <c s="68">
        <v>6.4299999999999997</v>
      </c>
      <c s="68">
        <v>6.4199999999999999</v>
      </c>
      <c s="68">
        <v>6.4299999999999997</v>
      </c>
      <c s="68">
        <v>6.4800000000000004</v>
      </c>
      <c s="109">
        <v>6.46</v>
      </c>
      <c s="109">
        <v>6.5099999999999998</v>
      </c>
      <c s="109">
        <v>6.5</v>
      </c>
      <c s="109">
        <v>6.5199999999999996</v>
      </c>
      <c s="109">
        <v>6.6699999999999999</v>
      </c>
      <c s="109">
        <v>6.6900000000000004</v>
      </c>
      <c s="109">
        <v>6.7000000000000002</v>
      </c>
      <c s="109">
        <v>6.71</v>
      </c>
      <c s="109">
        <v>6.7199999999999998</v>
      </c>
      <c s="109">
        <v>6.7300000000000004</v>
      </c>
      <c s="109">
        <v>6.7400000000000002</v>
      </c>
      <c s="109">
        <v>6.7400000000000002</v>
      </c>
      <c s="109">
        <v>6.7400000000000002</v>
      </c>
      <c s="109">
        <v>6.7400000000000002</v>
      </c>
      <c s="109">
        <v>6.7199999999999998</v>
      </c>
      <c s="109">
        <v>6.1900000000000004</v>
      </c>
      <c s="109">
        <v>6.21</v>
      </c>
      <c s="109">
        <v>6.25</v>
      </c>
      <c s="109">
        <v>6.3799999999999999</v>
      </c>
      <c s="109">
        <v>6.46</v>
      </c>
      <c s="109">
        <v>6.5</v>
      </c>
      <c s="109">
        <v>6.5800000000000001</v>
      </c>
      <c s="109">
        <v>6.6399999999999997</v>
      </c>
      <c s="109">
        <v>6.6799999999999997</v>
      </c>
      <c s="109">
        <v>6.7300000000000004</v>
      </c>
      <c s="109">
        <v>6.7199999999999998</v>
      </c>
    </row>
    <row r="19" spans="1:62" s="1" customFormat="1" ht="14.4">
      <c r="A19" s="69"/>
      <c s="70"/>
      <c s="70"/>
      <c s="70"/>
      <c s="70"/>
      <c s="70"/>
      <c s="70"/>
      <c s="70"/>
      <c s="71"/>
      <c s="71"/>
      <c s="71"/>
      <c s="71"/>
      <c s="71"/>
      <c s="71"/>
      <c s="71"/>
      <c s="71"/>
      <c s="71"/>
      <c s="71"/>
      <c s="71"/>
      <c s="71"/>
      <c s="71"/>
      <c s="71"/>
      <c s="71"/>
      <c s="71"/>
      <c s="346"/>
      <c s="346"/>
      <c s="346"/>
      <c s="346"/>
      <c s="346"/>
      <c s="346"/>
      <c s="346"/>
      <c s="346"/>
      <c s="346"/>
      <c s="346"/>
      <c s="71"/>
      <c s="71"/>
      <c s="114"/>
      <c s="114"/>
      <c s="114"/>
      <c s="114"/>
      <c s="114"/>
      <c s="114"/>
      <c s="114"/>
      <c s="42"/>
      <c s="34"/>
      <c s="34"/>
      <c s="34"/>
      <c s="34"/>
      <c s="34"/>
      <c s="34"/>
      <c s="34"/>
      <c s="34"/>
      <c s="34"/>
      <c s="34"/>
      <c s="34"/>
      <c s="34"/>
      <c s="34"/>
      <c s="34"/>
      <c s="34"/>
      <c s="34"/>
      <c s="34"/>
      <c s="34"/>
    </row>
    <row r="20" spans="1:62" s="1" customFormat="1" ht="14.4">
      <c r="A20" s="69" t="s">
        <v>1030</v>
      </c>
      <c s="70">
        <v>5.9100000000000001</v>
      </c>
      <c s="70">
        <v>6.04</v>
      </c>
      <c s="70">
        <v>5.9500000000000002</v>
      </c>
      <c s="70">
        <v>5.8200000000000003</v>
      </c>
      <c s="70">
        <v>6.4299999999999997</v>
      </c>
      <c s="70">
        <v>6.5199999999999996</v>
      </c>
      <c s="70">
        <v>6.3200000000000003</v>
      </c>
      <c s="73">
        <v>6.04</v>
      </c>
      <c s="73">
        <v>6.21</v>
      </c>
      <c s="73">
        <v>5.8600000000000003</v>
      </c>
      <c s="73">
        <v>5.8833000000000002</v>
      </c>
      <c s="73">
        <v>5.6863999999999999</v>
      </c>
      <c s="73">
        <v>5.4329373312152196</v>
      </c>
      <c s="73">
        <v>5.7525000000000004</v>
      </c>
      <c s="73">
        <v>5.7889388498127099</v>
      </c>
      <c s="73">
        <v>5.7929000000000004</v>
      </c>
      <c s="73">
        <v>5.7346247514002604</v>
      </c>
      <c s="73">
        <v>5.8175451467046804</v>
      </c>
      <c s="73">
        <v>6.0266526087313199</v>
      </c>
      <c s="73">
        <v>6.1594598684256701</v>
      </c>
      <c s="73">
        <v>6.21</v>
      </c>
      <c s="73">
        <v>6.21</v>
      </c>
      <c s="73">
        <v>6.21</v>
      </c>
      <c s="347">
        <v>6.25</v>
      </c>
      <c s="347">
        <v>6.2599999999999998</v>
      </c>
      <c s="347">
        <v>6.2599999999999998</v>
      </c>
      <c s="347">
        <v>6.3499999999999996</v>
      </c>
      <c s="347">
        <v>6.3499999999999996</v>
      </c>
      <c s="347">
        <v>6.3600000000000003</v>
      </c>
      <c s="347">
        <v>6.4500000000000002</v>
      </c>
      <c s="347">
        <v>6.4699999999999998</v>
      </c>
      <c s="347">
        <v>6.4699999999999998</v>
      </c>
      <c s="347">
        <v>6.46</v>
      </c>
      <c s="73">
        <v>6.4699999999999998</v>
      </c>
      <c s="73">
        <v>6.5199999999999996</v>
      </c>
      <c s="115">
        <v>6.5</v>
      </c>
      <c s="115">
        <v>6.5499999999999998</v>
      </c>
      <c s="115">
        <v>6.5499999999999998</v>
      </c>
      <c s="115">
        <v>6.5700000000000003</v>
      </c>
      <c s="115">
        <v>6.7199999999999998</v>
      </c>
      <c s="115">
        <v>6.75</v>
      </c>
      <c s="115">
        <v>6.75</v>
      </c>
      <c s="115">
        <v>6.7599999999999998</v>
      </c>
      <c s="115">
        <v>6.7699999999999996</v>
      </c>
      <c s="115">
        <v>6.7800000000000002</v>
      </c>
      <c s="115">
        <v>6.79</v>
      </c>
      <c s="115">
        <v>6.79</v>
      </c>
      <c s="115">
        <v>6.79</v>
      </c>
      <c s="115">
        <v>6.79</v>
      </c>
      <c s="115">
        <v>6.7699999999999996</v>
      </c>
      <c s="115">
        <v>7.2999999999999998</v>
      </c>
      <c s="115">
        <v>7.2999999999999998</v>
      </c>
      <c s="115">
        <v>7.3600000000000003</v>
      </c>
      <c s="115">
        <v>7.5099999999999998</v>
      </c>
      <c s="115">
        <v>7.5899999999999999</v>
      </c>
      <c s="115">
        <v>7.6200000000000001</v>
      </c>
      <c s="115">
        <v>7.6600000000000001</v>
      </c>
      <c s="115">
        <v>7.7000000000000002</v>
      </c>
      <c s="115">
        <v>7.7400000000000002</v>
      </c>
      <c s="115">
        <v>7.7699999999999996</v>
      </c>
      <c s="115">
        <v>7.75</v>
      </c>
    </row>
    <row r="21" spans="1:62" s="1" customFormat="1" ht="14.4">
      <c r="A21" s="69" t="s">
        <v>1031</v>
      </c>
      <c s="70">
        <v>8.5500000000000007</v>
      </c>
      <c s="70">
        <v>8.2200000000000006</v>
      </c>
      <c s="70">
        <v>8.2100000000000009</v>
      </c>
      <c s="70">
        <v>8.1699999999999999</v>
      </c>
      <c s="70">
        <v>8.1799999999999997</v>
      </c>
      <c s="70">
        <v>7.1299999999999999</v>
      </c>
      <c s="70">
        <v>7.1100000000000003</v>
      </c>
      <c s="73">
        <v>7.0800000000000001</v>
      </c>
      <c s="73">
        <v>7.0499999999999998</v>
      </c>
      <c s="73">
        <v>7.0199999999999996</v>
      </c>
      <c s="73">
        <v>7.0045999999999999</v>
      </c>
      <c s="73">
        <v>7.0004999999999997</v>
      </c>
      <c s="73">
        <v>7.0035189261556896</v>
      </c>
      <c s="73">
        <v>7.0022000000000002</v>
      </c>
      <c s="73">
        <v>7.0008962371849197</v>
      </c>
      <c s="73">
        <v>5.7714999999999996</v>
      </c>
      <c s="73">
        <v>5.8326898968281995</v>
      </c>
      <c s="73">
        <v>5.6809100739962899</v>
      </c>
      <c s="73">
        <v>5.8303195906459901</v>
      </c>
      <c s="73">
        <v>5.7315046097989697</v>
      </c>
      <c s="73">
        <v>5.7802078674113799</v>
      </c>
      <c s="73">
        <v>5.7800000000000002</v>
      </c>
      <c s="73">
        <v>5.7800000000000002</v>
      </c>
      <c s="347">
        <v>5.7800000000000002</v>
      </c>
      <c s="347">
        <v>5.6600000000000001</v>
      </c>
      <c s="347">
        <v>5.6600000000000001</v>
      </c>
      <c s="347">
        <v>5.6600000000000001</v>
      </c>
      <c s="347">
        <v>5.6600000000000001</v>
      </c>
      <c s="347">
        <v>5.6600000000000001</v>
      </c>
      <c s="347">
        <v>5.6600000000000001</v>
      </c>
      <c s="347">
        <v>5.71</v>
      </c>
      <c s="347">
        <v>5.71</v>
      </c>
      <c s="347">
        <v>5.71</v>
      </c>
      <c s="73">
        <v>5.71</v>
      </c>
      <c s="73">
        <v>5.71</v>
      </c>
      <c s="115">
        <v>5.71</v>
      </c>
      <c s="115">
        <v>5.5499999999999998</v>
      </c>
      <c s="115">
        <v>5.5499999999999998</v>
      </c>
      <c s="115">
        <v>5.5499999999999998</v>
      </c>
      <c s="115">
        <v>5.5499999999999998</v>
      </c>
      <c s="115">
        <v>5.5499999999999998</v>
      </c>
      <c s="115">
        <v>5.6200000000000001</v>
      </c>
      <c s="115">
        <v>5.6200000000000001</v>
      </c>
      <c s="115">
        <v>5.6200000000000001</v>
      </c>
      <c s="115">
        <v>5.6200000000000001</v>
      </c>
      <c s="115">
        <v>5.6200000000000001</v>
      </c>
      <c s="115">
        <v>5.6200000000000001</v>
      </c>
      <c s="115">
        <v>5.6900000000000004</v>
      </c>
      <c s="115">
        <v>5.3899999999999997</v>
      </c>
      <c s="115">
        <v>5.3899999999999997</v>
      </c>
      <c s="115">
        <v>1.28</v>
      </c>
      <c s="115">
        <v>1.28</v>
      </c>
      <c s="115">
        <v>1.28</v>
      </c>
      <c s="115">
        <v>1.28</v>
      </c>
      <c s="115">
        <v>1.28</v>
      </c>
      <c s="115">
        <v>1.28</v>
      </c>
      <c s="115">
        <v>1.28</v>
      </c>
      <c s="115">
        <v>1.28</v>
      </c>
      <c s="115">
        <v>1.28</v>
      </c>
      <c s="115">
        <v>1.29</v>
      </c>
      <c s="115">
        <v>1.29</v>
      </c>
    </row>
    <row r="22" spans="1:44" ht="14.4">
      <c r="A22" s="46"/>
      <c s="46"/>
      <c s="46"/>
      <c s="46"/>
      <c s="46"/>
      <c s="46"/>
      <c s="46"/>
      <c s="46"/>
      <c s="46"/>
      <c s="46"/>
      <c s="46"/>
      <c s="46"/>
      <c s="46"/>
      <c s="46"/>
      <c s="46"/>
      <c s="38"/>
      <c s="38"/>
      <c s="38"/>
      <c s="38"/>
      <c s="38"/>
      <c s="38"/>
      <c s="38"/>
      <c s="38"/>
      <c s="38"/>
      <c s="38"/>
      <c s="38"/>
      <c s="38"/>
      <c s="38"/>
      <c s="38"/>
      <c s="38"/>
      <c s="38"/>
      <c s="38"/>
      <c s="38"/>
      <c s="39"/>
      <c s="38"/>
      <c s="40"/>
      <c s="40"/>
      <c s="40"/>
      <c s="74"/>
      <c s="42"/>
      <c s="42"/>
      <c s="42"/>
      <c s="42"/>
      <c s="42"/>
    </row>
    <row r="23" spans="1:44" ht="14.4">
      <c r="A23" s="46" t="s">
        <v>1397</v>
      </c>
      <c s="46"/>
      <c s="46"/>
      <c s="46"/>
      <c s="46"/>
      <c s="46"/>
      <c s="46"/>
      <c s="46"/>
      <c s="46"/>
      <c s="46"/>
      <c s="46"/>
      <c s="46"/>
      <c s="46"/>
      <c s="46"/>
      <c s="46"/>
      <c s="38"/>
      <c s="38"/>
      <c s="38"/>
      <c s="38"/>
      <c s="38"/>
      <c s="38"/>
      <c s="38"/>
      <c s="38"/>
      <c s="38"/>
      <c s="38"/>
      <c s="38"/>
      <c s="38"/>
      <c s="38"/>
      <c s="38"/>
      <c s="38"/>
      <c s="38"/>
      <c s="38"/>
      <c s="38"/>
      <c s="39"/>
      <c s="40"/>
      <c s="40"/>
      <c s="40"/>
      <c s="40"/>
      <c s="74"/>
      <c s="42"/>
      <c s="42"/>
      <c s="42"/>
      <c s="42"/>
      <c s="42"/>
    </row>
    <row r="24" spans="1:44" ht="14.4">
      <c r="A24" s="46" t="s">
        <v>1398</v>
      </c>
      <c s="46"/>
      <c s="46"/>
      <c s="46"/>
      <c s="46"/>
      <c s="46"/>
      <c s="46"/>
      <c s="46"/>
      <c s="46"/>
      <c s="46"/>
      <c s="46"/>
      <c s="46"/>
      <c s="46"/>
      <c s="46"/>
      <c s="46"/>
      <c s="38"/>
      <c s="38"/>
      <c s="38"/>
      <c s="38"/>
      <c s="38"/>
      <c s="38"/>
      <c s="38"/>
      <c s="38"/>
      <c s="38"/>
      <c s="38"/>
      <c s="38"/>
      <c s="38"/>
      <c s="38"/>
      <c s="38"/>
      <c s="38"/>
      <c s="38"/>
      <c s="38"/>
      <c s="38"/>
      <c s="39"/>
      <c s="40"/>
      <c s="40"/>
      <c s="40"/>
      <c s="40"/>
      <c s="74"/>
      <c s="42"/>
      <c s="42"/>
      <c s="42"/>
      <c s="42"/>
      <c s="42"/>
    </row>
    <row r="25" spans="1:44" ht="14.4">
      <c r="A25" s="46" t="s">
        <v>1399</v>
      </c>
      <c s="46"/>
      <c s="46"/>
      <c s="46"/>
      <c s="46"/>
      <c s="46"/>
      <c s="46"/>
      <c s="46"/>
      <c s="46"/>
      <c s="46"/>
      <c s="46"/>
      <c s="46"/>
      <c s="46"/>
      <c s="46"/>
      <c s="46"/>
      <c s="38"/>
      <c s="38"/>
      <c s="38"/>
      <c s="38"/>
      <c s="38"/>
      <c s="38"/>
      <c s="38"/>
      <c s="38"/>
      <c s="38"/>
      <c s="38"/>
      <c s="38"/>
      <c s="38"/>
      <c s="38"/>
      <c s="38"/>
      <c s="38"/>
      <c s="38"/>
      <c s="38"/>
      <c s="38"/>
      <c s="39"/>
      <c s="40"/>
      <c s="40"/>
      <c s="40"/>
      <c s="40"/>
      <c s="74"/>
      <c s="42"/>
      <c s="42"/>
      <c s="42"/>
      <c s="42"/>
      <c s="42"/>
    </row>
    <row r="26" spans="1:44" ht="14.4">
      <c r="A26" s="46"/>
      <c s="46"/>
      <c s="46"/>
      <c s="46"/>
      <c s="46"/>
      <c s="46"/>
      <c s="46"/>
      <c s="46"/>
      <c s="46"/>
      <c s="46"/>
      <c s="46"/>
      <c s="46"/>
      <c s="46"/>
      <c s="46"/>
      <c s="46"/>
      <c s="38"/>
      <c s="38"/>
      <c s="38"/>
      <c s="38"/>
      <c s="38"/>
      <c s="38"/>
      <c s="38"/>
      <c s="38"/>
      <c s="38"/>
      <c s="38"/>
      <c s="38"/>
      <c s="38"/>
      <c s="38"/>
      <c s="38"/>
      <c s="38"/>
      <c s="38"/>
      <c s="38"/>
      <c s="38"/>
      <c s="39"/>
      <c s="40"/>
      <c s="40"/>
      <c s="40"/>
      <c s="40"/>
      <c s="74"/>
      <c s="42"/>
      <c s="42"/>
      <c s="42"/>
      <c s="42"/>
      <c s="42"/>
    </row>
    <row r="27" spans="1:44" ht="14.4">
      <c r="A27" s="75" t="s">
        <v>1428</v>
      </c>
      <c s="46"/>
      <c s="46"/>
      <c s="46"/>
      <c s="46"/>
      <c s="46"/>
      <c s="46"/>
      <c s="46"/>
      <c s="46"/>
      <c s="46"/>
      <c s="46"/>
      <c s="46"/>
      <c s="46"/>
      <c s="46"/>
      <c s="46"/>
      <c s="38"/>
      <c s="38"/>
      <c s="38"/>
      <c s="38"/>
      <c s="38"/>
      <c s="38"/>
      <c s="38"/>
      <c s="38"/>
      <c s="38"/>
      <c s="38"/>
      <c s="38"/>
      <c s="38"/>
      <c s="38"/>
      <c s="38"/>
      <c s="38"/>
      <c s="38"/>
      <c s="38"/>
      <c s="38"/>
      <c s="39"/>
      <c s="40"/>
      <c s="40"/>
      <c s="40"/>
      <c s="40"/>
      <c s="74"/>
      <c s="42"/>
      <c s="42"/>
      <c s="42"/>
      <c s="42"/>
      <c s="42"/>
    </row>
    <row r="28" spans="1:44" ht="14.4">
      <c r="A28" s="46" t="s">
        <v>1032</v>
      </c>
      <c s="46"/>
      <c s="46"/>
      <c s="46"/>
      <c s="46"/>
      <c s="46"/>
      <c s="46"/>
      <c s="46"/>
      <c s="46"/>
      <c s="46"/>
      <c s="46"/>
      <c s="46"/>
      <c s="46"/>
      <c s="46"/>
      <c s="46"/>
      <c s="38"/>
      <c s="38"/>
      <c s="38"/>
      <c s="38"/>
      <c s="38"/>
      <c s="38"/>
      <c s="38"/>
      <c s="38"/>
      <c s="38"/>
      <c s="38"/>
      <c s="38"/>
      <c s="38"/>
      <c s="38"/>
      <c s="38"/>
      <c s="38"/>
      <c s="38"/>
      <c s="38"/>
      <c s="38"/>
      <c s="39"/>
      <c s="40"/>
      <c s="40"/>
      <c s="40"/>
      <c s="40"/>
      <c s="76"/>
      <c s="42"/>
      <c s="42"/>
      <c s="42"/>
      <c s="42"/>
      <c s="42"/>
    </row>
    <row r="29" spans="1:44" ht="14.4">
      <c r="A29" s="46" t="s">
        <v>1033</v>
      </c>
      <c s="38"/>
      <c s="38"/>
      <c s="38"/>
      <c s="38"/>
      <c s="38"/>
      <c s="38"/>
      <c s="38"/>
      <c s="38"/>
      <c s="38"/>
      <c s="38"/>
      <c s="38"/>
      <c s="38"/>
      <c s="38"/>
      <c s="38"/>
      <c s="38"/>
      <c s="38"/>
      <c s="38"/>
      <c s="38"/>
      <c s="38"/>
      <c s="38"/>
      <c s="38"/>
      <c s="38"/>
      <c s="38"/>
      <c s="38"/>
      <c s="38"/>
      <c s="38"/>
      <c s="38"/>
      <c s="38"/>
      <c s="38"/>
      <c s="38"/>
      <c s="38"/>
      <c s="38"/>
      <c s="39"/>
      <c s="40"/>
      <c s="40"/>
      <c s="40"/>
      <c s="40"/>
      <c s="74"/>
      <c s="42"/>
      <c s="42"/>
      <c s="42"/>
      <c s="42"/>
      <c s="42"/>
    </row>
    <row r="30" spans="1:44" ht="14.4">
      <c r="A30" s="75" t="s">
        <v>1850</v>
      </c>
      <c s="38"/>
      <c s="38"/>
      <c s="38"/>
      <c s="38"/>
      <c s="38"/>
      <c s="38"/>
      <c s="38"/>
      <c s="38"/>
      <c s="38"/>
      <c s="38"/>
      <c s="38"/>
      <c s="38"/>
      <c s="38"/>
      <c s="38"/>
      <c s="38"/>
      <c s="38"/>
      <c s="38"/>
      <c s="38"/>
      <c s="38"/>
      <c s="38"/>
      <c s="38"/>
      <c s="38"/>
      <c s="38"/>
      <c s="38"/>
      <c s="38"/>
      <c s="38"/>
      <c s="38"/>
      <c s="38"/>
      <c s="38"/>
      <c s="38"/>
      <c s="38"/>
      <c s="38"/>
      <c s="39"/>
      <c s="40"/>
      <c s="40"/>
      <c s="40"/>
      <c s="40"/>
      <c s="74"/>
      <c s="42"/>
      <c s="42"/>
      <c s="42"/>
      <c s="42"/>
      <c s="42"/>
    </row>
    <row r="31" spans="1:44" ht="14.4">
      <c r="A31" s="38"/>
      <c s="38"/>
      <c s="38"/>
      <c s="38"/>
      <c s="38"/>
      <c s="38"/>
      <c s="38"/>
      <c s="38"/>
      <c s="38"/>
      <c s="38"/>
      <c s="38"/>
      <c s="38"/>
      <c s="38"/>
      <c s="38"/>
      <c s="38"/>
      <c s="38"/>
      <c s="38"/>
      <c s="38"/>
      <c s="38"/>
      <c s="38"/>
      <c s="38"/>
      <c s="38"/>
      <c s="38"/>
      <c s="38"/>
      <c s="38"/>
      <c s="38"/>
      <c s="38"/>
      <c s="38"/>
      <c s="38"/>
      <c s="38"/>
      <c s="38"/>
      <c s="38"/>
      <c s="38"/>
      <c s="39"/>
      <c s="40"/>
      <c s="40"/>
      <c s="40"/>
      <c s="40"/>
      <c s="74"/>
      <c s="42"/>
      <c s="42"/>
      <c s="42"/>
      <c s="42"/>
      <c s="42"/>
    </row>
    <row r="32" spans="1:44" ht="14.4">
      <c r="A32" s="38"/>
      <c s="38"/>
      <c s="38"/>
      <c s="38"/>
      <c s="38"/>
      <c s="38"/>
      <c s="38"/>
      <c s="38"/>
      <c s="38"/>
      <c s="38"/>
      <c s="38"/>
      <c s="38"/>
      <c s="38"/>
      <c s="38"/>
      <c s="38"/>
      <c s="38"/>
      <c s="38"/>
      <c s="38"/>
      <c s="38"/>
      <c s="38"/>
      <c s="38"/>
      <c s="38"/>
      <c s="38"/>
      <c s="38"/>
      <c s="38"/>
      <c s="38"/>
      <c s="38"/>
      <c s="38"/>
      <c s="38"/>
      <c s="38"/>
      <c s="38"/>
      <c s="38"/>
      <c s="38"/>
      <c s="39"/>
      <c s="40"/>
      <c s="40"/>
      <c s="40"/>
      <c s="40"/>
      <c s="74"/>
      <c s="42"/>
      <c s="42"/>
      <c s="42"/>
      <c s="42"/>
      <c s="42"/>
    </row>
    <row r="33" spans="1:44" ht="14.4">
      <c r="A33" s="38"/>
      <c s="38"/>
      <c s="38"/>
      <c s="38"/>
      <c s="38"/>
      <c s="38"/>
      <c s="38"/>
      <c s="38"/>
      <c s="38"/>
      <c s="38"/>
      <c s="38"/>
      <c s="38"/>
      <c s="38"/>
      <c s="38"/>
      <c s="38"/>
      <c s="38"/>
      <c s="38"/>
      <c s="38"/>
      <c s="38"/>
      <c s="38"/>
      <c s="38"/>
      <c s="38"/>
      <c s="38"/>
      <c s="38"/>
      <c s="38"/>
      <c s="38"/>
      <c s="38"/>
      <c s="38"/>
      <c s="38"/>
      <c s="38"/>
      <c s="38"/>
      <c s="38"/>
      <c s="38"/>
      <c s="39"/>
      <c s="40"/>
      <c s="40"/>
      <c s="40"/>
      <c s="40"/>
      <c s="74"/>
      <c s="42"/>
      <c s="42"/>
      <c s="42"/>
      <c s="42"/>
      <c s="42"/>
    </row>
    <row r="34" spans="1:44" ht="14.4">
      <c r="A34" s="38"/>
      <c s="38"/>
      <c s="38"/>
      <c s="38"/>
      <c s="38"/>
      <c s="38"/>
      <c s="38"/>
      <c s="38"/>
      <c s="38"/>
      <c s="38"/>
      <c s="38"/>
      <c s="38"/>
      <c s="38"/>
      <c s="38"/>
      <c s="38"/>
      <c s="38"/>
      <c s="38"/>
      <c s="38"/>
      <c s="38"/>
      <c s="38"/>
      <c s="38"/>
      <c s="38"/>
      <c s="38"/>
      <c s="38"/>
      <c s="38"/>
      <c s="38"/>
      <c s="38"/>
      <c s="38"/>
      <c s="38"/>
      <c s="38"/>
      <c s="38"/>
      <c s="38"/>
      <c s="38"/>
      <c s="39"/>
      <c s="40"/>
      <c s="40"/>
      <c s="40"/>
      <c s="40"/>
      <c s="74"/>
      <c s="42"/>
      <c s="42"/>
      <c s="42"/>
      <c s="42"/>
      <c s="42"/>
    </row>
    <row r="35" spans="1:44" ht="14.4">
      <c r="A35" s="38"/>
      <c s="38"/>
      <c s="38"/>
      <c s="38"/>
      <c s="38"/>
      <c s="38"/>
      <c s="38"/>
      <c s="38"/>
      <c s="38"/>
      <c s="38"/>
      <c s="38"/>
      <c s="38"/>
      <c s="38"/>
      <c s="38"/>
      <c s="38"/>
      <c s="77"/>
      <c s="77"/>
      <c s="77"/>
      <c s="77"/>
      <c s="77"/>
      <c s="77"/>
      <c s="77"/>
      <c s="77"/>
      <c s="77"/>
      <c s="77"/>
      <c s="77"/>
      <c s="77"/>
      <c s="77"/>
      <c s="77"/>
      <c s="77"/>
      <c s="77"/>
      <c s="77"/>
      <c s="77"/>
      <c s="78"/>
      <c s="79"/>
      <c s="79"/>
      <c s="79"/>
      <c s="79"/>
      <c s="74"/>
      <c s="42"/>
      <c s="42"/>
      <c s="42"/>
      <c s="42"/>
      <c s="42"/>
    </row>
    <row r="36" spans="1:44" ht="14.4">
      <c r="A36" s="38"/>
      <c s="38"/>
      <c s="38"/>
      <c s="38"/>
      <c s="38"/>
      <c s="38"/>
      <c s="38"/>
      <c s="38"/>
      <c s="38"/>
      <c s="38"/>
      <c s="38"/>
      <c s="38"/>
      <c s="38"/>
      <c s="38"/>
      <c s="38"/>
      <c s="38"/>
      <c s="38"/>
      <c s="38"/>
      <c s="38"/>
      <c s="38"/>
      <c s="38"/>
      <c s="38"/>
      <c s="38"/>
      <c s="38"/>
      <c s="38"/>
      <c s="38"/>
      <c s="38"/>
      <c s="38"/>
      <c s="38"/>
      <c s="38"/>
      <c s="38"/>
      <c s="38"/>
      <c s="38"/>
      <c s="39"/>
      <c s="40"/>
      <c s="40"/>
      <c s="40"/>
      <c s="40"/>
      <c s="74"/>
      <c s="42"/>
      <c s="42"/>
      <c s="42"/>
      <c s="42"/>
      <c s="42"/>
    </row>
    <row r="37" spans="1:44" ht="14.4">
      <c r="A37" s="38"/>
      <c s="38"/>
      <c s="38"/>
      <c s="38"/>
      <c s="38"/>
      <c s="38"/>
      <c s="38"/>
      <c s="38"/>
      <c s="38"/>
      <c s="38"/>
      <c s="38"/>
      <c s="38"/>
      <c s="38"/>
      <c s="38"/>
      <c s="38"/>
      <c s="38"/>
      <c s="38"/>
      <c s="38"/>
      <c s="38"/>
      <c s="38"/>
      <c s="38"/>
      <c s="38"/>
      <c s="38"/>
      <c s="38"/>
      <c s="38"/>
      <c s="38"/>
      <c s="38"/>
      <c s="38"/>
      <c s="38"/>
      <c s="38"/>
      <c s="38"/>
      <c s="38"/>
      <c s="38"/>
      <c s="39"/>
      <c s="40"/>
      <c s="40"/>
      <c s="40"/>
      <c s="40"/>
      <c s="74"/>
      <c s="42"/>
      <c s="42"/>
      <c s="42"/>
      <c s="42"/>
      <c s="42"/>
    </row>
    <row r="38" spans="1:38" ht="14.4">
      <c r="A38" s="38"/>
      <c s="38"/>
      <c s="38"/>
      <c s="38"/>
      <c s="38"/>
      <c s="38"/>
      <c s="38"/>
      <c s="38"/>
      <c s="38"/>
      <c s="38"/>
      <c s="38"/>
      <c s="38"/>
      <c s="38"/>
      <c s="38"/>
      <c s="38"/>
      <c s="38"/>
      <c s="38"/>
      <c s="38"/>
      <c s="38"/>
      <c s="38"/>
      <c s="38"/>
      <c s="38"/>
      <c s="38"/>
      <c s="38"/>
      <c s="38"/>
      <c s="38"/>
      <c s="38"/>
      <c s="38"/>
      <c s="38"/>
      <c s="38"/>
      <c s="38"/>
      <c s="38"/>
      <c s="38"/>
      <c s="39"/>
      <c s="38"/>
      <c s="38"/>
      <c s="38"/>
      <c s="38"/>
    </row>
    <row r="39" spans="1:38" ht="14.4">
      <c r="A39" s="38"/>
      <c s="38"/>
      <c s="38"/>
      <c s="38"/>
      <c s="38"/>
      <c s="38"/>
      <c s="38"/>
      <c s="38"/>
      <c s="38"/>
      <c s="38"/>
      <c s="38"/>
      <c s="38"/>
      <c s="38"/>
      <c s="38"/>
      <c s="38"/>
      <c s="38"/>
      <c s="38"/>
      <c s="38"/>
      <c s="38"/>
      <c s="38"/>
      <c s="38"/>
      <c s="38"/>
      <c s="38"/>
      <c s="38"/>
      <c s="38"/>
      <c s="38"/>
      <c s="38"/>
      <c s="38"/>
      <c s="38"/>
      <c s="38"/>
      <c s="38"/>
      <c s="38"/>
      <c s="38"/>
      <c s="39"/>
      <c s="38"/>
      <c s="38"/>
      <c s="38"/>
      <c s="38"/>
    </row>
    <row r="40" spans="1:38" ht="14.4">
      <c r="A40" s="38"/>
      <c s="38"/>
      <c s="38"/>
      <c s="38"/>
      <c s="38"/>
      <c s="38"/>
      <c s="38"/>
      <c s="38"/>
      <c s="38"/>
      <c s="38"/>
      <c s="38"/>
      <c s="38"/>
      <c s="38"/>
      <c s="38"/>
      <c s="38"/>
      <c s="38"/>
      <c s="38"/>
      <c s="38"/>
      <c s="38"/>
      <c s="38"/>
      <c s="38"/>
      <c s="38"/>
      <c s="38"/>
      <c s="38"/>
      <c s="38"/>
      <c s="38"/>
      <c s="38"/>
      <c s="38"/>
      <c s="38"/>
      <c s="38"/>
      <c s="38"/>
      <c s="38"/>
      <c s="38"/>
      <c s="39"/>
      <c s="38"/>
      <c s="38"/>
      <c s="38"/>
      <c s="38"/>
    </row>
    <row r="41" spans="1:38" ht="14.4">
      <c r="A41" s="38"/>
      <c s="38"/>
      <c s="38"/>
      <c s="38"/>
      <c s="38"/>
      <c s="38"/>
      <c s="38"/>
      <c s="38"/>
      <c s="38"/>
      <c s="38"/>
      <c s="38"/>
      <c s="38"/>
      <c s="38"/>
      <c s="38"/>
      <c s="38"/>
      <c s="38"/>
      <c s="38"/>
      <c s="38"/>
      <c s="38"/>
      <c s="38"/>
      <c s="38"/>
      <c s="38"/>
      <c s="38"/>
      <c s="38"/>
      <c s="38"/>
      <c s="38"/>
      <c s="38"/>
      <c s="38"/>
      <c s="38"/>
      <c s="38"/>
      <c s="38"/>
      <c s="38"/>
      <c s="38"/>
      <c s="39"/>
      <c s="38"/>
      <c s="38"/>
      <c s="38"/>
      <c s="38"/>
    </row>
    <row r="42" spans="1:38" ht="14.4">
      <c r="A42" s="38"/>
      <c s="38"/>
      <c s="38"/>
      <c s="38"/>
      <c s="38"/>
      <c s="38"/>
      <c s="38"/>
      <c s="38"/>
      <c s="38"/>
      <c s="38"/>
      <c s="38"/>
      <c s="38"/>
      <c s="38"/>
      <c s="38"/>
      <c s="38"/>
      <c s="38"/>
      <c s="38"/>
      <c s="38"/>
      <c s="38"/>
      <c s="38"/>
      <c s="38"/>
      <c s="38"/>
      <c s="38"/>
      <c s="38"/>
      <c s="38"/>
      <c s="38"/>
      <c s="38"/>
      <c s="38"/>
      <c s="38"/>
      <c s="38"/>
      <c s="38"/>
      <c s="38"/>
      <c s="38"/>
      <c s="39"/>
      <c s="38"/>
      <c s="38"/>
      <c s="38"/>
      <c s="38"/>
    </row>
    <row r="43" spans="1:38" ht="14.4">
      <c r="A43" s="38"/>
      <c s="38"/>
      <c s="38"/>
      <c s="38"/>
      <c s="38"/>
      <c s="38"/>
      <c s="38"/>
      <c s="38"/>
      <c s="38"/>
      <c s="38"/>
      <c s="38"/>
      <c s="38"/>
      <c s="38"/>
      <c s="38"/>
      <c s="38"/>
      <c s="38"/>
      <c s="38"/>
      <c s="38"/>
      <c s="38"/>
      <c s="38"/>
      <c s="38"/>
      <c s="38"/>
      <c s="38"/>
      <c s="38"/>
      <c s="38"/>
      <c s="38"/>
      <c s="38"/>
      <c s="38"/>
      <c s="38"/>
      <c s="38"/>
      <c s="38"/>
      <c s="38"/>
      <c s="38"/>
      <c s="39"/>
      <c s="38"/>
      <c s="38"/>
      <c s="38"/>
      <c s="38"/>
    </row>
    <row r="44" spans="1:38" ht="14.4">
      <c r="A44" s="38"/>
      <c s="38"/>
      <c s="38"/>
      <c s="38"/>
      <c s="38"/>
      <c s="38"/>
      <c s="38"/>
      <c s="38"/>
      <c s="38"/>
      <c s="38"/>
      <c s="38"/>
      <c s="38"/>
      <c s="38"/>
      <c s="38"/>
      <c s="38"/>
      <c s="38"/>
      <c s="38"/>
      <c s="38"/>
      <c s="38"/>
      <c s="38"/>
      <c s="38"/>
      <c s="38"/>
      <c s="38"/>
      <c s="38"/>
      <c s="38"/>
      <c s="38"/>
      <c s="38"/>
      <c s="38"/>
      <c s="38"/>
      <c s="38"/>
      <c s="38"/>
      <c s="38"/>
      <c s="38"/>
      <c s="39"/>
      <c s="38"/>
      <c s="38"/>
      <c s="38"/>
      <c s="38"/>
    </row>
    <row r="45" spans="1:38" ht="14.4">
      <c r="A45" s="38"/>
      <c s="38"/>
      <c s="38"/>
      <c s="38"/>
      <c s="38"/>
      <c s="38"/>
      <c s="38"/>
      <c s="38"/>
      <c s="38"/>
      <c s="38"/>
      <c s="38"/>
      <c s="38"/>
      <c s="38"/>
      <c s="38"/>
      <c s="38"/>
      <c s="77"/>
      <c s="77"/>
      <c s="77"/>
      <c s="77"/>
      <c s="77"/>
      <c s="77"/>
      <c s="77"/>
      <c s="77"/>
      <c s="77"/>
      <c s="77"/>
      <c s="77"/>
      <c s="77"/>
      <c s="77"/>
      <c s="77"/>
      <c s="77"/>
      <c s="77"/>
      <c s="77"/>
      <c s="77"/>
      <c s="78"/>
      <c s="80"/>
      <c s="80"/>
      <c s="80"/>
      <c s="80"/>
    </row>
    <row r="46" spans="1:38" ht="14.4">
      <c r="A46" s="38"/>
      <c s="38"/>
      <c s="38"/>
      <c s="38"/>
      <c s="38"/>
      <c s="38"/>
      <c s="38"/>
      <c s="38"/>
      <c s="38"/>
      <c s="38"/>
      <c s="38"/>
      <c s="38"/>
      <c s="38"/>
      <c s="38"/>
      <c s="38"/>
      <c s="38"/>
      <c s="38"/>
      <c s="38"/>
      <c s="38"/>
      <c s="38"/>
      <c s="38"/>
      <c s="38"/>
      <c s="38"/>
      <c s="38"/>
      <c s="38"/>
      <c s="38"/>
      <c s="38"/>
      <c s="38"/>
      <c s="38"/>
      <c s="38"/>
      <c s="38"/>
      <c s="38"/>
      <c s="38"/>
      <c s="39"/>
      <c s="38"/>
      <c s="38"/>
      <c s="38"/>
      <c s="38"/>
    </row>
    <row r="47" spans="1:38" ht="14.4">
      <c r="A47" s="38"/>
      <c s="38"/>
      <c s="38"/>
      <c s="38"/>
      <c s="38"/>
      <c s="38"/>
      <c s="38"/>
      <c s="38"/>
      <c s="38"/>
      <c s="38"/>
      <c s="38"/>
      <c s="38"/>
      <c s="38"/>
      <c s="38"/>
      <c s="38"/>
      <c s="38"/>
      <c s="38"/>
      <c s="38"/>
      <c s="38"/>
      <c s="38"/>
      <c s="38"/>
      <c s="38"/>
      <c s="38"/>
      <c s="38"/>
      <c s="38"/>
      <c s="38"/>
      <c s="38"/>
      <c s="38"/>
      <c s="38"/>
      <c s="38"/>
      <c s="38"/>
      <c s="38"/>
      <c s="38"/>
      <c s="39"/>
      <c s="38"/>
      <c s="38"/>
      <c s="38"/>
      <c s="38"/>
    </row>
    <row r="48" spans="1:38" ht="14.4">
      <c r="A48" s="38"/>
      <c s="38"/>
      <c s="38"/>
      <c s="38"/>
      <c s="38"/>
      <c s="38"/>
      <c s="38"/>
      <c s="38"/>
      <c s="38"/>
      <c s="38"/>
      <c s="38"/>
      <c s="38"/>
      <c s="38"/>
      <c s="38"/>
      <c s="38"/>
      <c s="38"/>
      <c s="38"/>
      <c s="38"/>
      <c s="38"/>
      <c s="38"/>
      <c s="38"/>
      <c s="38"/>
      <c s="38"/>
      <c s="38"/>
      <c s="38"/>
      <c s="38"/>
      <c s="38"/>
      <c s="38"/>
      <c s="38"/>
      <c s="38"/>
      <c s="38"/>
      <c s="38"/>
      <c s="38"/>
      <c s="39"/>
      <c s="81"/>
      <c s="81"/>
      <c s="81"/>
      <c s="81"/>
    </row>
    <row r="49" spans="1:38" ht="14.4">
      <c r="A49" s="38"/>
      <c s="38"/>
      <c s="38"/>
      <c s="38"/>
      <c s="38"/>
      <c s="38"/>
      <c s="38"/>
      <c s="38"/>
      <c s="38"/>
      <c s="38"/>
      <c s="38"/>
      <c s="38"/>
      <c s="38"/>
      <c s="38"/>
      <c s="38"/>
      <c s="38"/>
      <c s="38"/>
      <c s="38"/>
      <c s="38"/>
      <c s="38"/>
      <c s="38"/>
      <c s="38"/>
      <c s="38"/>
      <c s="38"/>
      <c s="38"/>
      <c s="38"/>
      <c s="38"/>
      <c s="38"/>
      <c s="38"/>
      <c s="38"/>
      <c s="38"/>
      <c s="38"/>
      <c s="38"/>
      <c s="39"/>
      <c s="81"/>
      <c s="81"/>
      <c s="81"/>
      <c s="81"/>
    </row>
    <row r="50" spans="1:38" ht="14.4">
      <c r="A50" s="38"/>
      <c s="38"/>
      <c s="38"/>
      <c s="38"/>
      <c s="38"/>
      <c s="38"/>
      <c s="38"/>
      <c s="38"/>
      <c s="38"/>
      <c s="38"/>
      <c s="38"/>
      <c s="38"/>
      <c s="38"/>
      <c s="38"/>
      <c s="38"/>
      <c s="38"/>
      <c s="38"/>
      <c s="38"/>
      <c s="38"/>
      <c s="38"/>
      <c s="38"/>
      <c s="38"/>
      <c s="38"/>
      <c s="38"/>
      <c s="38"/>
      <c s="38"/>
      <c s="38"/>
      <c s="38"/>
      <c s="38"/>
      <c s="38"/>
      <c s="38"/>
      <c s="38"/>
      <c s="38"/>
      <c s="39"/>
      <c s="81"/>
      <c s="81"/>
      <c s="81"/>
      <c s="81"/>
    </row>
    <row r="51" spans="1:38" ht="14.4">
      <c r="A51" s="38"/>
      <c s="38"/>
      <c s="38"/>
      <c s="38"/>
      <c s="38"/>
      <c s="38"/>
      <c s="38"/>
      <c s="38"/>
      <c s="38"/>
      <c s="38"/>
      <c s="38"/>
      <c s="38"/>
      <c s="38"/>
      <c s="38"/>
      <c s="38"/>
      <c s="38"/>
      <c s="38"/>
      <c s="38"/>
      <c s="38"/>
      <c s="38"/>
      <c s="38"/>
      <c s="38"/>
      <c s="38"/>
      <c s="38"/>
      <c s="38"/>
      <c s="38"/>
      <c s="38"/>
      <c s="38"/>
      <c s="38"/>
      <c s="38"/>
      <c s="38"/>
      <c s="38"/>
      <c s="38"/>
      <c s="39"/>
      <c s="81"/>
      <c s="81"/>
      <c s="81"/>
      <c s="81"/>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orientation="portrait" paperSize="9" scale="75"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38">
    <tabColor rgb="FF00B050"/>
  </sheetPr>
  <dimension ref="A1:AO1917"/>
  <sheetViews>
    <sheetView zoomScale="130" zoomScaleNormal="130" workbookViewId="0" topLeftCell="A1">
      <pane xSplit="3" ySplit="2" topLeftCell="AH1883" activePane="bottomRight" state="frozen"/>
      <selection pane="topLeft" activeCell="C3" sqref="C3"/>
      <selection pane="bottomLeft" activeCell="C3" sqref="C3"/>
      <selection pane="topRight" activeCell="C3" sqref="C3"/>
      <selection pane="bottomRight" activeCell="U1899" sqref="U1899"/>
    </sheetView>
  </sheetViews>
  <sheetFormatPr defaultRowHeight="14.4"/>
  <cols>
    <col min="1" max="1" width="8.28571428571429" customWidth="1"/>
    <col min="2" max="2" width="10.4285714285714" customWidth="1"/>
    <col min="3" max="3" width="10.7142857142857" customWidth="1"/>
    <col min="4" max="4" width="8" customWidth="1"/>
    <col min="5" max="5" width="8.42857142857143" customWidth="1"/>
    <col min="6" max="6" width="33.5714285714286" customWidth="1"/>
    <col min="7" max="7" width="32.4285714285714" customWidth="1"/>
    <col min="8" max="8" width="32.5714285714286" customWidth="1"/>
    <col min="9" max="9" width="24.5714285714286" customWidth="1"/>
    <col min="10" max="10" width="47" customWidth="1"/>
    <col min="11" max="11" width="22.2857142857143" customWidth="1"/>
    <col min="12" max="12" width="15.5714285714286" customWidth="1"/>
    <col min="13" max="13" width="25.5714285714286" customWidth="1"/>
    <col min="14" max="16" width="7.57142857142857" customWidth="1"/>
    <col min="17" max="17" width="10" customWidth="1"/>
    <col min="18" max="18" width="9.42857142857143" customWidth="1"/>
    <col min="19" max="19" width="10.4285714285714" customWidth="1"/>
    <col min="20" max="22" width="7.42857142857143" customWidth="1"/>
    <col min="23" max="23" width="18.4285714285714" customWidth="1"/>
    <col min="24" max="24" width="16.4285714285714" customWidth="1"/>
    <col min="25" max="25" width="15.5714285714286" customWidth="1"/>
    <col min="26" max="26" width="17.4285714285714" customWidth="1"/>
    <col min="27" max="29" width="11.5714285714286" customWidth="1"/>
    <col min="30" max="30" width="18.1428571428571" customWidth="1"/>
    <col min="31" max="31" width="12.5714285714286" style="1" customWidth="1"/>
    <col min="32" max="32" width="11.4285714285714" style="1" customWidth="1"/>
    <col min="33" max="33" width="16.5714285714286" customWidth="1"/>
    <col min="34" max="34" width="11.4285714285714" style="1" customWidth="1"/>
    <col min="35" max="35" width="12.4285714285714" customWidth="1"/>
    <col min="36" max="39" width="11.4285714285714" customWidth="1"/>
    <col min="40" max="40" width="21.5714285714286" customWidth="1"/>
    <col min="41" max="41" width="32.5714285714286" customWidth="1"/>
  </cols>
  <sheetData>
    <row r="1" spans="1:41" ht="14.4">
      <c r="A1" s="796"/>
      <c s="796"/>
      <c s="796"/>
      <c s="796"/>
      <c s="796"/>
      <c s="796"/>
      <c s="796"/>
      <c s="796"/>
      <c s="796"/>
      <c s="796"/>
      <c s="796"/>
      <c s="796"/>
      <c s="796"/>
      <c s="796"/>
      <c s="796"/>
      <c s="796"/>
      <c s="796"/>
      <c s="796"/>
      <c s="796"/>
      <c s="796"/>
      <c s="796"/>
      <c s="796"/>
      <c s="796"/>
      <c s="796"/>
      <c s="796"/>
      <c s="796"/>
      <c s="796"/>
      <c s="796"/>
      <c s="796"/>
      <c s="796"/>
      <c s="783"/>
      <c s="783"/>
      <c s="796"/>
      <c s="581"/>
      <c s="796"/>
      <c s="796"/>
      <c s="796"/>
      <c s="796"/>
      <c s="796"/>
      <c s="796"/>
      <c s="796"/>
    </row>
    <row r="2" spans="1:41" s="545" customFormat="1" ht="30.6">
      <c r="A2" s="853" t="s">
        <v>1429</v>
      </c>
      <c s="853" t="s">
        <v>922</v>
      </c>
      <c s="853" t="s">
        <v>1430</v>
      </c>
      <c s="853" t="s">
        <v>1431</v>
      </c>
      <c s="853" t="s">
        <v>1432</v>
      </c>
      <c s="853" t="s">
        <v>5</v>
      </c>
      <c s="853" t="s">
        <v>982</v>
      </c>
      <c s="853" t="s">
        <v>955</v>
      </c>
      <c s="853" t="s">
        <v>1433</v>
      </c>
      <c s="853" t="s">
        <v>357</v>
      </c>
      <c s="853" t="s">
        <v>1435</v>
      </c>
      <c s="853" t="s">
        <v>978</v>
      </c>
      <c s="853" t="s">
        <v>1434</v>
      </c>
      <c s="853" t="s">
        <v>358</v>
      </c>
      <c s="853" t="s">
        <v>359</v>
      </c>
      <c s="853" t="s">
        <v>360</v>
      </c>
      <c s="853" t="s">
        <v>361</v>
      </c>
      <c s="853" t="s">
        <v>362</v>
      </c>
      <c s="853" t="s">
        <v>363</v>
      </c>
      <c s="853" t="s">
        <v>1436</v>
      </c>
      <c s="853" t="s">
        <v>1437</v>
      </c>
      <c s="853" t="s">
        <v>1438</v>
      </c>
      <c s="853" t="s">
        <v>4123</v>
      </c>
      <c s="453" t="s">
        <v>931</v>
      </c>
      <c s="453" t="s">
        <v>932</v>
      </c>
      <c s="453" t="s">
        <v>933</v>
      </c>
      <c s="453" t="s">
        <v>1131</v>
      </c>
      <c s="453" t="s">
        <v>1132</v>
      </c>
      <c s="453" t="s">
        <v>1133</v>
      </c>
      <c s="453" t="s">
        <v>4124</v>
      </c>
      <c s="453" t="s">
        <v>1494</v>
      </c>
      <c s="453" t="s">
        <v>1013</v>
      </c>
      <c s="454" t="s">
        <v>1014</v>
      </c>
      <c s="454" t="s">
        <v>1439</v>
      </c>
      <c s="454" t="s">
        <v>1440</v>
      </c>
      <c s="454" t="s">
        <v>1441</v>
      </c>
      <c s="454" t="s">
        <v>1015</v>
      </c>
      <c s="454" t="s">
        <v>1442</v>
      </c>
      <c s="454" t="s">
        <v>1443</v>
      </c>
      <c s="516" t="s">
        <v>1475</v>
      </c>
      <c s="516" t="s">
        <v>1476</v>
      </c>
    </row>
    <row r="3" spans="1:41" s="783" customFormat="1" ht="14.4">
      <c r="A3" s="462">
        <v>70007522</v>
      </c>
      <c s="460">
        <v>1</v>
      </c>
      <c s="459" t="s">
        <v>2032</v>
      </c>
      <c s="857" t="s">
        <v>364</v>
      </c>
      <c s="459" t="s">
        <v>365</v>
      </c>
      <c s="459" t="s">
        <v>979</v>
      </c>
      <c s="459" t="s">
        <v>370</v>
      </c>
      <c s="459" t="s">
        <v>980</v>
      </c>
      <c s="459" t="s">
        <v>368</v>
      </c>
      <c s="459" t="s">
        <v>2033</v>
      </c>
      <c s="459" t="s">
        <v>1067</v>
      </c>
      <c s="459" t="s">
        <v>367</v>
      </c>
      <c s="459" t="s">
        <v>2034</v>
      </c>
      <c s="466">
        <v>1</v>
      </c>
      <c s="466">
        <v>1</v>
      </c>
      <c s="466">
        <v>1</v>
      </c>
      <c s="466">
        <v>0</v>
      </c>
      <c s="466">
        <v>1</v>
      </c>
      <c s="466">
        <v>1</v>
      </c>
      <c s="467">
        <v>1</v>
      </c>
      <c s="467">
        <v>0</v>
      </c>
      <c s="467">
        <v>0</v>
      </c>
      <c s="468">
        <v>40908619.18</v>
      </c>
      <c s="463">
        <v>0</v>
      </c>
      <c s="464">
        <v>0</v>
      </c>
      <c s="464">
        <v>0</v>
      </c>
      <c s="464">
        <v>0</v>
      </c>
      <c s="469">
        <v>0</v>
      </c>
      <c s="469">
        <v>0</v>
      </c>
      <c s="465">
        <v>40908619.18</v>
      </c>
      <c s="471">
        <v>43424</v>
      </c>
      <c s="471">
        <v>46304</v>
      </c>
      <c s="472">
        <v>163634476.66999999</v>
      </c>
      <c s="861">
        <v>1.8583333333333334</v>
      </c>
      <c s="861">
        <v>7.8861111111111111</v>
      </c>
      <c s="633">
        <v>0.01</v>
      </c>
      <c s="473">
        <v>1.8583333333333334</v>
      </c>
      <c s="473">
        <v>7.8861111111111111</v>
      </c>
      <c s="474">
        <v>0.01</v>
      </c>
      <c s="783" t="s">
        <v>1477</v>
      </c>
      <c s="783" t="s">
        <v>51</v>
      </c>
    </row>
    <row r="4" spans="1:41" s="783" customFormat="1" ht="14.4">
      <c r="A4" s="459" t="s">
        <v>373</v>
      </c>
      <c s="460">
        <v>1</v>
      </c>
      <c s="459" t="s">
        <v>2035</v>
      </c>
      <c s="857" t="s">
        <v>364</v>
      </c>
      <c s="459" t="s">
        <v>365</v>
      </c>
      <c s="459" t="s">
        <v>979</v>
      </c>
      <c s="459" t="s">
        <v>371</v>
      </c>
      <c s="459" t="s">
        <v>957</v>
      </c>
      <c s="459" t="s">
        <v>366</v>
      </c>
      <c s="459" t="s">
        <v>1</v>
      </c>
      <c s="459" t="s">
        <v>6</v>
      </c>
      <c s="459" t="s">
        <v>367</v>
      </c>
      <c s="459" t="s">
        <v>372</v>
      </c>
      <c s="466">
        <v>1</v>
      </c>
      <c s="466">
        <v>1</v>
      </c>
      <c s="466">
        <v>1</v>
      </c>
      <c s="466">
        <v>0</v>
      </c>
      <c s="466">
        <v>0</v>
      </c>
      <c s="466">
        <v>1</v>
      </c>
      <c s="467">
        <v>1</v>
      </c>
      <c s="467">
        <v>1</v>
      </c>
      <c s="467">
        <v>0</v>
      </c>
      <c s="468">
        <v>623670.89000000001</v>
      </c>
      <c s="463">
        <v>0</v>
      </c>
      <c s="464">
        <v>0</v>
      </c>
      <c s="464">
        <v>0</v>
      </c>
      <c s="464">
        <v>0</v>
      </c>
      <c s="469">
        <v>0</v>
      </c>
      <c s="469">
        <v>0</v>
      </c>
      <c s="465">
        <v>623670.89000000001</v>
      </c>
      <c s="471">
        <v>44050</v>
      </c>
      <c s="471">
        <v>45876</v>
      </c>
      <c s="472">
        <v>623670.89000000001</v>
      </c>
      <c s="861">
        <v>0.68611111111111112</v>
      </c>
      <c s="861">
        <v>5</v>
      </c>
      <c s="633">
        <v>0.071294999999999997</v>
      </c>
      <c s="473">
        <v>0.68611111111111112</v>
      </c>
      <c s="473">
        <v>5</v>
      </c>
      <c s="474">
        <v>0.071294999999999997</v>
      </c>
      <c s="783" t="s">
        <v>1478</v>
      </c>
      <c s="783" t="s">
        <v>1479</v>
      </c>
    </row>
    <row r="5" spans="1:41" s="783" customFormat="1" ht="14.4">
      <c r="A5" s="459" t="s">
        <v>374</v>
      </c>
      <c s="460">
        <v>1</v>
      </c>
      <c s="459" t="s">
        <v>2036</v>
      </c>
      <c s="857" t="s">
        <v>364</v>
      </c>
      <c s="459" t="s">
        <v>365</v>
      </c>
      <c s="459" t="s">
        <v>979</v>
      </c>
      <c s="459" t="s">
        <v>371</v>
      </c>
      <c s="459" t="s">
        <v>957</v>
      </c>
      <c s="459" t="s">
        <v>366</v>
      </c>
      <c s="459" t="s">
        <v>1</v>
      </c>
      <c s="459" t="s">
        <v>6</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2682296.8399999999</v>
      </c>
      <c s="861">
        <v>0</v>
      </c>
      <c s="861">
        <v>0</v>
      </c>
      <c s="633">
        <v>0.061652999999999999</v>
      </c>
      <c s="473">
        <v>0</v>
      </c>
      <c s="473">
        <v>0</v>
      </c>
      <c s="474">
        <v>0</v>
      </c>
      <c s="783" t="s">
        <v>1478</v>
      </c>
      <c s="783" t="s">
        <v>1479</v>
      </c>
    </row>
    <row r="6" spans="1:41" s="783" customFormat="1" ht="14.4">
      <c r="A6" s="459" t="s">
        <v>378</v>
      </c>
      <c s="460">
        <v>12</v>
      </c>
      <c s="459" t="s">
        <v>2037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741818.18999999994</v>
      </c>
      <c s="463">
        <v>0</v>
      </c>
      <c s="464">
        <v>92727.270000000004</v>
      </c>
      <c s="464">
        <v>28745.450000000001</v>
      </c>
      <c s="464">
        <v>0</v>
      </c>
      <c s="469">
        <v>0</v>
      </c>
      <c s="469">
        <v>0</v>
      </c>
      <c s="465">
        <v>649090.91999999993</v>
      </c>
      <c s="471">
        <v>41404</v>
      </c>
      <c s="471">
        <v>46883</v>
      </c>
      <c s="472">
        <v>1020000</v>
      </c>
      <c s="861">
        <v>3.4444444444444446</v>
      </c>
      <c s="861">
        <v>15</v>
      </c>
      <c s="633">
        <v>0.077499999999999999</v>
      </c>
      <c s="473">
        <v>3.4444444444444446</v>
      </c>
      <c s="473">
        <v>15</v>
      </c>
      <c s="474">
        <v>0.077499999999999999</v>
      </c>
      <c s="783" t="s">
        <v>1478</v>
      </c>
      <c s="783" t="s">
        <v>1479</v>
      </c>
    </row>
    <row r="7" spans="1:41" s="783" customFormat="1" ht="14.4">
      <c r="A7" s="459" t="s">
        <v>378</v>
      </c>
      <c s="460">
        <v>13</v>
      </c>
      <c s="459" t="s">
        <v>2038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80000</v>
      </c>
      <c s="463">
        <v>0</v>
      </c>
      <c s="464">
        <v>10000</v>
      </c>
      <c s="464">
        <v>3100</v>
      </c>
      <c s="464">
        <v>0</v>
      </c>
      <c s="469">
        <v>0</v>
      </c>
      <c s="469">
        <v>0</v>
      </c>
      <c s="465">
        <v>70000</v>
      </c>
      <c s="471">
        <v>41408</v>
      </c>
      <c s="471">
        <v>46887</v>
      </c>
      <c s="472">
        <v>110000</v>
      </c>
      <c s="861">
        <v>3.4555555555555557</v>
      </c>
      <c s="861">
        <v>15</v>
      </c>
      <c s="633">
        <v>0.077499999999999999</v>
      </c>
      <c s="473">
        <v>3.4555555555555557</v>
      </c>
      <c s="473">
        <v>15</v>
      </c>
      <c s="474">
        <v>0.077499999999999999</v>
      </c>
      <c s="783" t="s">
        <v>1478</v>
      </c>
      <c s="783" t="s">
        <v>1479</v>
      </c>
    </row>
    <row r="8" spans="1:41" s="783" customFormat="1" ht="13.2" customHeight="1">
      <c r="A8" s="459" t="s">
        <v>378</v>
      </c>
      <c s="460">
        <v>17</v>
      </c>
      <c s="459" t="s">
        <v>2039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545454.5399999998</v>
      </c>
      <c s="463">
        <v>0</v>
      </c>
      <c s="464">
        <v>0</v>
      </c>
      <c s="464">
        <v>0</v>
      </c>
      <c s="464">
        <v>0</v>
      </c>
      <c s="469">
        <v>0</v>
      </c>
      <c s="469">
        <v>0</v>
      </c>
      <c s="465">
        <v>545454.5399999998</v>
      </c>
      <c s="471">
        <v>41424</v>
      </c>
      <c s="471">
        <v>46903</v>
      </c>
      <c s="472">
        <v>750000</v>
      </c>
      <c s="861">
        <v>3.5</v>
      </c>
      <c s="861">
        <v>15</v>
      </c>
      <c s="633">
        <v>0.077499999999999999</v>
      </c>
      <c s="473">
        <v>3.5</v>
      </c>
      <c s="473">
        <v>15</v>
      </c>
      <c s="474">
        <v>0.077499999999999999</v>
      </c>
      <c s="783" t="s">
        <v>1478</v>
      </c>
      <c s="783" t="s">
        <v>1479</v>
      </c>
    </row>
    <row r="9" spans="1:41" s="783" customFormat="1" ht="14.4">
      <c r="A9" s="459" t="s">
        <v>379</v>
      </c>
      <c s="460">
        <v>7</v>
      </c>
      <c s="459" t="s">
        <v>2040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57272.720000000001</v>
      </c>
      <c s="463">
        <v>0</v>
      </c>
      <c s="464">
        <v>6363.6400000000003</v>
      </c>
      <c s="464">
        <v>2219.3200000000002</v>
      </c>
      <c s="464">
        <v>0</v>
      </c>
      <c s="469">
        <v>0</v>
      </c>
      <c s="469">
        <v>0</v>
      </c>
      <c s="465">
        <v>50909.080000000002</v>
      </c>
      <c s="471">
        <v>41604</v>
      </c>
      <c s="471">
        <v>47083</v>
      </c>
      <c s="472">
        <v>70000</v>
      </c>
      <c s="861">
        <v>3.9888888888888889</v>
      </c>
      <c s="861">
        <v>15</v>
      </c>
      <c s="633">
        <v>0.077499999999999999</v>
      </c>
      <c s="473">
        <v>3.9888888888888889</v>
      </c>
      <c s="473">
        <v>15</v>
      </c>
      <c s="474">
        <v>0.077499999999999999</v>
      </c>
      <c s="783" t="s">
        <v>1478</v>
      </c>
      <c s="783" t="s">
        <v>1479</v>
      </c>
    </row>
    <row r="10" spans="1:41" s="783" customFormat="1" ht="14.4">
      <c r="A10" s="459" t="s">
        <v>379</v>
      </c>
      <c s="460">
        <v>8</v>
      </c>
      <c s="459" t="s">
        <v>2041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81818.179999999993</v>
      </c>
      <c s="463">
        <v>0</v>
      </c>
      <c s="464">
        <v>9090.9099999999999</v>
      </c>
      <c s="464">
        <v>3170.4499999999998</v>
      </c>
      <c s="464">
        <v>0</v>
      </c>
      <c s="469">
        <v>0</v>
      </c>
      <c s="469">
        <v>0</v>
      </c>
      <c s="465">
        <v>72727.26999999999</v>
      </c>
      <c s="471">
        <v>41600</v>
      </c>
      <c s="471">
        <v>47079</v>
      </c>
      <c s="472">
        <v>100000</v>
      </c>
      <c s="861">
        <v>3.9777777777777779</v>
      </c>
      <c s="861">
        <v>15</v>
      </c>
      <c s="633">
        <v>0.077499999999999999</v>
      </c>
      <c s="473">
        <v>3.9777777777777783</v>
      </c>
      <c s="473">
        <v>15</v>
      </c>
      <c s="474">
        <v>0.077499999999999999</v>
      </c>
      <c s="783" t="s">
        <v>1478</v>
      </c>
      <c s="783" t="s">
        <v>1479</v>
      </c>
    </row>
    <row r="11" spans="1:41" s="783" customFormat="1" ht="14.4">
      <c r="A11" s="459" t="s">
        <v>379</v>
      </c>
      <c s="460">
        <v>9</v>
      </c>
      <c s="459" t="s">
        <v>2042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327272.71999999997</v>
      </c>
      <c s="463">
        <v>0</v>
      </c>
      <c s="464">
        <v>0</v>
      </c>
      <c s="464">
        <v>0</v>
      </c>
      <c s="464">
        <v>0</v>
      </c>
      <c s="469">
        <v>0</v>
      </c>
      <c s="469">
        <v>0</v>
      </c>
      <c s="465">
        <v>327272.71999999997</v>
      </c>
      <c s="471">
        <v>41613</v>
      </c>
      <c s="471">
        <v>47092</v>
      </c>
      <c s="472">
        <v>400000</v>
      </c>
      <c s="861">
        <v>4.0138888888888893</v>
      </c>
      <c s="861">
        <v>15</v>
      </c>
      <c s="633">
        <v>0.077499999999999999</v>
      </c>
      <c s="473">
        <v>4.0138888888888893</v>
      </c>
      <c s="473">
        <v>15</v>
      </c>
      <c s="474">
        <v>0.077499999999999999</v>
      </c>
      <c s="783" t="s">
        <v>1478</v>
      </c>
      <c s="783" t="s">
        <v>1479</v>
      </c>
    </row>
    <row r="12" spans="1:41" s="783" customFormat="1" ht="14.4">
      <c r="A12" s="459" t="s">
        <v>379</v>
      </c>
      <c s="460">
        <v>10</v>
      </c>
      <c s="459" t="s">
        <v>2043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81818.179999999993</v>
      </c>
      <c s="463">
        <v>0</v>
      </c>
      <c s="464">
        <v>0</v>
      </c>
      <c s="464">
        <v>0</v>
      </c>
      <c s="464">
        <v>0</v>
      </c>
      <c s="469">
        <v>0</v>
      </c>
      <c s="469">
        <v>0</v>
      </c>
      <c s="465">
        <v>81818.179999999993</v>
      </c>
      <c s="471">
        <v>41620</v>
      </c>
      <c s="471">
        <v>47099</v>
      </c>
      <c s="472">
        <v>100000</v>
      </c>
      <c s="861">
        <v>4.0333333333333332</v>
      </c>
      <c s="861">
        <v>15</v>
      </c>
      <c s="633">
        <v>0.077499999999999999</v>
      </c>
      <c s="473">
        <v>4.0333333333333332</v>
      </c>
      <c s="473">
        <v>15</v>
      </c>
      <c s="474">
        <v>0.077499999999999999</v>
      </c>
      <c s="783" t="s">
        <v>1478</v>
      </c>
      <c s="783" t="s">
        <v>1479</v>
      </c>
    </row>
    <row r="13" spans="1:41" s="783" customFormat="1" ht="14.4">
      <c r="A13" s="459" t="s">
        <v>380</v>
      </c>
      <c s="460">
        <v>40</v>
      </c>
      <c s="459" t="s">
        <v>2044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40833.339999999997</v>
      </c>
      <c s="463">
        <v>0</v>
      </c>
      <c s="464">
        <v>4083.3299999999999</v>
      </c>
      <c s="464">
        <v>1572.0799999999999</v>
      </c>
      <c s="464">
        <v>0</v>
      </c>
      <c s="469">
        <v>0</v>
      </c>
      <c s="469">
        <v>0</v>
      </c>
      <c s="465">
        <v>36750.009999999995</v>
      </c>
      <c s="471">
        <v>41780</v>
      </c>
      <c s="471">
        <v>47259</v>
      </c>
      <c s="472">
        <v>49000</v>
      </c>
      <c s="861">
        <v>4.4749999999999996</v>
      </c>
      <c s="861">
        <v>15</v>
      </c>
      <c s="633">
        <v>0.076999999999999999</v>
      </c>
      <c s="473">
        <v>4.4749999999999996</v>
      </c>
      <c s="473">
        <v>15</v>
      </c>
      <c s="474">
        <v>0.076999999999999999</v>
      </c>
      <c s="783" t="s">
        <v>1478</v>
      </c>
      <c s="783" t="s">
        <v>1479</v>
      </c>
    </row>
    <row r="14" spans="1:41" s="783" customFormat="1" ht="14.4">
      <c r="A14" s="459" t="s">
        <v>380</v>
      </c>
      <c s="460">
        <v>41</v>
      </c>
      <c s="459" t="s">
        <v>2045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103333.34</v>
      </c>
      <c s="463">
        <v>0</v>
      </c>
      <c s="464">
        <v>10333.33</v>
      </c>
      <c s="464">
        <v>3978.3299999999999</v>
      </c>
      <c s="464">
        <v>0</v>
      </c>
      <c s="469">
        <v>0</v>
      </c>
      <c s="469">
        <v>0</v>
      </c>
      <c s="465">
        <v>93000.009999999995</v>
      </c>
      <c s="471">
        <v>41781</v>
      </c>
      <c s="471">
        <v>47260</v>
      </c>
      <c s="472">
        <v>124000</v>
      </c>
      <c s="861">
        <v>4.4777777777777779</v>
      </c>
      <c s="861">
        <v>15</v>
      </c>
      <c s="633">
        <v>0.076999999999999999</v>
      </c>
      <c s="473">
        <v>4.4777777777777779</v>
      </c>
      <c s="473">
        <v>15</v>
      </c>
      <c s="474">
        <v>0.076999999999999999</v>
      </c>
      <c s="783" t="s">
        <v>1478</v>
      </c>
      <c s="783" t="s">
        <v>1479</v>
      </c>
    </row>
    <row r="15" spans="1:41" s="783" customFormat="1" ht="14.4">
      <c r="A15" s="459" t="s">
        <v>380</v>
      </c>
      <c s="460">
        <v>47</v>
      </c>
      <c s="459" t="s">
        <v>2046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4166.6599999999999</v>
      </c>
      <c s="463">
        <v>0</v>
      </c>
      <c s="464">
        <v>0</v>
      </c>
      <c s="464">
        <v>0</v>
      </c>
      <c s="464">
        <v>0</v>
      </c>
      <c s="469">
        <v>0</v>
      </c>
      <c s="469">
        <v>0</v>
      </c>
      <c s="465">
        <v>4166.6599999999999</v>
      </c>
      <c s="471">
        <v>41789</v>
      </c>
      <c s="471">
        <v>47268</v>
      </c>
      <c s="472">
        <v>5000</v>
      </c>
      <c s="861">
        <v>4.5</v>
      </c>
      <c s="861">
        <v>15</v>
      </c>
      <c s="633">
        <v>0.076999999999999999</v>
      </c>
      <c s="473">
        <v>4.5</v>
      </c>
      <c s="473">
        <v>15</v>
      </c>
      <c s="474">
        <v>0.076999999999999999</v>
      </c>
      <c s="783" t="s">
        <v>1478</v>
      </c>
      <c s="783" t="s">
        <v>1479</v>
      </c>
    </row>
    <row r="16" spans="1:41" s="783" customFormat="1" ht="14.4">
      <c r="A16" s="459" t="s">
        <v>380</v>
      </c>
      <c s="460">
        <v>50</v>
      </c>
      <c s="459" t="s">
        <v>2047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22500</v>
      </c>
      <c s="463">
        <v>0</v>
      </c>
      <c s="464">
        <v>0</v>
      </c>
      <c s="464">
        <v>0</v>
      </c>
      <c s="464">
        <v>0</v>
      </c>
      <c s="469">
        <v>0</v>
      </c>
      <c s="469">
        <v>0</v>
      </c>
      <c s="465">
        <v>22500</v>
      </c>
      <c s="471">
        <v>41795</v>
      </c>
      <c s="471">
        <v>47274</v>
      </c>
      <c s="472">
        <v>27000</v>
      </c>
      <c s="861">
        <v>4.5138888888888893</v>
      </c>
      <c s="861">
        <v>15</v>
      </c>
      <c s="633">
        <v>0.076999999999999999</v>
      </c>
      <c s="473">
        <v>4.5138888888888893</v>
      </c>
      <c s="473">
        <v>15</v>
      </c>
      <c s="474">
        <v>0.076999999999999999</v>
      </c>
      <c s="783" t="s">
        <v>1478</v>
      </c>
      <c s="783" t="s">
        <v>1479</v>
      </c>
    </row>
    <row r="17" spans="1:41" s="783" customFormat="1" ht="14.4">
      <c r="A17" s="459" t="s">
        <v>380</v>
      </c>
      <c s="460">
        <v>56</v>
      </c>
      <c s="459" t="s">
        <v>2048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16666.660000000003</v>
      </c>
      <c s="463">
        <v>0</v>
      </c>
      <c s="464">
        <v>0</v>
      </c>
      <c s="464">
        <v>0</v>
      </c>
      <c s="464">
        <v>0</v>
      </c>
      <c s="469">
        <v>0</v>
      </c>
      <c s="469">
        <v>0</v>
      </c>
      <c s="465">
        <v>16666.660000000003</v>
      </c>
      <c s="471">
        <v>41814</v>
      </c>
      <c s="471">
        <v>47293</v>
      </c>
      <c s="472">
        <v>20000</v>
      </c>
      <c s="861">
        <v>4.5666666666666664</v>
      </c>
      <c s="861">
        <v>15</v>
      </c>
      <c s="633">
        <v>0.076999999999999999</v>
      </c>
      <c s="473">
        <v>4.5666666666666664</v>
      </c>
      <c s="473">
        <v>15</v>
      </c>
      <c s="474">
        <v>0.076999999999999999</v>
      </c>
      <c s="783" t="s">
        <v>1478</v>
      </c>
      <c s="783" t="s">
        <v>1479</v>
      </c>
    </row>
    <row r="18" spans="1:41" s="783" customFormat="1" ht="14.4">
      <c r="A18" s="459" t="s">
        <v>380</v>
      </c>
      <c s="460">
        <v>64</v>
      </c>
      <c s="459" t="s">
        <v>2049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65000</v>
      </c>
      <c s="463">
        <v>0</v>
      </c>
      <c s="464">
        <v>0</v>
      </c>
      <c s="464">
        <v>2746.25</v>
      </c>
      <c s="464">
        <v>0</v>
      </c>
      <c s="469">
        <v>0</v>
      </c>
      <c s="469">
        <v>0</v>
      </c>
      <c s="465">
        <v>65000</v>
      </c>
      <c s="471">
        <v>41963</v>
      </c>
      <c s="471">
        <v>49268</v>
      </c>
      <c s="472">
        <v>65000</v>
      </c>
      <c s="861">
        <v>9.9722222222222214</v>
      </c>
      <c s="861">
        <v>20</v>
      </c>
      <c s="633">
        <v>0.084500000000000006</v>
      </c>
      <c s="473">
        <v>9.9722222222222214</v>
      </c>
      <c s="473">
        <v>20</v>
      </c>
      <c s="474">
        <v>0.084500000000000006</v>
      </c>
      <c s="783" t="s">
        <v>1478</v>
      </c>
      <c s="783" t="s">
        <v>1479</v>
      </c>
    </row>
    <row r="19" spans="1:41" s="783" customFormat="1" ht="14.4">
      <c r="A19" s="459" t="s">
        <v>380</v>
      </c>
      <c s="460">
        <v>65</v>
      </c>
      <c s="459" t="s">
        <v>2050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120000</v>
      </c>
      <c s="463">
        <v>0</v>
      </c>
      <c s="464">
        <v>0</v>
      </c>
      <c s="464">
        <v>5070</v>
      </c>
      <c s="464">
        <v>0</v>
      </c>
      <c s="469">
        <v>0</v>
      </c>
      <c s="469">
        <v>0</v>
      </c>
      <c s="465">
        <v>120000</v>
      </c>
      <c s="471">
        <v>41967</v>
      </c>
      <c s="471">
        <v>49272</v>
      </c>
      <c s="472">
        <v>120000</v>
      </c>
      <c s="861">
        <v>9.9833333333333325</v>
      </c>
      <c s="861">
        <v>20</v>
      </c>
      <c s="633">
        <v>0.084500000000000006</v>
      </c>
      <c s="473">
        <v>9.9833333333333325</v>
      </c>
      <c s="473">
        <v>20</v>
      </c>
      <c s="474">
        <v>0.084500000000000006</v>
      </c>
      <c s="783" t="s">
        <v>1478</v>
      </c>
      <c s="783" t="s">
        <v>1479</v>
      </c>
    </row>
    <row r="20" spans="1:41" s="783" customFormat="1" ht="14.4">
      <c r="A20" s="459" t="s">
        <v>380</v>
      </c>
      <c s="460">
        <v>66</v>
      </c>
      <c s="459" t="s">
        <v>2051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15000</v>
      </c>
      <c s="463">
        <v>0</v>
      </c>
      <c s="464">
        <v>0</v>
      </c>
      <c s="464">
        <v>633.75</v>
      </c>
      <c s="464">
        <v>0</v>
      </c>
      <c s="469">
        <v>0</v>
      </c>
      <c s="469">
        <v>0</v>
      </c>
      <c s="465">
        <v>15000</v>
      </c>
      <c s="471">
        <v>41970</v>
      </c>
      <c s="471">
        <v>49275</v>
      </c>
      <c s="472">
        <v>15000</v>
      </c>
      <c s="861">
        <v>9.9916666666666671</v>
      </c>
      <c s="861">
        <v>20</v>
      </c>
      <c s="633">
        <v>0.084500000000000006</v>
      </c>
      <c s="473">
        <v>9.9916666666666671</v>
      </c>
      <c s="473">
        <v>20</v>
      </c>
      <c s="474">
        <v>0.084500000000000006</v>
      </c>
      <c s="783" t="s">
        <v>1478</v>
      </c>
      <c s="783" t="s">
        <v>1479</v>
      </c>
    </row>
    <row r="21" spans="1:41" s="783" customFormat="1" ht="14.4">
      <c r="A21" s="459" t="s">
        <v>380</v>
      </c>
      <c s="460">
        <v>70</v>
      </c>
      <c s="459" t="s">
        <v>2052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50000</v>
      </c>
      <c s="463">
        <v>0</v>
      </c>
      <c s="464">
        <v>0</v>
      </c>
      <c s="464">
        <v>0</v>
      </c>
      <c s="464">
        <v>0</v>
      </c>
      <c s="469">
        <v>0</v>
      </c>
      <c s="469">
        <v>0</v>
      </c>
      <c s="465">
        <v>50000</v>
      </c>
      <c s="471">
        <v>41997</v>
      </c>
      <c s="471">
        <v>49302</v>
      </c>
      <c s="472">
        <v>50000</v>
      </c>
      <c s="861">
        <v>10.066666666666666</v>
      </c>
      <c s="861">
        <v>20</v>
      </c>
      <c s="633">
        <v>0.084500000000000006</v>
      </c>
      <c s="473">
        <v>10.066666666666666</v>
      </c>
      <c s="473">
        <v>20</v>
      </c>
      <c s="474">
        <v>0.084500000000000006</v>
      </c>
      <c s="783" t="s">
        <v>1478</v>
      </c>
      <c s="783" t="s">
        <v>1479</v>
      </c>
    </row>
    <row r="22" spans="1:41" s="783" customFormat="1" ht="14.4">
      <c r="A22" s="459" t="s">
        <v>381</v>
      </c>
      <c s="460">
        <v>50</v>
      </c>
      <c s="459" t="s">
        <v>2053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1425000</v>
      </c>
      <c s="463">
        <v>0</v>
      </c>
      <c s="464">
        <v>0</v>
      </c>
      <c s="464">
        <v>0</v>
      </c>
      <c s="464">
        <v>0</v>
      </c>
      <c s="469">
        <v>0</v>
      </c>
      <c s="469">
        <v>0</v>
      </c>
      <c s="465">
        <v>1425000</v>
      </c>
      <c s="471">
        <v>41992</v>
      </c>
      <c s="471">
        <v>49297</v>
      </c>
      <c s="472">
        <v>1425000</v>
      </c>
      <c s="861">
        <v>10.052777777777777</v>
      </c>
      <c s="861">
        <v>20</v>
      </c>
      <c s="633">
        <v>0.084500000000000006</v>
      </c>
      <c s="473">
        <v>10.052777777777777</v>
      </c>
      <c s="473">
        <v>20</v>
      </c>
      <c s="474">
        <v>0.084500000000000006</v>
      </c>
      <c s="783" t="s">
        <v>1478</v>
      </c>
      <c s="783" t="s">
        <v>1479</v>
      </c>
    </row>
    <row r="23" spans="1:41" s="783" customFormat="1" ht="14.4">
      <c r="A23" s="459" t="s">
        <v>382</v>
      </c>
      <c s="460">
        <v>19</v>
      </c>
      <c s="459" t="s">
        <v>2054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302000</v>
      </c>
      <c s="463">
        <v>0</v>
      </c>
      <c s="464">
        <v>0</v>
      </c>
      <c s="464">
        <v>0</v>
      </c>
      <c s="464">
        <v>0</v>
      </c>
      <c s="469">
        <v>0</v>
      </c>
      <c s="469">
        <v>0</v>
      </c>
      <c s="465">
        <v>302000</v>
      </c>
      <c s="471">
        <v>42215</v>
      </c>
      <c s="471">
        <v>49520</v>
      </c>
      <c s="472">
        <v>302000</v>
      </c>
      <c s="861">
        <v>10.666666666666666</v>
      </c>
      <c s="861">
        <v>20</v>
      </c>
      <c s="633">
        <v>0.084500000000000006</v>
      </c>
      <c s="473">
        <v>10.666666666666666</v>
      </c>
      <c s="473">
        <v>20</v>
      </c>
      <c s="474">
        <v>0.084500000000000006</v>
      </c>
      <c s="783" t="s">
        <v>1478</v>
      </c>
      <c s="783" t="s">
        <v>1479</v>
      </c>
    </row>
    <row r="24" spans="1:41" s="783" customFormat="1" ht="14.4">
      <c r="A24" s="459" t="s">
        <v>382</v>
      </c>
      <c s="460">
        <v>30</v>
      </c>
      <c s="459" t="s">
        <v>2055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160000</v>
      </c>
      <c s="463">
        <v>0</v>
      </c>
      <c s="464">
        <v>0</v>
      </c>
      <c s="464">
        <v>6760</v>
      </c>
      <c s="464">
        <v>0</v>
      </c>
      <c s="469">
        <v>0</v>
      </c>
      <c s="469">
        <v>0</v>
      </c>
      <c s="465">
        <v>160000</v>
      </c>
      <c s="471">
        <v>42332</v>
      </c>
      <c s="471">
        <v>49637</v>
      </c>
      <c s="472">
        <v>160000</v>
      </c>
      <c s="861">
        <v>10.983333333333333</v>
      </c>
      <c s="861">
        <v>20</v>
      </c>
      <c s="633">
        <v>0.084500000000000006</v>
      </c>
      <c s="473">
        <v>10.983333333333333</v>
      </c>
      <c s="473">
        <v>20</v>
      </c>
      <c s="474">
        <v>0.084500000000000006</v>
      </c>
      <c s="783" t="s">
        <v>1478</v>
      </c>
      <c s="783" t="s">
        <v>1479</v>
      </c>
    </row>
    <row r="25" spans="1:41" s="783" customFormat="1" ht="14.4">
      <c r="A25" s="459" t="s">
        <v>382</v>
      </c>
      <c s="460">
        <v>32</v>
      </c>
      <c s="459" t="s">
        <v>2056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27000</v>
      </c>
      <c s="463">
        <v>0</v>
      </c>
      <c s="464">
        <v>0</v>
      </c>
      <c s="464">
        <v>0</v>
      </c>
      <c s="464">
        <v>0</v>
      </c>
      <c s="469">
        <v>0</v>
      </c>
      <c s="469">
        <v>0</v>
      </c>
      <c s="465">
        <v>27000</v>
      </c>
      <c s="471">
        <v>42338</v>
      </c>
      <c s="471">
        <v>49643</v>
      </c>
      <c s="472">
        <v>27000</v>
      </c>
      <c s="861">
        <v>11</v>
      </c>
      <c s="861">
        <v>20</v>
      </c>
      <c s="633">
        <v>0.084500000000000006</v>
      </c>
      <c s="473">
        <v>11</v>
      </c>
      <c s="473">
        <v>20</v>
      </c>
      <c s="474">
        <v>0.084500000000000006</v>
      </c>
      <c s="783" t="s">
        <v>1478</v>
      </c>
      <c s="783" t="s">
        <v>1479</v>
      </c>
    </row>
    <row r="26" spans="1:41" s="783" customFormat="1" ht="14.4">
      <c r="A26" s="459" t="s">
        <v>383</v>
      </c>
      <c s="460">
        <v>38</v>
      </c>
      <c s="459" t="s">
        <v>2057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185000</v>
      </c>
      <c s="463">
        <v>0</v>
      </c>
      <c s="464">
        <v>0</v>
      </c>
      <c s="464">
        <v>0</v>
      </c>
      <c s="464">
        <v>0</v>
      </c>
      <c s="469">
        <v>0</v>
      </c>
      <c s="469">
        <v>0</v>
      </c>
      <c s="465">
        <v>185000</v>
      </c>
      <c s="471">
        <v>42606</v>
      </c>
      <c s="471">
        <v>49911</v>
      </c>
      <c s="472">
        <v>70000</v>
      </c>
      <c s="861">
        <v>11.733333333333333</v>
      </c>
      <c s="861">
        <v>20</v>
      </c>
      <c s="633">
        <v>0.084500000000000006</v>
      </c>
      <c s="473">
        <v>11.733333333333333</v>
      </c>
      <c s="473">
        <v>20</v>
      </c>
      <c s="474">
        <v>0.084500000000000006</v>
      </c>
      <c s="783" t="s">
        <v>1478</v>
      </c>
      <c s="783" t="s">
        <v>1479</v>
      </c>
    </row>
    <row r="27" spans="1:41" s="783" customFormat="1" ht="14.4">
      <c r="A27" s="459" t="s">
        <v>383</v>
      </c>
      <c s="460">
        <v>39</v>
      </c>
      <c s="459" t="s">
        <v>2058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185000</v>
      </c>
      <c s="463">
        <v>0</v>
      </c>
      <c s="464">
        <v>0</v>
      </c>
      <c s="464">
        <v>0</v>
      </c>
      <c s="464">
        <v>0</v>
      </c>
      <c s="469">
        <v>0</v>
      </c>
      <c s="469">
        <v>0</v>
      </c>
      <c s="465">
        <v>185000</v>
      </c>
      <c s="471">
        <v>42607</v>
      </c>
      <c s="471">
        <v>49912</v>
      </c>
      <c s="472">
        <v>185000</v>
      </c>
      <c s="861">
        <v>11.736111111111111</v>
      </c>
      <c s="861">
        <v>20</v>
      </c>
      <c s="633">
        <v>0.084500000000000006</v>
      </c>
      <c s="473">
        <v>11.736111111111111</v>
      </c>
      <c s="473">
        <v>20</v>
      </c>
      <c s="474">
        <v>0.084500000000000006</v>
      </c>
      <c s="783" t="s">
        <v>1478</v>
      </c>
      <c s="783" t="s">
        <v>1479</v>
      </c>
    </row>
    <row r="28" spans="1:41" s="783" customFormat="1" ht="14.4">
      <c r="A28" s="459" t="s">
        <v>383</v>
      </c>
      <c s="460">
        <v>59</v>
      </c>
      <c s="459" t="s">
        <v>2059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510000</v>
      </c>
      <c s="463">
        <v>0</v>
      </c>
      <c s="464">
        <v>0</v>
      </c>
      <c s="464">
        <v>0</v>
      </c>
      <c s="464">
        <v>0</v>
      </c>
      <c s="469">
        <v>0</v>
      </c>
      <c s="469">
        <v>0</v>
      </c>
      <c s="465">
        <v>510000</v>
      </c>
      <c s="471">
        <v>42955</v>
      </c>
      <c s="471">
        <v>46607</v>
      </c>
      <c s="472">
        <v>85000</v>
      </c>
      <c s="861">
        <v>2.6888888888888891</v>
      </c>
      <c s="861">
        <v>10</v>
      </c>
      <c s="633">
        <v>0.064000000000000001</v>
      </c>
      <c s="473">
        <v>2.6888888888888891</v>
      </c>
      <c s="473">
        <v>10</v>
      </c>
      <c s="474">
        <v>0.064000000000000001</v>
      </c>
      <c s="783" t="s">
        <v>1478</v>
      </c>
      <c s="783" t="s">
        <v>1479</v>
      </c>
    </row>
    <row r="29" spans="1:41" s="783" customFormat="1" ht="14.4">
      <c r="A29" s="459" t="s">
        <v>383</v>
      </c>
      <c s="460">
        <v>60</v>
      </c>
      <c s="459" t="s">
        <v>2060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126000</v>
      </c>
      <c s="463">
        <v>0</v>
      </c>
      <c s="464">
        <v>0</v>
      </c>
      <c s="464">
        <v>0</v>
      </c>
      <c s="464">
        <v>0</v>
      </c>
      <c s="469">
        <v>0</v>
      </c>
      <c s="469">
        <v>0</v>
      </c>
      <c s="465">
        <v>126000</v>
      </c>
      <c s="471">
        <v>43097</v>
      </c>
      <c s="471">
        <v>46749</v>
      </c>
      <c s="472">
        <v>125000</v>
      </c>
      <c s="861">
        <v>3.0777777777777779</v>
      </c>
      <c s="861">
        <v>10</v>
      </c>
      <c s="633">
        <v>0.064000000000000001</v>
      </c>
      <c s="473">
        <v>3.0777777777777779</v>
      </c>
      <c s="473">
        <v>10</v>
      </c>
      <c s="474">
        <v>0.064000000000000001</v>
      </c>
      <c s="783" t="s">
        <v>1478</v>
      </c>
      <c s="783" t="s">
        <v>1479</v>
      </c>
    </row>
    <row r="30" spans="1:41" s="783" customFormat="1" ht="14.4">
      <c r="A30" s="459" t="s">
        <v>384</v>
      </c>
      <c s="460">
        <v>1</v>
      </c>
      <c s="459" t="s">
        <v>2061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513333.34000000003</v>
      </c>
      <c s="463">
        <v>0</v>
      </c>
      <c s="464">
        <v>0</v>
      </c>
      <c s="464">
        <v>0</v>
      </c>
      <c s="464">
        <v>0</v>
      </c>
      <c s="469">
        <v>0</v>
      </c>
      <c s="469">
        <v>0</v>
      </c>
      <c s="465">
        <v>513333.34000000003</v>
      </c>
      <c s="471">
        <v>43404</v>
      </c>
      <c s="471">
        <v>50709</v>
      </c>
      <c s="472">
        <v>550000</v>
      </c>
      <c s="861">
        <v>13.916666666666666</v>
      </c>
      <c s="861">
        <v>20</v>
      </c>
      <c s="633">
        <v>0.074999999999999997</v>
      </c>
      <c s="473">
        <v>13.916666666666666</v>
      </c>
      <c s="473">
        <v>20</v>
      </c>
      <c s="474">
        <v>0.074999999999999997</v>
      </c>
      <c s="783" t="s">
        <v>1478</v>
      </c>
      <c s="783" t="s">
        <v>1479</v>
      </c>
    </row>
    <row r="31" spans="1:41" s="783" customFormat="1" ht="14.4">
      <c r="A31" s="459" t="s">
        <v>385</v>
      </c>
      <c s="460">
        <v>1</v>
      </c>
      <c s="459" t="s">
        <v>2062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65333.339999999997</v>
      </c>
      <c s="463">
        <v>0</v>
      </c>
      <c s="464">
        <v>0</v>
      </c>
      <c s="464">
        <v>0</v>
      </c>
      <c s="464">
        <v>0</v>
      </c>
      <c s="469">
        <v>0</v>
      </c>
      <c s="469">
        <v>0</v>
      </c>
      <c s="465">
        <v>65333.339999999997</v>
      </c>
      <c s="471">
        <v>43404</v>
      </c>
      <c s="471">
        <v>50709</v>
      </c>
      <c s="472">
        <v>70000</v>
      </c>
      <c s="861">
        <v>13.916666666666666</v>
      </c>
      <c s="861">
        <v>20</v>
      </c>
      <c s="633">
        <v>0.074999999999999997</v>
      </c>
      <c s="473">
        <v>13.916666666666666</v>
      </c>
      <c s="473">
        <v>19.999999999999996</v>
      </c>
      <c s="474">
        <v>0.074999999999999997</v>
      </c>
      <c s="783" t="s">
        <v>1478</v>
      </c>
      <c s="783" t="s">
        <v>1479</v>
      </c>
    </row>
    <row r="32" spans="1:41" s="783" customFormat="1" ht="14.4">
      <c r="A32" s="459" t="s">
        <v>386</v>
      </c>
      <c s="460">
        <v>1</v>
      </c>
      <c s="459" t="s">
        <v>2063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49500</v>
      </c>
      <c s="463">
        <v>0</v>
      </c>
      <c s="464">
        <v>0</v>
      </c>
      <c s="464">
        <v>0</v>
      </c>
      <c s="464">
        <v>0</v>
      </c>
      <c s="469">
        <v>0</v>
      </c>
      <c s="469">
        <v>0</v>
      </c>
      <c s="465">
        <v>49500</v>
      </c>
      <c s="471">
        <v>43460</v>
      </c>
      <c s="471">
        <v>47113</v>
      </c>
      <c s="472">
        <v>55000</v>
      </c>
      <c s="861">
        <v>4.072222222222222</v>
      </c>
      <c s="861">
        <v>10</v>
      </c>
      <c s="633">
        <v>0.060600000000000001</v>
      </c>
      <c s="473">
        <v>4.072222222222222</v>
      </c>
      <c s="473">
        <v>10</v>
      </c>
      <c s="474">
        <v>0.060600000000000008</v>
      </c>
      <c s="783" t="s">
        <v>1478</v>
      </c>
      <c s="783" t="s">
        <v>1479</v>
      </c>
    </row>
    <row r="33" spans="1:41" s="783" customFormat="1" ht="14.4">
      <c r="A33" s="459" t="s">
        <v>387</v>
      </c>
      <c s="460">
        <v>1</v>
      </c>
      <c s="459" t="s">
        <v>2064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202500</v>
      </c>
      <c s="463">
        <v>0</v>
      </c>
      <c s="464">
        <v>0</v>
      </c>
      <c s="464">
        <v>0</v>
      </c>
      <c s="464">
        <v>0</v>
      </c>
      <c s="469">
        <v>0</v>
      </c>
      <c s="469">
        <v>0</v>
      </c>
      <c s="465">
        <v>202500</v>
      </c>
      <c s="471">
        <v>43460</v>
      </c>
      <c s="471">
        <v>47113</v>
      </c>
      <c s="472">
        <v>225000</v>
      </c>
      <c s="861">
        <v>4.072222222222222</v>
      </c>
      <c s="861">
        <v>10</v>
      </c>
      <c s="633">
        <v>0.060600000000000001</v>
      </c>
      <c s="473">
        <v>4.072222222222222</v>
      </c>
      <c s="473">
        <v>10</v>
      </c>
      <c s="474">
        <v>0.060600000000000001</v>
      </c>
      <c s="783" t="s">
        <v>1478</v>
      </c>
      <c s="783" t="s">
        <v>1479</v>
      </c>
    </row>
    <row r="34" spans="1:41" s="783" customFormat="1" ht="14.4">
      <c r="A34" s="459" t="s">
        <v>388</v>
      </c>
      <c s="460">
        <v>1</v>
      </c>
      <c s="459" t="s">
        <v>2065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43476</v>
      </c>
      <c s="471">
        <v>45302</v>
      </c>
      <c s="472">
        <v>5000000</v>
      </c>
      <c s="861">
        <v>0</v>
      </c>
      <c s="861">
        <v>0</v>
      </c>
      <c s="633">
        <v>0.047800000000000002</v>
      </c>
      <c s="473">
        <v>0</v>
      </c>
      <c s="473">
        <v>0</v>
      </c>
      <c s="474">
        <v>0</v>
      </c>
      <c s="783" t="s">
        <v>1478</v>
      </c>
      <c s="783" t="s">
        <v>1479</v>
      </c>
    </row>
    <row r="35" spans="1:41" s="783" customFormat="1" ht="14.4">
      <c r="A35" s="459" t="s">
        <v>389</v>
      </c>
      <c s="460">
        <v>1</v>
      </c>
      <c s="459" t="s">
        <v>2066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43476</v>
      </c>
      <c s="471">
        <v>45302</v>
      </c>
      <c s="472">
        <v>6000000</v>
      </c>
      <c s="861">
        <v>0</v>
      </c>
      <c s="861">
        <v>0</v>
      </c>
      <c s="633">
        <v>0.047800000000000002</v>
      </c>
      <c s="473">
        <v>0</v>
      </c>
      <c s="473">
        <v>0</v>
      </c>
      <c s="474">
        <v>0</v>
      </c>
      <c s="783" t="s">
        <v>1478</v>
      </c>
      <c s="783" t="s">
        <v>1479</v>
      </c>
    </row>
    <row r="36" spans="1:41" s="783" customFormat="1" ht="14.4">
      <c r="A36" s="459" t="s">
        <v>390</v>
      </c>
      <c s="460">
        <v>1</v>
      </c>
      <c s="459" t="s">
        <v>2067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10890</v>
      </c>
      <c s="463">
        <v>0</v>
      </c>
      <c s="464">
        <v>0</v>
      </c>
      <c s="464">
        <v>0</v>
      </c>
      <c s="464">
        <v>0</v>
      </c>
      <c s="469">
        <v>0</v>
      </c>
      <c s="469">
        <v>0</v>
      </c>
      <c s="465">
        <v>10890</v>
      </c>
      <c s="471">
        <v>43518</v>
      </c>
      <c s="471">
        <v>47171</v>
      </c>
      <c s="472">
        <v>12100</v>
      </c>
      <c s="861">
        <v>4.2277777777777779</v>
      </c>
      <c s="861">
        <v>10</v>
      </c>
      <c s="633">
        <v>0.060600000000000001</v>
      </c>
      <c s="473">
        <v>4.2277777777777779</v>
      </c>
      <c s="473">
        <v>10</v>
      </c>
      <c s="474">
        <v>0.060599999999999994</v>
      </c>
      <c s="783" t="s">
        <v>1478</v>
      </c>
      <c s="783" t="s">
        <v>1479</v>
      </c>
    </row>
    <row r="37" spans="1:41" s="783" customFormat="1" ht="14.4">
      <c r="A37" s="459" t="s">
        <v>391</v>
      </c>
      <c s="460">
        <v>1</v>
      </c>
      <c s="459" t="s">
        <v>2068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52110</v>
      </c>
      <c s="463">
        <v>0</v>
      </c>
      <c s="464">
        <v>0</v>
      </c>
      <c s="464">
        <v>0</v>
      </c>
      <c s="464">
        <v>0</v>
      </c>
      <c s="469">
        <v>0</v>
      </c>
      <c s="469">
        <v>0</v>
      </c>
      <c s="465">
        <v>52110</v>
      </c>
      <c s="471">
        <v>43518</v>
      </c>
      <c s="471">
        <v>47171</v>
      </c>
      <c s="472">
        <v>57900</v>
      </c>
      <c s="861">
        <v>4.2277777777777779</v>
      </c>
      <c s="861">
        <v>10</v>
      </c>
      <c s="633">
        <v>0.060600000000000001</v>
      </c>
      <c s="473">
        <v>4.2277777777777779</v>
      </c>
      <c s="473">
        <v>10</v>
      </c>
      <c s="474">
        <v>0.060600000000000001</v>
      </c>
      <c s="783" t="s">
        <v>1478</v>
      </c>
      <c s="783" t="s">
        <v>1479</v>
      </c>
    </row>
    <row r="38" spans="1:41" s="783" customFormat="1" ht="14.4">
      <c r="A38" s="459" t="s">
        <v>392</v>
      </c>
      <c s="460">
        <v>1</v>
      </c>
      <c s="459" t="s">
        <v>2069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43522</v>
      </c>
      <c s="471">
        <v>45348</v>
      </c>
      <c s="472">
        <v>3000000</v>
      </c>
      <c s="861">
        <v>0</v>
      </c>
      <c s="861">
        <v>0</v>
      </c>
      <c s="633">
        <v>0.047800000000000002</v>
      </c>
      <c s="473">
        <v>0</v>
      </c>
      <c s="473">
        <v>0</v>
      </c>
      <c s="474">
        <v>0</v>
      </c>
      <c s="783" t="s">
        <v>1478</v>
      </c>
      <c s="783" t="s">
        <v>1479</v>
      </c>
    </row>
    <row r="39" spans="1:41" s="783" customFormat="1" ht="14.4">
      <c r="A39" s="459" t="s">
        <v>393</v>
      </c>
      <c s="460">
        <v>1</v>
      </c>
      <c s="459" t="s">
        <v>2070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150000</v>
      </c>
      <c s="463">
        <v>0</v>
      </c>
      <c s="464">
        <v>15000</v>
      </c>
      <c s="464">
        <v>4545</v>
      </c>
      <c s="464">
        <v>0</v>
      </c>
      <c s="469">
        <v>0</v>
      </c>
      <c s="469">
        <v>0</v>
      </c>
      <c s="465">
        <v>135000</v>
      </c>
      <c s="471">
        <v>43606</v>
      </c>
      <c s="471">
        <v>47259</v>
      </c>
      <c s="472">
        <v>150000</v>
      </c>
      <c s="861">
        <v>4.4749999999999996</v>
      </c>
      <c s="861">
        <v>10</v>
      </c>
      <c s="633">
        <v>0.060600000000000001</v>
      </c>
      <c s="473">
        <v>4.4749999999999996</v>
      </c>
      <c s="473">
        <v>10</v>
      </c>
      <c s="474">
        <v>0.060600000000000001</v>
      </c>
      <c s="783" t="s">
        <v>1478</v>
      </c>
      <c s="783" t="s">
        <v>1479</v>
      </c>
    </row>
    <row r="40" spans="1:41" s="783" customFormat="1" ht="14.4">
      <c r="A40" s="459" t="s">
        <v>394</v>
      </c>
      <c s="460">
        <v>1</v>
      </c>
      <c s="459" t="s">
        <v>2071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785000</v>
      </c>
      <c s="463">
        <v>0</v>
      </c>
      <c s="464">
        <v>78500</v>
      </c>
      <c s="464">
        <v>23785.5</v>
      </c>
      <c s="464">
        <v>0</v>
      </c>
      <c s="469">
        <v>0</v>
      </c>
      <c s="469">
        <v>0</v>
      </c>
      <c s="465">
        <v>706500</v>
      </c>
      <c s="471">
        <v>43606</v>
      </c>
      <c s="471">
        <v>47259</v>
      </c>
      <c s="472">
        <v>785000</v>
      </c>
      <c s="861">
        <v>4.4749999999999996</v>
      </c>
      <c s="861">
        <v>10</v>
      </c>
      <c s="633">
        <v>0.060600000000000001</v>
      </c>
      <c s="473">
        <v>4.4749999999999996</v>
      </c>
      <c s="473">
        <v>10</v>
      </c>
      <c s="474">
        <v>0.060600000000000001</v>
      </c>
      <c s="783" t="s">
        <v>1478</v>
      </c>
      <c s="783" t="s">
        <v>1479</v>
      </c>
    </row>
    <row r="41" spans="1:41" s="783" customFormat="1" ht="14.4">
      <c r="A41" s="459" t="s">
        <v>395</v>
      </c>
      <c s="460">
        <v>1</v>
      </c>
      <c s="459" t="s">
        <v>2072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95000</v>
      </c>
      <c s="463">
        <v>0</v>
      </c>
      <c s="464">
        <v>0</v>
      </c>
      <c s="464">
        <v>0</v>
      </c>
      <c s="464">
        <v>0</v>
      </c>
      <c s="469">
        <v>0</v>
      </c>
      <c s="469">
        <v>0</v>
      </c>
      <c s="465">
        <v>95000</v>
      </c>
      <c s="471">
        <v>43637</v>
      </c>
      <c s="471">
        <v>47290</v>
      </c>
      <c s="472">
        <v>95000</v>
      </c>
      <c s="861">
        <v>4.5583333333333336</v>
      </c>
      <c s="861">
        <v>10</v>
      </c>
      <c s="633">
        <v>0.060600000000000001</v>
      </c>
      <c s="473">
        <v>4.5583333333333336</v>
      </c>
      <c s="473">
        <v>10</v>
      </c>
      <c s="474">
        <v>0.060600000000000001</v>
      </c>
      <c s="783" t="s">
        <v>1478</v>
      </c>
      <c s="783" t="s">
        <v>1479</v>
      </c>
    </row>
    <row r="42" spans="1:41" s="783" customFormat="1" ht="14.4">
      <c r="A42" s="459" t="s">
        <v>396</v>
      </c>
      <c s="460">
        <v>1</v>
      </c>
      <c s="459" t="s">
        <v>2073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2995607.3799999999</v>
      </c>
      <c s="463">
        <v>0</v>
      </c>
      <c s="464">
        <v>2995607.3799999999</v>
      </c>
      <c s="464">
        <v>71595.020000000004</v>
      </c>
      <c s="464">
        <v>0</v>
      </c>
      <c s="469">
        <v>0</v>
      </c>
      <c s="469">
        <v>0</v>
      </c>
      <c s="465">
        <v>0</v>
      </c>
      <c s="471">
        <v>43790</v>
      </c>
      <c s="471">
        <v>45617</v>
      </c>
      <c s="472">
        <v>2995607.3799999999</v>
      </c>
      <c s="861">
        <v>0</v>
      </c>
      <c s="861">
        <v>0</v>
      </c>
      <c s="633">
        <v>0.047800000000000002</v>
      </c>
      <c s="473">
        <v>0</v>
      </c>
      <c s="473">
        <v>0</v>
      </c>
      <c s="474">
        <v>0</v>
      </c>
      <c s="783" t="s">
        <v>1478</v>
      </c>
      <c s="783" t="s">
        <v>1479</v>
      </c>
    </row>
    <row r="43" spans="1:41" s="783" customFormat="1" ht="14.4">
      <c r="A43" s="459" t="s">
        <v>397</v>
      </c>
      <c s="460">
        <v>1</v>
      </c>
      <c s="459" t="s">
        <v>2074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3000000</v>
      </c>
      <c s="463">
        <v>0</v>
      </c>
      <c s="464">
        <v>0</v>
      </c>
      <c s="464">
        <v>0</v>
      </c>
      <c s="464">
        <v>0</v>
      </c>
      <c s="469">
        <v>0</v>
      </c>
      <c s="469">
        <v>0</v>
      </c>
      <c s="465">
        <v>3000000</v>
      </c>
      <c s="471">
        <v>43826</v>
      </c>
      <c s="471">
        <v>46383</v>
      </c>
      <c s="472">
        <v>3000000</v>
      </c>
      <c s="861">
        <v>2.0750000000000002</v>
      </c>
      <c s="861">
        <v>7</v>
      </c>
      <c s="633">
        <v>0.085000000000000006</v>
      </c>
      <c s="473">
        <v>2.0750000000000002</v>
      </c>
      <c s="473">
        <v>7</v>
      </c>
      <c s="474">
        <v>0.085000000000000006</v>
      </c>
      <c s="783" t="s">
        <v>1478</v>
      </c>
      <c s="783" t="s">
        <v>1479</v>
      </c>
    </row>
    <row r="44" spans="1:41" s="783" customFormat="1" ht="14.4">
      <c r="A44" s="459" t="s">
        <v>398</v>
      </c>
      <c s="460">
        <v>1</v>
      </c>
      <c s="459" t="s">
        <v>2075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1500000</v>
      </c>
      <c s="463">
        <v>0</v>
      </c>
      <c s="464">
        <v>0</v>
      </c>
      <c s="464">
        <v>0</v>
      </c>
      <c s="464">
        <v>0</v>
      </c>
      <c s="469">
        <v>0</v>
      </c>
      <c s="469">
        <v>0</v>
      </c>
      <c s="465">
        <v>1500000</v>
      </c>
      <c s="471">
        <v>43826</v>
      </c>
      <c s="471">
        <v>46383</v>
      </c>
      <c s="472">
        <v>1500000</v>
      </c>
      <c s="861">
        <v>2.0750000000000002</v>
      </c>
      <c s="861">
        <v>7</v>
      </c>
      <c s="633">
        <v>0.085000000000000006</v>
      </c>
      <c s="473">
        <v>2.0750000000000002</v>
      </c>
      <c s="473">
        <v>7</v>
      </c>
      <c s="474">
        <v>0.085000000000000006</v>
      </c>
      <c s="783" t="s">
        <v>1478</v>
      </c>
      <c s="783" t="s">
        <v>1479</v>
      </c>
    </row>
    <row r="45" spans="1:41" s="783" customFormat="1" ht="14.4">
      <c r="A45" s="459" t="s">
        <v>399</v>
      </c>
      <c s="460">
        <v>1</v>
      </c>
      <c s="459" t="s">
        <v>2076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1000000</v>
      </c>
      <c s="463">
        <v>0</v>
      </c>
      <c s="464">
        <v>0</v>
      </c>
      <c s="464">
        <v>0</v>
      </c>
      <c s="464">
        <v>0</v>
      </c>
      <c s="469">
        <v>0</v>
      </c>
      <c s="469">
        <v>0</v>
      </c>
      <c s="465">
        <v>1000000</v>
      </c>
      <c s="471">
        <v>43826</v>
      </c>
      <c s="471">
        <v>46383</v>
      </c>
      <c s="472">
        <v>1000000</v>
      </c>
      <c s="861">
        <v>2.0750000000000002</v>
      </c>
      <c s="861">
        <v>7</v>
      </c>
      <c s="633">
        <v>0.085000000000000006</v>
      </c>
      <c s="473">
        <v>2.0750000000000002</v>
      </c>
      <c s="473">
        <v>7</v>
      </c>
      <c s="474">
        <v>0.085000000000000006</v>
      </c>
      <c s="783" t="s">
        <v>1478</v>
      </c>
      <c s="783" t="s">
        <v>1479</v>
      </c>
    </row>
    <row r="46" spans="1:41" s="783" customFormat="1" ht="14.4">
      <c r="A46" s="459" t="s">
        <v>400</v>
      </c>
      <c s="460">
        <v>1</v>
      </c>
      <c s="459" t="s">
        <v>2077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1000000</v>
      </c>
      <c s="463">
        <v>0</v>
      </c>
      <c s="464">
        <v>0</v>
      </c>
      <c s="464">
        <v>0</v>
      </c>
      <c s="464">
        <v>0</v>
      </c>
      <c s="469">
        <v>0</v>
      </c>
      <c s="469">
        <v>0</v>
      </c>
      <c s="465">
        <v>1000000</v>
      </c>
      <c s="471">
        <v>43826</v>
      </c>
      <c s="471">
        <v>46383</v>
      </c>
      <c s="472">
        <v>1000000</v>
      </c>
      <c s="861">
        <v>2.0750000000000002</v>
      </c>
      <c s="861">
        <v>7</v>
      </c>
      <c s="633">
        <v>0.085000000000000006</v>
      </c>
      <c s="473">
        <v>2.0750000000000002</v>
      </c>
      <c s="473">
        <v>7</v>
      </c>
      <c s="474">
        <v>0.085000000000000006</v>
      </c>
      <c s="783" t="s">
        <v>1478</v>
      </c>
      <c s="783" t="s">
        <v>1479</v>
      </c>
    </row>
    <row r="47" spans="1:41" s="783" customFormat="1" ht="14.4">
      <c r="A47" s="459" t="s">
        <v>401</v>
      </c>
      <c s="460">
        <v>1</v>
      </c>
      <c s="459" t="s">
        <v>2078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155000</v>
      </c>
      <c s="463">
        <v>0</v>
      </c>
      <c s="464">
        <v>0</v>
      </c>
      <c s="464">
        <v>0</v>
      </c>
      <c s="464">
        <v>0</v>
      </c>
      <c s="469">
        <v>0</v>
      </c>
      <c s="469">
        <v>0</v>
      </c>
      <c s="465">
        <v>155000</v>
      </c>
      <c s="471">
        <v>43826</v>
      </c>
      <c s="471">
        <v>46383</v>
      </c>
      <c s="472">
        <v>155000</v>
      </c>
      <c s="861">
        <v>2.0750000000000002</v>
      </c>
      <c s="861">
        <v>7</v>
      </c>
      <c s="633">
        <v>0.085000000000000006</v>
      </c>
      <c s="473">
        <v>2.0750000000000002</v>
      </c>
      <c s="473">
        <v>7</v>
      </c>
      <c s="474">
        <v>0.085000000000000006</v>
      </c>
      <c s="783" t="s">
        <v>1478</v>
      </c>
      <c s="783" t="s">
        <v>1479</v>
      </c>
    </row>
    <row r="48" spans="1:41" s="783" customFormat="1" ht="14.4">
      <c r="A48" s="459" t="s">
        <v>402</v>
      </c>
      <c s="460">
        <v>1</v>
      </c>
      <c s="459" t="s">
        <v>2079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390000</v>
      </c>
      <c s="463">
        <v>0</v>
      </c>
      <c s="464">
        <v>0</v>
      </c>
      <c s="464">
        <v>0</v>
      </c>
      <c s="464">
        <v>0</v>
      </c>
      <c s="469">
        <v>0</v>
      </c>
      <c s="469">
        <v>0</v>
      </c>
      <c s="465">
        <v>390000</v>
      </c>
      <c s="471">
        <v>43826</v>
      </c>
      <c s="471">
        <v>46383</v>
      </c>
      <c s="472">
        <v>390000</v>
      </c>
      <c s="861">
        <v>2.0750000000000002</v>
      </c>
      <c s="861">
        <v>7</v>
      </c>
      <c s="633">
        <v>0.085000000000000006</v>
      </c>
      <c s="473">
        <v>2.0750000000000002</v>
      </c>
      <c s="473">
        <v>7</v>
      </c>
      <c s="474">
        <v>0.085000000000000006</v>
      </c>
      <c s="783" t="s">
        <v>1478</v>
      </c>
      <c s="783" t="s">
        <v>1479</v>
      </c>
    </row>
    <row r="49" spans="1:41" s="783" customFormat="1" ht="14.4">
      <c r="A49" s="459" t="s">
        <v>403</v>
      </c>
      <c s="460">
        <v>1</v>
      </c>
      <c s="459" t="s">
        <v>2080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600500</v>
      </c>
      <c s="463">
        <v>0</v>
      </c>
      <c s="464">
        <v>0</v>
      </c>
      <c s="464">
        <v>0</v>
      </c>
      <c s="464">
        <v>0</v>
      </c>
      <c s="469">
        <v>0</v>
      </c>
      <c s="469">
        <v>0</v>
      </c>
      <c s="465">
        <v>600500</v>
      </c>
      <c s="471">
        <v>43826</v>
      </c>
      <c s="471">
        <v>46383</v>
      </c>
      <c s="472">
        <v>600500</v>
      </c>
      <c s="861">
        <v>2.0750000000000002</v>
      </c>
      <c s="861">
        <v>7</v>
      </c>
      <c s="633">
        <v>0.085000000000000006</v>
      </c>
      <c s="473">
        <v>2.0750000000000002</v>
      </c>
      <c s="473">
        <v>7</v>
      </c>
      <c s="474">
        <v>0.085000000000000006</v>
      </c>
      <c s="783" t="s">
        <v>1478</v>
      </c>
      <c s="783" t="s">
        <v>1479</v>
      </c>
    </row>
    <row r="50" spans="1:41" s="783" customFormat="1" ht="14.4">
      <c r="A50" s="459" t="s">
        <v>404</v>
      </c>
      <c s="460">
        <v>1</v>
      </c>
      <c s="459" t="s">
        <v>2081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3000000</v>
      </c>
      <c s="463">
        <v>0</v>
      </c>
      <c s="464">
        <v>0</v>
      </c>
      <c s="464">
        <v>0</v>
      </c>
      <c s="464">
        <v>0</v>
      </c>
      <c s="469">
        <v>0</v>
      </c>
      <c s="469">
        <v>0</v>
      </c>
      <c s="465">
        <v>3000000</v>
      </c>
      <c s="471">
        <v>43826</v>
      </c>
      <c s="471">
        <v>46383</v>
      </c>
      <c s="472">
        <v>3000000</v>
      </c>
      <c s="861">
        <v>2.0750000000000002</v>
      </c>
      <c s="861">
        <v>7</v>
      </c>
      <c s="633">
        <v>0.085000000000000006</v>
      </c>
      <c s="473">
        <v>2.0750000000000002</v>
      </c>
      <c s="473">
        <v>7</v>
      </c>
      <c s="474">
        <v>0.085000000000000006</v>
      </c>
      <c s="783" t="s">
        <v>1478</v>
      </c>
      <c s="783" t="s">
        <v>1479</v>
      </c>
    </row>
    <row r="51" spans="1:41" s="783" customFormat="1" ht="14.4">
      <c r="A51" s="459" t="s">
        <v>405</v>
      </c>
      <c s="460">
        <v>1</v>
      </c>
      <c s="459" t="s">
        <v>2082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150000</v>
      </c>
      <c s="463">
        <v>0</v>
      </c>
      <c s="464">
        <v>0</v>
      </c>
      <c s="464">
        <v>0</v>
      </c>
      <c s="464">
        <v>0</v>
      </c>
      <c s="469">
        <v>0</v>
      </c>
      <c s="469">
        <v>0</v>
      </c>
      <c s="465">
        <v>150000</v>
      </c>
      <c s="471">
        <v>43826</v>
      </c>
      <c s="471">
        <v>46383</v>
      </c>
      <c s="472">
        <v>150000</v>
      </c>
      <c s="861">
        <v>2.0750000000000002</v>
      </c>
      <c s="861">
        <v>7</v>
      </c>
      <c s="633">
        <v>0.085000000000000006</v>
      </c>
      <c s="473">
        <v>2.0750000000000002</v>
      </c>
      <c s="473">
        <v>7</v>
      </c>
      <c s="474">
        <v>0.085000000000000006</v>
      </c>
      <c s="783" t="s">
        <v>1478</v>
      </c>
      <c s="783" t="s">
        <v>1479</v>
      </c>
    </row>
    <row r="52" spans="1:41" s="783" customFormat="1" ht="14.4">
      <c r="A52" s="459" t="s">
        <v>406</v>
      </c>
      <c s="460">
        <v>1</v>
      </c>
      <c s="459" t="s">
        <v>2083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3000000</v>
      </c>
      <c s="463">
        <v>0</v>
      </c>
      <c s="464">
        <v>0</v>
      </c>
      <c s="464">
        <v>0</v>
      </c>
      <c s="464">
        <v>0</v>
      </c>
      <c s="469">
        <v>0</v>
      </c>
      <c s="469">
        <v>0</v>
      </c>
      <c s="465">
        <v>3000000</v>
      </c>
      <c s="471">
        <v>43826</v>
      </c>
      <c s="471">
        <v>46383</v>
      </c>
      <c s="472">
        <v>3000000</v>
      </c>
      <c s="861">
        <v>2.0750000000000002</v>
      </c>
      <c s="861">
        <v>7</v>
      </c>
      <c s="633">
        <v>0.085000000000000006</v>
      </c>
      <c s="473">
        <v>2.0750000000000002</v>
      </c>
      <c s="473">
        <v>7</v>
      </c>
      <c s="474">
        <v>0.085000000000000006</v>
      </c>
      <c s="783" t="s">
        <v>1478</v>
      </c>
      <c s="783" t="s">
        <v>1479</v>
      </c>
    </row>
    <row r="53" spans="1:41" s="783" customFormat="1" ht="14.4">
      <c r="A53" s="459" t="s">
        <v>407</v>
      </c>
      <c s="460">
        <v>1</v>
      </c>
      <c s="459" t="s">
        <v>2084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2200000</v>
      </c>
      <c s="463">
        <v>0</v>
      </c>
      <c s="464">
        <v>0</v>
      </c>
      <c s="464">
        <v>0</v>
      </c>
      <c s="464">
        <v>0</v>
      </c>
      <c s="469">
        <v>0</v>
      </c>
      <c s="469">
        <v>0</v>
      </c>
      <c s="465">
        <v>2200000</v>
      </c>
      <c s="471">
        <v>43826</v>
      </c>
      <c s="471">
        <v>46383</v>
      </c>
      <c s="472">
        <v>2200000</v>
      </c>
      <c s="861">
        <v>2.0750000000000002</v>
      </c>
      <c s="861">
        <v>7</v>
      </c>
      <c s="633">
        <v>0.085000000000000006</v>
      </c>
      <c s="473">
        <v>2.0750000000000002</v>
      </c>
      <c s="473">
        <v>7</v>
      </c>
      <c s="474">
        <v>0.085000000000000006</v>
      </c>
      <c s="783" t="s">
        <v>1478</v>
      </c>
      <c s="783" t="s">
        <v>1479</v>
      </c>
    </row>
    <row r="54" spans="1:41" s="783" customFormat="1" ht="14.4">
      <c r="A54" s="459" t="s">
        <v>408</v>
      </c>
      <c s="460">
        <v>1</v>
      </c>
      <c s="459" t="s">
        <v>2085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600000</v>
      </c>
      <c s="463">
        <v>0</v>
      </c>
      <c s="464">
        <v>0</v>
      </c>
      <c s="464">
        <v>0</v>
      </c>
      <c s="464">
        <v>0</v>
      </c>
      <c s="469">
        <v>0</v>
      </c>
      <c s="469">
        <v>0</v>
      </c>
      <c s="465">
        <v>600000</v>
      </c>
      <c s="471">
        <v>43826</v>
      </c>
      <c s="471">
        <v>46383</v>
      </c>
      <c s="472">
        <v>600000</v>
      </c>
      <c s="861">
        <v>2.0750000000000002</v>
      </c>
      <c s="861">
        <v>7</v>
      </c>
      <c s="633">
        <v>0.085000000000000006</v>
      </c>
      <c s="473">
        <v>2.0750000000000002</v>
      </c>
      <c s="473">
        <v>7</v>
      </c>
      <c s="474">
        <v>0.085000000000000006</v>
      </c>
      <c s="783" t="s">
        <v>1478</v>
      </c>
      <c s="783" t="s">
        <v>1479</v>
      </c>
    </row>
    <row r="55" spans="1:41" s="783" customFormat="1" ht="14.4">
      <c r="A55" s="459" t="s">
        <v>409</v>
      </c>
      <c s="460">
        <v>1</v>
      </c>
      <c s="459" t="s">
        <v>2086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1000000</v>
      </c>
      <c s="463">
        <v>0</v>
      </c>
      <c s="464">
        <v>0</v>
      </c>
      <c s="464">
        <v>0</v>
      </c>
      <c s="464">
        <v>0</v>
      </c>
      <c s="469">
        <v>0</v>
      </c>
      <c s="469">
        <v>0</v>
      </c>
      <c s="465">
        <v>1000000</v>
      </c>
      <c s="471">
        <v>43860</v>
      </c>
      <c s="471">
        <v>45687</v>
      </c>
      <c s="472">
        <v>1000000</v>
      </c>
      <c s="861">
        <v>0.16666666666666666</v>
      </c>
      <c s="861">
        <v>5</v>
      </c>
      <c s="633">
        <v>0.0785</v>
      </c>
      <c s="473">
        <v>0.16666666666666666</v>
      </c>
      <c s="473">
        <v>5</v>
      </c>
      <c s="474">
        <v>0.0785</v>
      </c>
      <c s="783" t="s">
        <v>1478</v>
      </c>
      <c s="783" t="s">
        <v>1479</v>
      </c>
    </row>
    <row r="56" spans="1:41" s="783" customFormat="1" ht="14.4">
      <c r="A56" s="459" t="s">
        <v>410</v>
      </c>
      <c s="460">
        <v>1</v>
      </c>
      <c s="459" t="s">
        <v>2087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500000</v>
      </c>
      <c s="463">
        <v>0</v>
      </c>
      <c s="464">
        <v>0</v>
      </c>
      <c s="464">
        <v>0</v>
      </c>
      <c s="464">
        <v>0</v>
      </c>
      <c s="469">
        <v>0</v>
      </c>
      <c s="469">
        <v>0</v>
      </c>
      <c s="465">
        <v>500000</v>
      </c>
      <c s="471">
        <v>43860</v>
      </c>
      <c s="471">
        <v>45687</v>
      </c>
      <c s="472">
        <v>500000</v>
      </c>
      <c s="861">
        <v>0.16666666666666666</v>
      </c>
      <c s="861">
        <v>5</v>
      </c>
      <c s="633">
        <v>0.0785</v>
      </c>
      <c s="473">
        <v>0.16666666666666666</v>
      </c>
      <c s="473">
        <v>5</v>
      </c>
      <c s="474">
        <v>0.0785</v>
      </c>
      <c s="783" t="s">
        <v>1478</v>
      </c>
      <c s="783" t="s">
        <v>1479</v>
      </c>
    </row>
    <row r="57" spans="1:41" s="783" customFormat="1" ht="14.4">
      <c r="A57" s="459" t="s">
        <v>411</v>
      </c>
      <c s="460">
        <v>1</v>
      </c>
      <c s="459" t="s">
        <v>2088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1400000</v>
      </c>
      <c s="463">
        <v>0</v>
      </c>
      <c s="464">
        <v>0</v>
      </c>
      <c s="464">
        <v>0</v>
      </c>
      <c s="464">
        <v>0</v>
      </c>
      <c s="469">
        <v>0</v>
      </c>
      <c s="469">
        <v>0</v>
      </c>
      <c s="465">
        <v>1400000</v>
      </c>
      <c s="471">
        <v>43826</v>
      </c>
      <c s="471">
        <v>46383</v>
      </c>
      <c s="472">
        <v>1400000</v>
      </c>
      <c s="861">
        <v>2.0750000000000002</v>
      </c>
      <c s="861">
        <v>7</v>
      </c>
      <c s="633">
        <v>0.085000000000000006</v>
      </c>
      <c s="473">
        <v>2.0750000000000002</v>
      </c>
      <c s="473">
        <v>7</v>
      </c>
      <c s="474">
        <v>0.085000000000000006</v>
      </c>
      <c s="783" t="s">
        <v>1478</v>
      </c>
      <c s="783" t="s">
        <v>1479</v>
      </c>
    </row>
    <row r="58" spans="1:41" s="783" customFormat="1" ht="14.4">
      <c r="A58" s="459" t="s">
        <v>412</v>
      </c>
      <c s="460">
        <v>1</v>
      </c>
      <c s="459" t="s">
        <v>2089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5600000</v>
      </c>
      <c s="463">
        <v>0</v>
      </c>
      <c s="464">
        <v>0</v>
      </c>
      <c s="464">
        <v>0</v>
      </c>
      <c s="464">
        <v>0</v>
      </c>
      <c s="469">
        <v>0</v>
      </c>
      <c s="469">
        <v>0</v>
      </c>
      <c s="465">
        <v>5600000</v>
      </c>
      <c s="471">
        <v>43826</v>
      </c>
      <c s="471">
        <v>46383</v>
      </c>
      <c s="472">
        <v>5600000</v>
      </c>
      <c s="861">
        <v>2.0750000000000002</v>
      </c>
      <c s="861">
        <v>7</v>
      </c>
      <c s="633">
        <v>0.085000000000000006</v>
      </c>
      <c s="473">
        <v>2.0750000000000002</v>
      </c>
      <c s="473">
        <v>7</v>
      </c>
      <c s="474">
        <v>0.085000000000000006</v>
      </c>
      <c s="783" t="s">
        <v>1478</v>
      </c>
      <c s="783" t="s">
        <v>1479</v>
      </c>
    </row>
    <row r="59" spans="1:41" s="783" customFormat="1" ht="14.4">
      <c r="A59" s="459" t="s">
        <v>413</v>
      </c>
      <c s="460">
        <v>1</v>
      </c>
      <c s="459" t="s">
        <v>2090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3205000</v>
      </c>
      <c s="463">
        <v>0</v>
      </c>
      <c s="464">
        <v>0</v>
      </c>
      <c s="464">
        <v>0</v>
      </c>
      <c s="464">
        <v>0</v>
      </c>
      <c s="469">
        <v>0</v>
      </c>
      <c s="469">
        <v>0</v>
      </c>
      <c s="465">
        <v>3205000</v>
      </c>
      <c s="471">
        <v>43860</v>
      </c>
      <c s="471">
        <v>45687</v>
      </c>
      <c s="472">
        <v>3205000</v>
      </c>
      <c s="861">
        <v>0.16666666666666666</v>
      </c>
      <c s="861">
        <v>5</v>
      </c>
      <c s="633">
        <v>0.0785</v>
      </c>
      <c s="473">
        <v>0.16666666666666666</v>
      </c>
      <c s="473">
        <v>5</v>
      </c>
      <c s="474">
        <v>0.0785</v>
      </c>
      <c s="783" t="s">
        <v>1478</v>
      </c>
      <c s="783" t="s">
        <v>1479</v>
      </c>
    </row>
    <row r="60" spans="1:41" s="783" customFormat="1" ht="14.4">
      <c r="A60" s="459" t="s">
        <v>414</v>
      </c>
      <c s="460">
        <v>1</v>
      </c>
      <c s="459" t="s">
        <v>2091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585831</v>
      </c>
      <c s="463">
        <v>0</v>
      </c>
      <c s="464">
        <v>0</v>
      </c>
      <c s="464">
        <v>0</v>
      </c>
      <c s="464">
        <v>0</v>
      </c>
      <c s="469">
        <v>0</v>
      </c>
      <c s="469">
        <v>0</v>
      </c>
      <c s="465">
        <v>585831</v>
      </c>
      <c s="471">
        <v>43826</v>
      </c>
      <c s="471">
        <v>46383</v>
      </c>
      <c s="472">
        <v>585831</v>
      </c>
      <c s="861">
        <v>2.0750000000000002</v>
      </c>
      <c s="861">
        <v>7</v>
      </c>
      <c s="633">
        <v>0.085000000000000006</v>
      </c>
      <c s="473">
        <v>2.0750000000000002</v>
      </c>
      <c s="473">
        <v>7</v>
      </c>
      <c s="474">
        <v>0.085000000000000006</v>
      </c>
      <c s="783" t="s">
        <v>1478</v>
      </c>
      <c s="783" t="s">
        <v>1479</v>
      </c>
    </row>
    <row r="61" spans="1:41" s="783" customFormat="1" ht="14.4">
      <c r="A61" s="459" t="s">
        <v>415</v>
      </c>
      <c s="460">
        <v>1</v>
      </c>
      <c s="459" t="s">
        <v>2092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14004714.4</v>
      </c>
      <c s="463">
        <v>0</v>
      </c>
      <c s="464">
        <v>0</v>
      </c>
      <c s="464">
        <v>0</v>
      </c>
      <c s="464">
        <v>0</v>
      </c>
      <c s="469">
        <v>0</v>
      </c>
      <c s="469">
        <v>0</v>
      </c>
      <c s="465">
        <v>14004714.4</v>
      </c>
      <c s="471">
        <v>43860</v>
      </c>
      <c s="471">
        <v>45687</v>
      </c>
      <c s="472">
        <v>14004714.4</v>
      </c>
      <c s="861">
        <v>0.16666666666666666</v>
      </c>
      <c s="861">
        <v>5</v>
      </c>
      <c s="633">
        <v>0.0785</v>
      </c>
      <c s="473">
        <v>0.16666666666666666</v>
      </c>
      <c s="473">
        <v>5</v>
      </c>
      <c s="474">
        <v>0.0785</v>
      </c>
      <c s="783" t="s">
        <v>1478</v>
      </c>
      <c s="783" t="s">
        <v>1479</v>
      </c>
    </row>
    <row r="62" spans="1:41" s="783" customFormat="1" ht="14.4">
      <c r="A62" s="459" t="s">
        <v>416</v>
      </c>
      <c s="460">
        <v>1</v>
      </c>
      <c s="459" t="s">
        <v>2093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806757.78000000003</v>
      </c>
      <c s="463">
        <v>0</v>
      </c>
      <c s="464">
        <v>0</v>
      </c>
      <c s="464">
        <v>0</v>
      </c>
      <c s="464">
        <v>0</v>
      </c>
      <c s="469">
        <v>0</v>
      </c>
      <c s="469">
        <v>0</v>
      </c>
      <c s="465">
        <v>806757.78000000003</v>
      </c>
      <c s="471">
        <v>43860</v>
      </c>
      <c s="471">
        <v>45687</v>
      </c>
      <c s="472">
        <v>806757.78000000003</v>
      </c>
      <c s="861">
        <v>0.16666666666666666</v>
      </c>
      <c s="861">
        <v>5</v>
      </c>
      <c s="633">
        <v>0.0785</v>
      </c>
      <c s="473">
        <v>0.16666666666666666</v>
      </c>
      <c s="473">
        <v>5</v>
      </c>
      <c s="474">
        <v>0.0785</v>
      </c>
      <c s="783" t="s">
        <v>1478</v>
      </c>
      <c s="783" t="s">
        <v>1479</v>
      </c>
    </row>
    <row r="63" spans="1:41" s="783" customFormat="1" ht="14.4">
      <c r="A63" s="459" t="s">
        <v>417</v>
      </c>
      <c s="460">
        <v>1</v>
      </c>
      <c s="459" t="s">
        <v>2094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734844.72999999998</v>
      </c>
      <c s="463">
        <v>0</v>
      </c>
      <c s="464">
        <v>0</v>
      </c>
      <c s="464">
        <v>0</v>
      </c>
      <c s="464">
        <v>0</v>
      </c>
      <c s="469">
        <v>0</v>
      </c>
      <c s="469">
        <v>0</v>
      </c>
      <c s="465">
        <v>734844.72999999998</v>
      </c>
      <c s="471">
        <v>43860</v>
      </c>
      <c s="471">
        <v>45687</v>
      </c>
      <c s="472">
        <v>734844.72999999998</v>
      </c>
      <c s="861">
        <v>0.16666666666666666</v>
      </c>
      <c s="861">
        <v>5</v>
      </c>
      <c s="633">
        <v>0.0785</v>
      </c>
      <c s="473">
        <v>0.16666666666666666</v>
      </c>
      <c s="473">
        <v>5</v>
      </c>
      <c s="474">
        <v>0.0785</v>
      </c>
      <c s="783" t="s">
        <v>1478</v>
      </c>
      <c s="783" t="s">
        <v>1479</v>
      </c>
    </row>
    <row r="64" spans="1:41" s="783" customFormat="1" ht="14.4">
      <c r="A64" s="459" t="s">
        <v>418</v>
      </c>
      <c s="460">
        <v>1</v>
      </c>
      <c s="459" t="s">
        <v>2095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1012037</v>
      </c>
      <c s="463">
        <v>0</v>
      </c>
      <c s="464">
        <v>0</v>
      </c>
      <c s="464">
        <v>0</v>
      </c>
      <c s="464">
        <v>0</v>
      </c>
      <c s="469">
        <v>0</v>
      </c>
      <c s="469">
        <v>0</v>
      </c>
      <c s="465">
        <v>1012037</v>
      </c>
      <c s="471">
        <v>43860</v>
      </c>
      <c s="471">
        <v>45687</v>
      </c>
      <c s="472">
        <v>1012037</v>
      </c>
      <c s="861">
        <v>0.16666666666666666</v>
      </c>
      <c s="861">
        <v>5</v>
      </c>
      <c s="633">
        <v>0.0785</v>
      </c>
      <c s="473">
        <v>0.16666666666666666</v>
      </c>
      <c s="473">
        <v>5</v>
      </c>
      <c s="474">
        <v>0.0785</v>
      </c>
      <c s="783" t="s">
        <v>1478</v>
      </c>
      <c s="783" t="s">
        <v>1479</v>
      </c>
    </row>
    <row r="65" spans="1:41" s="783" customFormat="1" ht="14.4">
      <c r="A65" s="459" t="s">
        <v>419</v>
      </c>
      <c s="460">
        <v>1</v>
      </c>
      <c s="459" t="s">
        <v>2096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1564434.6699999999</v>
      </c>
      <c s="463">
        <v>0</v>
      </c>
      <c s="464">
        <v>0</v>
      </c>
      <c s="464">
        <v>0</v>
      </c>
      <c s="464">
        <v>0</v>
      </c>
      <c s="469">
        <v>0</v>
      </c>
      <c s="469">
        <v>0</v>
      </c>
      <c s="465">
        <v>1564434.6699999999</v>
      </c>
      <c s="471">
        <v>43860</v>
      </c>
      <c s="471">
        <v>45687</v>
      </c>
      <c s="472">
        <v>1564434.6699999999</v>
      </c>
      <c s="861">
        <v>0.16666666666666666</v>
      </c>
      <c s="861">
        <v>5</v>
      </c>
      <c s="633">
        <v>0.0785</v>
      </c>
      <c s="473">
        <v>0.16666666666666666</v>
      </c>
      <c s="473">
        <v>5</v>
      </c>
      <c s="474">
        <v>0.0785</v>
      </c>
      <c s="783" t="s">
        <v>1478</v>
      </c>
      <c s="783" t="s">
        <v>1479</v>
      </c>
    </row>
    <row r="66" spans="1:41" s="783" customFormat="1" ht="14.4">
      <c r="A66" s="459" t="s">
        <v>420</v>
      </c>
      <c s="460">
        <v>1</v>
      </c>
      <c s="459" t="s">
        <v>2097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1564434.6699999999</v>
      </c>
      <c s="463">
        <v>0</v>
      </c>
      <c s="464">
        <v>0</v>
      </c>
      <c s="464">
        <v>0</v>
      </c>
      <c s="464">
        <v>0</v>
      </c>
      <c s="469">
        <v>0</v>
      </c>
      <c s="469">
        <v>0</v>
      </c>
      <c s="465">
        <v>1564434.6699999999</v>
      </c>
      <c s="471">
        <v>43826</v>
      </c>
      <c s="471">
        <v>46383</v>
      </c>
      <c s="472">
        <v>1564434.6699999999</v>
      </c>
      <c s="861">
        <v>2.0750000000000002</v>
      </c>
      <c s="861">
        <v>7</v>
      </c>
      <c s="633">
        <v>0.085000000000000006</v>
      </c>
      <c s="473">
        <v>2.0750000000000002</v>
      </c>
      <c s="473">
        <v>7</v>
      </c>
      <c s="474">
        <v>0.085000000000000006</v>
      </c>
      <c s="783" t="s">
        <v>1478</v>
      </c>
      <c s="783" t="s">
        <v>1479</v>
      </c>
    </row>
    <row r="67" spans="1:41" s="783" customFormat="1" ht="14.4">
      <c r="A67" s="459" t="s">
        <v>421</v>
      </c>
      <c s="460">
        <v>1</v>
      </c>
      <c s="459" t="s">
        <v>2098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1185812.6000000001</v>
      </c>
      <c s="463">
        <v>0</v>
      </c>
      <c s="464">
        <v>0</v>
      </c>
      <c s="464">
        <v>0</v>
      </c>
      <c s="464">
        <v>0</v>
      </c>
      <c s="469">
        <v>0</v>
      </c>
      <c s="469">
        <v>0</v>
      </c>
      <c s="465">
        <v>1185812.6000000001</v>
      </c>
      <c s="471">
        <v>43860</v>
      </c>
      <c s="471">
        <v>45687</v>
      </c>
      <c s="472">
        <v>1185812.6000000001</v>
      </c>
      <c s="861">
        <v>0.16666666666666666</v>
      </c>
      <c s="861">
        <v>5</v>
      </c>
      <c s="633">
        <v>0.0785</v>
      </c>
      <c s="473">
        <v>0.16666666666666666</v>
      </c>
      <c s="473">
        <v>5</v>
      </c>
      <c s="474">
        <v>0.0785</v>
      </c>
      <c s="783" t="s">
        <v>1478</v>
      </c>
      <c s="783" t="s">
        <v>1479</v>
      </c>
    </row>
    <row r="68" spans="1:41" s="783" customFormat="1" ht="14.4">
      <c r="A68" s="459" t="s">
        <v>422</v>
      </c>
      <c s="460">
        <v>1</v>
      </c>
      <c s="459" t="s">
        <v>2099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778223.32999999996</v>
      </c>
      <c s="463">
        <v>0</v>
      </c>
      <c s="464">
        <v>0</v>
      </c>
      <c s="464">
        <v>0</v>
      </c>
      <c s="464">
        <v>0</v>
      </c>
      <c s="469">
        <v>0</v>
      </c>
      <c s="469">
        <v>0</v>
      </c>
      <c s="465">
        <v>778223.32999999996</v>
      </c>
      <c s="471">
        <v>43860</v>
      </c>
      <c s="471">
        <v>45687</v>
      </c>
      <c s="472">
        <v>778223.32999999996</v>
      </c>
      <c s="861">
        <v>0.16666666666666666</v>
      </c>
      <c s="861">
        <v>5</v>
      </c>
      <c s="633">
        <v>0.0785</v>
      </c>
      <c s="473">
        <v>0.16666666666666666</v>
      </c>
      <c s="473">
        <v>5</v>
      </c>
      <c s="474">
        <v>0.0785</v>
      </c>
      <c s="783" t="s">
        <v>1478</v>
      </c>
      <c s="783" t="s">
        <v>1479</v>
      </c>
    </row>
    <row r="69" spans="1:41" s="783" customFormat="1" ht="14.4">
      <c r="A69" s="459" t="s">
        <v>423</v>
      </c>
      <c s="460">
        <v>1</v>
      </c>
      <c s="459" t="s">
        <v>2100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117551.89</v>
      </c>
      <c s="463">
        <v>0</v>
      </c>
      <c s="464">
        <v>0</v>
      </c>
      <c s="464">
        <v>0</v>
      </c>
      <c s="464">
        <v>0</v>
      </c>
      <c s="469">
        <v>0</v>
      </c>
      <c s="469">
        <v>0</v>
      </c>
      <c s="465">
        <v>117551.89</v>
      </c>
      <c s="471">
        <v>43860</v>
      </c>
      <c s="471">
        <v>45687</v>
      </c>
      <c s="472">
        <v>117551.89</v>
      </c>
      <c s="861">
        <v>0.16666666666666666</v>
      </c>
      <c s="861">
        <v>5</v>
      </c>
      <c s="633">
        <v>0.0785</v>
      </c>
      <c s="473">
        <v>0.16666666666666666</v>
      </c>
      <c s="473">
        <v>5</v>
      </c>
      <c s="474">
        <v>0.0785</v>
      </c>
      <c s="783" t="s">
        <v>1478</v>
      </c>
      <c s="783" t="s">
        <v>1479</v>
      </c>
    </row>
    <row r="70" spans="1:41" s="783" customFormat="1" ht="14.4">
      <c r="A70" s="459" t="s">
        <v>424</v>
      </c>
      <c s="460">
        <v>1</v>
      </c>
      <c s="459" t="s">
        <v>2101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1417316.4199999999</v>
      </c>
      <c s="463">
        <v>0</v>
      </c>
      <c s="464">
        <v>0</v>
      </c>
      <c s="464">
        <v>0</v>
      </c>
      <c s="464">
        <v>0</v>
      </c>
      <c s="469">
        <v>0</v>
      </c>
      <c s="469">
        <v>0</v>
      </c>
      <c s="465">
        <v>1417316.4199999999</v>
      </c>
      <c s="471">
        <v>43860</v>
      </c>
      <c s="471">
        <v>45687</v>
      </c>
      <c s="472">
        <v>1417316.4199999999</v>
      </c>
      <c s="861">
        <v>0.16666666666666666</v>
      </c>
      <c s="861">
        <v>5</v>
      </c>
      <c s="633">
        <v>0.0785</v>
      </c>
      <c s="473">
        <v>0.16666666666666666</v>
      </c>
      <c s="473">
        <v>5</v>
      </c>
      <c s="474">
        <v>0.0785</v>
      </c>
      <c s="783" t="s">
        <v>1478</v>
      </c>
      <c s="783" t="s">
        <v>1479</v>
      </c>
    </row>
    <row r="71" spans="1:41" s="783" customFormat="1" ht="14.4">
      <c r="A71" s="459" t="s">
        <v>425</v>
      </c>
      <c s="460">
        <v>1</v>
      </c>
      <c s="459" t="s">
        <v>2102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1405686.01</v>
      </c>
      <c s="463">
        <v>0</v>
      </c>
      <c s="464">
        <v>0</v>
      </c>
      <c s="464">
        <v>0</v>
      </c>
      <c s="464">
        <v>0</v>
      </c>
      <c s="469">
        <v>0</v>
      </c>
      <c s="469">
        <v>0</v>
      </c>
      <c s="465">
        <v>1405686.01</v>
      </c>
      <c s="471">
        <v>43826</v>
      </c>
      <c s="471">
        <v>46383</v>
      </c>
      <c s="472">
        <v>1405686.01</v>
      </c>
      <c s="861">
        <v>2.0750000000000002</v>
      </c>
      <c s="861">
        <v>7</v>
      </c>
      <c s="633">
        <v>0.085000000000000006</v>
      </c>
      <c s="473">
        <v>2.0750000000000002</v>
      </c>
      <c s="473">
        <v>7</v>
      </c>
      <c s="474">
        <v>0.085000000000000006</v>
      </c>
      <c s="783" t="s">
        <v>1478</v>
      </c>
      <c s="783" t="s">
        <v>1479</v>
      </c>
    </row>
    <row r="72" spans="1:41" s="783" customFormat="1" ht="14.4">
      <c r="A72" s="459" t="s">
        <v>426</v>
      </c>
      <c s="460">
        <v>1</v>
      </c>
      <c s="459" t="s">
        <v>2103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1204773</v>
      </c>
      <c s="463">
        <v>0</v>
      </c>
      <c s="464">
        <v>0</v>
      </c>
      <c s="464">
        <v>0</v>
      </c>
      <c s="464">
        <v>0</v>
      </c>
      <c s="469">
        <v>0</v>
      </c>
      <c s="469">
        <v>0</v>
      </c>
      <c s="465">
        <v>1204773</v>
      </c>
      <c s="471">
        <v>43860</v>
      </c>
      <c s="471">
        <v>45687</v>
      </c>
      <c s="472">
        <v>1204773</v>
      </c>
      <c s="861">
        <v>0.16666666666666666</v>
      </c>
      <c s="861">
        <v>5</v>
      </c>
      <c s="633">
        <v>0.0785</v>
      </c>
      <c s="473">
        <v>0.16666666666666666</v>
      </c>
      <c s="473">
        <v>5</v>
      </c>
      <c s="474">
        <v>0.0785</v>
      </c>
      <c s="783" t="s">
        <v>1478</v>
      </c>
      <c s="783" t="s">
        <v>1479</v>
      </c>
    </row>
    <row r="73" spans="1:41" s="783" customFormat="1" ht="14.4">
      <c r="A73" s="459" t="s">
        <v>427</v>
      </c>
      <c s="460">
        <v>1</v>
      </c>
      <c s="459" t="s">
        <v>2104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1204773</v>
      </c>
      <c s="463">
        <v>0</v>
      </c>
      <c s="464">
        <v>0</v>
      </c>
      <c s="464">
        <v>0</v>
      </c>
      <c s="464">
        <v>0</v>
      </c>
      <c s="469">
        <v>0</v>
      </c>
      <c s="469">
        <v>0</v>
      </c>
      <c s="465">
        <v>1204773</v>
      </c>
      <c s="471">
        <v>43826</v>
      </c>
      <c s="471">
        <v>46383</v>
      </c>
      <c s="472">
        <v>1204773</v>
      </c>
      <c s="861">
        <v>2.0750000000000002</v>
      </c>
      <c s="861">
        <v>7</v>
      </c>
      <c s="633">
        <v>0.085000000000000006</v>
      </c>
      <c s="473">
        <v>2.0750000000000002</v>
      </c>
      <c s="473">
        <v>7</v>
      </c>
      <c s="474">
        <v>0.085000000000000006</v>
      </c>
      <c s="783" t="s">
        <v>1478</v>
      </c>
      <c s="783" t="s">
        <v>1479</v>
      </c>
    </row>
    <row r="74" spans="1:41" s="783" customFormat="1" ht="14.4">
      <c r="A74" s="459" t="s">
        <v>428</v>
      </c>
      <c s="460">
        <v>1</v>
      </c>
      <c s="459" t="s">
        <v>2105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744695</v>
      </c>
      <c s="463">
        <v>0</v>
      </c>
      <c s="464">
        <v>0</v>
      </c>
      <c s="464">
        <v>0</v>
      </c>
      <c s="464">
        <v>0</v>
      </c>
      <c s="469">
        <v>0</v>
      </c>
      <c s="469">
        <v>0</v>
      </c>
      <c s="465">
        <v>744695</v>
      </c>
      <c s="471">
        <v>43860</v>
      </c>
      <c s="471">
        <v>45687</v>
      </c>
      <c s="472">
        <v>744695</v>
      </c>
      <c s="861">
        <v>0.16666666666666666</v>
      </c>
      <c s="861">
        <v>5</v>
      </c>
      <c s="633">
        <v>0.0785</v>
      </c>
      <c s="473">
        <v>0.16666666666666666</v>
      </c>
      <c s="473">
        <v>5</v>
      </c>
      <c s="474">
        <v>0.0785</v>
      </c>
      <c s="783" t="s">
        <v>1478</v>
      </c>
      <c s="783" t="s">
        <v>1479</v>
      </c>
    </row>
    <row r="75" spans="1:41" s="783" customFormat="1" ht="14.4">
      <c r="A75" s="459" t="s">
        <v>429</v>
      </c>
      <c s="460">
        <v>1</v>
      </c>
      <c s="459" t="s">
        <v>2106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205079.70999999999</v>
      </c>
      <c s="463">
        <v>0</v>
      </c>
      <c s="464">
        <v>0</v>
      </c>
      <c s="464">
        <v>0</v>
      </c>
      <c s="464">
        <v>0</v>
      </c>
      <c s="469">
        <v>0</v>
      </c>
      <c s="469">
        <v>0</v>
      </c>
      <c s="465">
        <v>205079.70999999999</v>
      </c>
      <c s="471">
        <v>43860</v>
      </c>
      <c s="471">
        <v>45687</v>
      </c>
      <c s="472">
        <v>205079.70999999999</v>
      </c>
      <c s="861">
        <v>0.16666666666666666</v>
      </c>
      <c s="861">
        <v>5</v>
      </c>
      <c s="633">
        <v>0.0785</v>
      </c>
      <c s="473">
        <v>0.16666666666666663</v>
      </c>
      <c s="473">
        <v>5</v>
      </c>
      <c s="474">
        <v>0.0785</v>
      </c>
      <c s="783" t="s">
        <v>1478</v>
      </c>
      <c s="783" t="s">
        <v>1479</v>
      </c>
    </row>
    <row r="76" spans="1:41" s="783" customFormat="1" ht="14.4">
      <c r="A76" s="459" t="s">
        <v>430</v>
      </c>
      <c s="460">
        <v>1</v>
      </c>
      <c s="459" t="s">
        <v>2107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128104.31</v>
      </c>
      <c s="463">
        <v>0</v>
      </c>
      <c s="464">
        <v>0</v>
      </c>
      <c s="464">
        <v>0</v>
      </c>
      <c s="464">
        <v>0</v>
      </c>
      <c s="469">
        <v>0</v>
      </c>
      <c s="469">
        <v>0</v>
      </c>
      <c s="465">
        <v>128104.31</v>
      </c>
      <c s="471">
        <v>43860</v>
      </c>
      <c s="471">
        <v>45687</v>
      </c>
      <c s="472">
        <v>128104.31</v>
      </c>
      <c s="861">
        <v>0.16666666666666666</v>
      </c>
      <c s="861">
        <v>5</v>
      </c>
      <c s="633">
        <v>0.0785</v>
      </c>
      <c s="473">
        <v>0.16666666666666666</v>
      </c>
      <c s="473">
        <v>5.0000000000000009</v>
      </c>
      <c s="474">
        <v>0.0785</v>
      </c>
      <c s="783" t="s">
        <v>1478</v>
      </c>
      <c s="783" t="s">
        <v>1479</v>
      </c>
    </row>
    <row r="77" spans="1:41" s="783" customFormat="1" ht="14.4">
      <c r="A77" s="459" t="s">
        <v>431</v>
      </c>
      <c s="460">
        <v>1</v>
      </c>
      <c s="459" t="s">
        <v>2108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127038.97</v>
      </c>
      <c s="463">
        <v>0</v>
      </c>
      <c s="464">
        <v>0</v>
      </c>
      <c s="464">
        <v>0</v>
      </c>
      <c s="464">
        <v>0</v>
      </c>
      <c s="469">
        <v>0</v>
      </c>
      <c s="469">
        <v>0</v>
      </c>
      <c s="465">
        <v>127038.97</v>
      </c>
      <c s="471">
        <v>43826</v>
      </c>
      <c s="471">
        <v>46383</v>
      </c>
      <c s="472">
        <v>127038.97</v>
      </c>
      <c s="861">
        <v>2.0750000000000002</v>
      </c>
      <c s="861">
        <v>7</v>
      </c>
      <c s="633">
        <v>0.085000000000000006</v>
      </c>
      <c s="473">
        <v>2.0750000000000002</v>
      </c>
      <c s="473">
        <v>7</v>
      </c>
      <c s="474">
        <v>0.085000000000000006</v>
      </c>
      <c s="783" t="s">
        <v>1478</v>
      </c>
      <c s="783" t="s">
        <v>1479</v>
      </c>
    </row>
    <row r="78" spans="1:41" s="783" customFormat="1" ht="14.4">
      <c r="A78" s="459" t="s">
        <v>432</v>
      </c>
      <c s="460">
        <v>1</v>
      </c>
      <c s="459" t="s">
        <v>2109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437542.38</v>
      </c>
      <c s="463">
        <v>0</v>
      </c>
      <c s="464">
        <v>0</v>
      </c>
      <c s="464">
        <v>0</v>
      </c>
      <c s="464">
        <v>0</v>
      </c>
      <c s="469">
        <v>0</v>
      </c>
      <c s="469">
        <v>0</v>
      </c>
      <c s="465">
        <v>437542.38</v>
      </c>
      <c s="471">
        <v>43860</v>
      </c>
      <c s="471">
        <v>45687</v>
      </c>
      <c s="472">
        <v>437542.38</v>
      </c>
      <c s="861">
        <v>0.16666666666666666</v>
      </c>
      <c s="861">
        <v>5</v>
      </c>
      <c s="633">
        <v>0.0785</v>
      </c>
      <c s="473">
        <v>0.16666666666666666</v>
      </c>
      <c s="473">
        <v>5</v>
      </c>
      <c s="474">
        <v>0.0785</v>
      </c>
      <c s="783" t="s">
        <v>1478</v>
      </c>
      <c s="783" t="s">
        <v>1479</v>
      </c>
    </row>
    <row r="79" spans="1:41" s="783" customFormat="1" ht="14.4">
      <c r="A79" s="459" t="s">
        <v>433</v>
      </c>
      <c s="460">
        <v>1</v>
      </c>
      <c s="459" t="s">
        <v>2110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437542.38</v>
      </c>
      <c s="463">
        <v>0</v>
      </c>
      <c s="464">
        <v>0</v>
      </c>
      <c s="464">
        <v>0</v>
      </c>
      <c s="464">
        <v>0</v>
      </c>
      <c s="469">
        <v>0</v>
      </c>
      <c s="469">
        <v>0</v>
      </c>
      <c s="465">
        <v>437542.38</v>
      </c>
      <c s="471">
        <v>43826</v>
      </c>
      <c s="471">
        <v>46383</v>
      </c>
      <c s="472">
        <v>437542.38</v>
      </c>
      <c s="861">
        <v>2.0750000000000002</v>
      </c>
      <c s="861">
        <v>7</v>
      </c>
      <c s="633">
        <v>0.085000000000000006</v>
      </c>
      <c s="473">
        <v>2.0750000000000002</v>
      </c>
      <c s="473">
        <v>7</v>
      </c>
      <c s="474">
        <v>0.085000000000000006</v>
      </c>
      <c s="783" t="s">
        <v>1478</v>
      </c>
      <c s="783" t="s">
        <v>1479</v>
      </c>
    </row>
    <row r="80" spans="1:41" s="783" customFormat="1" ht="14.4">
      <c r="A80" s="459" t="s">
        <v>434</v>
      </c>
      <c s="460">
        <v>1</v>
      </c>
      <c s="459" t="s">
        <v>2111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417739.65999999997</v>
      </c>
      <c s="463">
        <v>0</v>
      </c>
      <c s="464">
        <v>0</v>
      </c>
      <c s="464">
        <v>0</v>
      </c>
      <c s="464">
        <v>0</v>
      </c>
      <c s="469">
        <v>0</v>
      </c>
      <c s="469">
        <v>0</v>
      </c>
      <c s="465">
        <v>417739.65999999997</v>
      </c>
      <c s="471">
        <v>43860</v>
      </c>
      <c s="471">
        <v>45687</v>
      </c>
      <c s="472">
        <v>417739.65999999997</v>
      </c>
      <c s="861">
        <v>0.16666666666666666</v>
      </c>
      <c s="861">
        <v>5</v>
      </c>
      <c s="633">
        <v>0.0785</v>
      </c>
      <c s="473">
        <v>0.16666666666666666</v>
      </c>
      <c s="473">
        <v>5</v>
      </c>
      <c s="474">
        <v>0.0785</v>
      </c>
      <c s="783" t="s">
        <v>1478</v>
      </c>
      <c s="783" t="s">
        <v>1479</v>
      </c>
    </row>
    <row r="81" spans="1:41" s="783" customFormat="1" ht="14.4">
      <c r="A81" s="459" t="s">
        <v>435</v>
      </c>
      <c s="460">
        <v>1</v>
      </c>
      <c s="459" t="s">
        <v>2112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645039.01000000001</v>
      </c>
      <c s="463">
        <v>0</v>
      </c>
      <c s="464">
        <v>0</v>
      </c>
      <c s="464">
        <v>0</v>
      </c>
      <c s="464">
        <v>0</v>
      </c>
      <c s="469">
        <v>0</v>
      </c>
      <c s="469">
        <v>0</v>
      </c>
      <c s="465">
        <v>645039.01000000001</v>
      </c>
      <c s="471">
        <v>43860</v>
      </c>
      <c s="471">
        <v>45687</v>
      </c>
      <c s="472">
        <v>645039.01000000001</v>
      </c>
      <c s="861">
        <v>0.16666666666666666</v>
      </c>
      <c s="861">
        <v>5</v>
      </c>
      <c s="633">
        <v>0.0785</v>
      </c>
      <c s="473">
        <v>0.16666666666666666</v>
      </c>
      <c s="473">
        <v>5</v>
      </c>
      <c s="474">
        <v>0.0785</v>
      </c>
      <c s="783" t="s">
        <v>1478</v>
      </c>
      <c s="783" t="s">
        <v>1479</v>
      </c>
    </row>
    <row r="82" spans="1:41" s="783" customFormat="1" ht="14.4">
      <c r="A82" s="459" t="s">
        <v>436</v>
      </c>
      <c s="460">
        <v>1</v>
      </c>
      <c s="459" t="s">
        <v>2113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2772000</v>
      </c>
      <c s="463">
        <v>0</v>
      </c>
      <c s="464">
        <v>0</v>
      </c>
      <c s="464">
        <v>0</v>
      </c>
      <c s="464">
        <v>0</v>
      </c>
      <c s="469">
        <v>0</v>
      </c>
      <c s="469">
        <v>0</v>
      </c>
      <c s="465">
        <v>2772000</v>
      </c>
      <c s="471">
        <v>43860</v>
      </c>
      <c s="471">
        <v>45687</v>
      </c>
      <c s="472">
        <v>2772000</v>
      </c>
      <c s="861">
        <v>0.16666666666666666</v>
      </c>
      <c s="861">
        <v>5</v>
      </c>
      <c s="633">
        <v>0.0785</v>
      </c>
      <c s="473">
        <v>0.16666666666666666</v>
      </c>
      <c s="473">
        <v>5</v>
      </c>
      <c s="474">
        <v>0.0785</v>
      </c>
      <c s="783" t="s">
        <v>1478</v>
      </c>
      <c s="783" t="s">
        <v>1479</v>
      </c>
    </row>
    <row r="83" spans="1:41" s="783" customFormat="1" ht="14.4">
      <c r="A83" s="459" t="s">
        <v>437</v>
      </c>
      <c s="460">
        <v>1</v>
      </c>
      <c s="459" t="s">
        <v>2114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2772000</v>
      </c>
      <c s="463">
        <v>0</v>
      </c>
      <c s="464">
        <v>0</v>
      </c>
      <c s="464">
        <v>0</v>
      </c>
      <c s="464">
        <v>0</v>
      </c>
      <c s="469">
        <v>0</v>
      </c>
      <c s="469">
        <v>0</v>
      </c>
      <c s="465">
        <v>2772000</v>
      </c>
      <c s="471">
        <v>43826</v>
      </c>
      <c s="471">
        <v>46383</v>
      </c>
      <c s="472">
        <v>2772000</v>
      </c>
      <c s="861">
        <v>2.0750000000000002</v>
      </c>
      <c s="861">
        <v>7</v>
      </c>
      <c s="633">
        <v>0.085000000000000006</v>
      </c>
      <c s="473">
        <v>2.0750000000000002</v>
      </c>
      <c s="473">
        <v>7</v>
      </c>
      <c s="474">
        <v>0.085000000000000006</v>
      </c>
      <c s="783" t="s">
        <v>1478</v>
      </c>
      <c s="783" t="s">
        <v>1479</v>
      </c>
    </row>
    <row r="84" spans="1:41" s="783" customFormat="1" ht="14.4">
      <c r="A84" s="459" t="s">
        <v>438</v>
      </c>
      <c s="460">
        <v>1</v>
      </c>
      <c s="459" t="s">
        <v>2115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1984519</v>
      </c>
      <c s="463">
        <v>0</v>
      </c>
      <c s="464">
        <v>0</v>
      </c>
      <c s="464">
        <v>0</v>
      </c>
      <c s="464">
        <v>0</v>
      </c>
      <c s="469">
        <v>0</v>
      </c>
      <c s="469">
        <v>0</v>
      </c>
      <c s="465">
        <v>1984519</v>
      </c>
      <c s="471">
        <v>43860</v>
      </c>
      <c s="471">
        <v>45687</v>
      </c>
      <c s="472">
        <v>1984519</v>
      </c>
      <c s="861">
        <v>0.16666666666666666</v>
      </c>
      <c s="861">
        <v>5</v>
      </c>
      <c s="633">
        <v>0.0785</v>
      </c>
      <c s="473">
        <v>0.16666666666666666</v>
      </c>
      <c s="473">
        <v>5</v>
      </c>
      <c s="474">
        <v>0.0785</v>
      </c>
      <c s="783" t="s">
        <v>1478</v>
      </c>
      <c s="783" t="s">
        <v>1479</v>
      </c>
    </row>
    <row r="85" spans="1:41" s="783" customFormat="1" ht="14.4">
      <c r="A85" s="459" t="s">
        <v>439</v>
      </c>
      <c s="460">
        <v>1</v>
      </c>
      <c s="459" t="s">
        <v>2116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1984519</v>
      </c>
      <c s="463">
        <v>0</v>
      </c>
      <c s="464">
        <v>0</v>
      </c>
      <c s="464">
        <v>0</v>
      </c>
      <c s="464">
        <v>0</v>
      </c>
      <c s="469">
        <v>0</v>
      </c>
      <c s="469">
        <v>0</v>
      </c>
      <c s="465">
        <v>1984519</v>
      </c>
      <c s="471">
        <v>43826</v>
      </c>
      <c s="471">
        <v>46383</v>
      </c>
      <c s="472">
        <v>1984519</v>
      </c>
      <c s="861">
        <v>2.0750000000000002</v>
      </c>
      <c s="861">
        <v>7</v>
      </c>
      <c s="633">
        <v>0.085000000000000006</v>
      </c>
      <c s="473">
        <v>2.0750000000000002</v>
      </c>
      <c s="473">
        <v>7</v>
      </c>
      <c s="474">
        <v>0.085000000000000006</v>
      </c>
      <c s="783" t="s">
        <v>1478</v>
      </c>
      <c s="783" t="s">
        <v>1479</v>
      </c>
    </row>
    <row r="86" spans="1:41" s="783" customFormat="1" ht="14.4">
      <c r="A86" s="459" t="s">
        <v>440</v>
      </c>
      <c s="460">
        <v>1</v>
      </c>
      <c s="459" t="s">
        <v>2117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2346357</v>
      </c>
      <c s="463">
        <v>0</v>
      </c>
      <c s="464">
        <v>0</v>
      </c>
      <c s="464">
        <v>0</v>
      </c>
      <c s="464">
        <v>0</v>
      </c>
      <c s="469">
        <v>0</v>
      </c>
      <c s="469">
        <v>0</v>
      </c>
      <c s="465">
        <v>2346357</v>
      </c>
      <c s="471">
        <v>43860</v>
      </c>
      <c s="471">
        <v>45687</v>
      </c>
      <c s="472">
        <v>2346357</v>
      </c>
      <c s="861">
        <v>0.16666666666666666</v>
      </c>
      <c s="861">
        <v>5</v>
      </c>
      <c s="633">
        <v>0.0785</v>
      </c>
      <c s="473">
        <v>0.16666666666666666</v>
      </c>
      <c s="473">
        <v>5</v>
      </c>
      <c s="474">
        <v>0.0785</v>
      </c>
      <c s="783" t="s">
        <v>1478</v>
      </c>
      <c s="783" t="s">
        <v>1479</v>
      </c>
    </row>
    <row r="87" spans="1:41" s="783" customFormat="1" ht="14.4">
      <c r="A87" s="459" t="s">
        <v>441</v>
      </c>
      <c s="460">
        <v>1</v>
      </c>
      <c s="459" t="s">
        <v>2118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2346357</v>
      </c>
      <c s="463">
        <v>0</v>
      </c>
      <c s="464">
        <v>0</v>
      </c>
      <c s="464">
        <v>0</v>
      </c>
      <c s="464">
        <v>0</v>
      </c>
      <c s="469">
        <v>0</v>
      </c>
      <c s="469">
        <v>0</v>
      </c>
      <c s="465">
        <v>2346357</v>
      </c>
      <c s="471">
        <v>43826</v>
      </c>
      <c s="471">
        <v>46383</v>
      </c>
      <c s="472">
        <v>2346357</v>
      </c>
      <c s="861">
        <v>2.0750000000000002</v>
      </c>
      <c s="861">
        <v>7</v>
      </c>
      <c s="633">
        <v>0.085000000000000006</v>
      </c>
      <c s="473">
        <v>2.0750000000000002</v>
      </c>
      <c s="473">
        <v>7</v>
      </c>
      <c s="474">
        <v>0.085000000000000006</v>
      </c>
      <c s="783" t="s">
        <v>1478</v>
      </c>
      <c s="783" t="s">
        <v>1479</v>
      </c>
    </row>
    <row r="88" spans="1:41" s="783" customFormat="1" ht="14.4">
      <c r="A88" s="459" t="s">
        <v>442</v>
      </c>
      <c s="460">
        <v>1</v>
      </c>
      <c s="459" t="s">
        <v>2119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228975.12</v>
      </c>
      <c s="463">
        <v>0</v>
      </c>
      <c s="464">
        <v>0</v>
      </c>
      <c s="464">
        <v>0</v>
      </c>
      <c s="464">
        <v>0</v>
      </c>
      <c s="469">
        <v>0</v>
      </c>
      <c s="469">
        <v>0</v>
      </c>
      <c s="465">
        <v>228975.12</v>
      </c>
      <c s="471">
        <v>43860</v>
      </c>
      <c s="471">
        <v>45687</v>
      </c>
      <c s="472">
        <v>228975.12</v>
      </c>
      <c s="861">
        <v>0.16666666666666666</v>
      </c>
      <c s="861">
        <v>5</v>
      </c>
      <c s="633">
        <v>0.0785</v>
      </c>
      <c s="473">
        <v>0.16666666666666666</v>
      </c>
      <c s="473">
        <v>5.0000000000000009</v>
      </c>
      <c s="474">
        <v>0.0785</v>
      </c>
      <c s="783" t="s">
        <v>1478</v>
      </c>
      <c s="783" t="s">
        <v>1479</v>
      </c>
    </row>
    <row r="89" spans="1:41" s="783" customFormat="1" ht="14.4">
      <c r="A89" s="459" t="s">
        <v>443</v>
      </c>
      <c s="460">
        <v>1</v>
      </c>
      <c s="459" t="s">
        <v>2120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312000</v>
      </c>
      <c s="463">
        <v>0</v>
      </c>
      <c s="464">
        <v>0</v>
      </c>
      <c s="464">
        <v>0</v>
      </c>
      <c s="464">
        <v>0</v>
      </c>
      <c s="469">
        <v>0</v>
      </c>
      <c s="469">
        <v>0</v>
      </c>
      <c s="465">
        <v>312000</v>
      </c>
      <c s="471">
        <v>43860</v>
      </c>
      <c s="471">
        <v>45687</v>
      </c>
      <c s="472">
        <v>312000</v>
      </c>
      <c s="861">
        <v>0.16666666666666666</v>
      </c>
      <c s="861">
        <v>5</v>
      </c>
      <c s="633">
        <v>0.0785</v>
      </c>
      <c s="473">
        <v>0.16666666666666666</v>
      </c>
      <c s="473">
        <v>5</v>
      </c>
      <c s="474">
        <v>0.0785</v>
      </c>
      <c s="783" t="s">
        <v>1478</v>
      </c>
      <c s="783" t="s">
        <v>1479</v>
      </c>
    </row>
    <row r="90" spans="1:41" s="783" customFormat="1" ht="14.4">
      <c r="A90" s="459" t="s">
        <v>444</v>
      </c>
      <c s="460">
        <v>1</v>
      </c>
      <c s="459" t="s">
        <v>2121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312000</v>
      </c>
      <c s="463">
        <v>0</v>
      </c>
      <c s="464">
        <v>0</v>
      </c>
      <c s="464">
        <v>0</v>
      </c>
      <c s="464">
        <v>0</v>
      </c>
      <c s="469">
        <v>0</v>
      </c>
      <c s="469">
        <v>0</v>
      </c>
      <c s="465">
        <v>312000</v>
      </c>
      <c s="471">
        <v>43826</v>
      </c>
      <c s="471">
        <v>46383</v>
      </c>
      <c s="472">
        <v>312000</v>
      </c>
      <c s="861">
        <v>2.0750000000000002</v>
      </c>
      <c s="861">
        <v>7</v>
      </c>
      <c s="633">
        <v>0.085000000000000006</v>
      </c>
      <c s="473">
        <v>2.0750000000000002</v>
      </c>
      <c s="473">
        <v>7</v>
      </c>
      <c s="474">
        <v>0.085000000000000006</v>
      </c>
      <c s="783" t="s">
        <v>1478</v>
      </c>
      <c s="783" t="s">
        <v>1479</v>
      </c>
    </row>
    <row r="91" spans="1:41" s="783" customFormat="1" ht="14.4">
      <c r="A91" s="459" t="s">
        <v>445</v>
      </c>
      <c s="460">
        <v>1</v>
      </c>
      <c s="459" t="s">
        <v>2122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2931360.4100000001</v>
      </c>
      <c s="463">
        <v>0</v>
      </c>
      <c s="464">
        <v>0</v>
      </c>
      <c s="464">
        <v>0</v>
      </c>
      <c s="464">
        <v>0</v>
      </c>
      <c s="469">
        <v>0</v>
      </c>
      <c s="469">
        <v>0</v>
      </c>
      <c s="465">
        <v>2931360.4100000001</v>
      </c>
      <c s="471">
        <v>43860</v>
      </c>
      <c s="471">
        <v>45687</v>
      </c>
      <c s="472">
        <v>2931360.4100000001</v>
      </c>
      <c s="861">
        <v>0.16666666666666666</v>
      </c>
      <c s="861">
        <v>5</v>
      </c>
      <c s="633">
        <v>0.0785</v>
      </c>
      <c s="473">
        <v>0.16666666666666666</v>
      </c>
      <c s="473">
        <v>5</v>
      </c>
      <c s="474">
        <v>0.0785</v>
      </c>
      <c s="783" t="s">
        <v>1478</v>
      </c>
      <c s="783" t="s">
        <v>1479</v>
      </c>
    </row>
    <row r="92" spans="1:41" s="783" customFormat="1" ht="14.4">
      <c r="A92" s="459" t="s">
        <v>446</v>
      </c>
      <c s="460">
        <v>1</v>
      </c>
      <c s="459" t="s">
        <v>2123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871604.47999999998</v>
      </c>
      <c s="463">
        <v>0</v>
      </c>
      <c s="464">
        <v>0</v>
      </c>
      <c s="464">
        <v>0</v>
      </c>
      <c s="464">
        <v>0</v>
      </c>
      <c s="469">
        <v>0</v>
      </c>
      <c s="469">
        <v>0</v>
      </c>
      <c s="465">
        <v>871604.47999999998</v>
      </c>
      <c s="471">
        <v>43860</v>
      </c>
      <c s="471">
        <v>45687</v>
      </c>
      <c s="472">
        <v>871604.47999999998</v>
      </c>
      <c s="861">
        <v>0.16666666666666666</v>
      </c>
      <c s="861">
        <v>5</v>
      </c>
      <c s="633">
        <v>0.0785</v>
      </c>
      <c s="473">
        <v>0.16666666666666666</v>
      </c>
      <c s="473">
        <v>5.0000000000000009</v>
      </c>
      <c s="474">
        <v>0.0785</v>
      </c>
      <c s="783" t="s">
        <v>1478</v>
      </c>
      <c s="783" t="s">
        <v>1479</v>
      </c>
    </row>
    <row r="93" spans="1:41" s="783" customFormat="1" ht="14.4">
      <c r="A93" s="459" t="s">
        <v>447</v>
      </c>
      <c s="460">
        <v>1</v>
      </c>
      <c s="459" t="s">
        <v>2124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234464.35999999999</v>
      </c>
      <c s="463">
        <v>0</v>
      </c>
      <c s="464">
        <v>0</v>
      </c>
      <c s="464">
        <v>0</v>
      </c>
      <c s="464">
        <v>0</v>
      </c>
      <c s="469">
        <v>0</v>
      </c>
      <c s="469">
        <v>0</v>
      </c>
      <c s="465">
        <v>234464.35999999999</v>
      </c>
      <c s="471">
        <v>43860</v>
      </c>
      <c s="471">
        <v>45687</v>
      </c>
      <c s="472">
        <v>234464.35999999999</v>
      </c>
      <c s="861">
        <v>0.16666666666666666</v>
      </c>
      <c s="861">
        <v>5</v>
      </c>
      <c s="633">
        <v>0.0785</v>
      </c>
      <c s="473">
        <v>0.16666666666666666</v>
      </c>
      <c s="473">
        <v>4.9999999999999991</v>
      </c>
      <c s="474">
        <v>0.0785</v>
      </c>
      <c s="783" t="s">
        <v>1478</v>
      </c>
      <c s="783" t="s">
        <v>1479</v>
      </c>
    </row>
    <row r="94" spans="1:41" s="783" customFormat="1" ht="14.4">
      <c r="A94" s="459" t="s">
        <v>448</v>
      </c>
      <c s="460">
        <v>1</v>
      </c>
      <c s="459" t="s">
        <v>2125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1750702.26</v>
      </c>
      <c s="463">
        <v>0</v>
      </c>
      <c s="464">
        <v>0</v>
      </c>
      <c s="464">
        <v>0</v>
      </c>
      <c s="464">
        <v>0</v>
      </c>
      <c s="469">
        <v>0</v>
      </c>
      <c s="469">
        <v>0</v>
      </c>
      <c s="465">
        <v>1750702.26</v>
      </c>
      <c s="471">
        <v>43860</v>
      </c>
      <c s="471">
        <v>45687</v>
      </c>
      <c s="472">
        <v>1750702.26</v>
      </c>
      <c s="861">
        <v>0.16666666666666666</v>
      </c>
      <c s="861">
        <v>5</v>
      </c>
      <c s="633">
        <v>0.0785</v>
      </c>
      <c s="473">
        <v>0.16666666666666666</v>
      </c>
      <c s="473">
        <v>5</v>
      </c>
      <c s="474">
        <v>0.078500000000000014</v>
      </c>
      <c s="783" t="s">
        <v>1478</v>
      </c>
      <c s="783" t="s">
        <v>1479</v>
      </c>
    </row>
    <row r="95" spans="1:41" s="783" customFormat="1" ht="14.4">
      <c r="A95" s="459" t="s">
        <v>449</v>
      </c>
      <c s="460">
        <v>1</v>
      </c>
      <c s="459" t="s">
        <v>2126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1750702.26</v>
      </c>
      <c s="463">
        <v>0</v>
      </c>
      <c s="464">
        <v>0</v>
      </c>
      <c s="464">
        <v>0</v>
      </c>
      <c s="464">
        <v>0</v>
      </c>
      <c s="469">
        <v>0</v>
      </c>
      <c s="469">
        <v>0</v>
      </c>
      <c s="465">
        <v>1750702.26</v>
      </c>
      <c s="471">
        <v>43826</v>
      </c>
      <c s="471">
        <v>46383</v>
      </c>
      <c s="472">
        <v>1750702.26</v>
      </c>
      <c s="861">
        <v>2.0750000000000002</v>
      </c>
      <c s="861">
        <v>7</v>
      </c>
      <c s="633">
        <v>0.085000000000000006</v>
      </c>
      <c s="473">
        <v>2.0750000000000002</v>
      </c>
      <c s="473">
        <v>7</v>
      </c>
      <c s="474">
        <v>0.085000000000000006</v>
      </c>
      <c s="783" t="s">
        <v>1478</v>
      </c>
      <c s="783" t="s">
        <v>1479</v>
      </c>
    </row>
    <row r="96" spans="1:41" s="783" customFormat="1" ht="14.4">
      <c r="A96" s="459" t="s">
        <v>450</v>
      </c>
      <c s="460">
        <v>1</v>
      </c>
      <c s="459" t="s">
        <v>2127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118843.71000000001</v>
      </c>
      <c s="463">
        <v>0</v>
      </c>
      <c s="464">
        <v>0</v>
      </c>
      <c s="464">
        <v>0</v>
      </c>
      <c s="464">
        <v>0</v>
      </c>
      <c s="469">
        <v>0</v>
      </c>
      <c s="469">
        <v>0</v>
      </c>
      <c s="465">
        <v>118843.71000000001</v>
      </c>
      <c s="471">
        <v>43860</v>
      </c>
      <c s="471">
        <v>45687</v>
      </c>
      <c s="472">
        <v>118843.71000000001</v>
      </c>
      <c s="861">
        <v>0.16666666666666666</v>
      </c>
      <c s="861">
        <v>5</v>
      </c>
      <c s="633">
        <v>0.0785</v>
      </c>
      <c s="473">
        <v>0.16666666666666666</v>
      </c>
      <c s="473">
        <v>5</v>
      </c>
      <c s="474">
        <v>0.0785</v>
      </c>
      <c s="783" t="s">
        <v>1478</v>
      </c>
      <c s="783" t="s">
        <v>1479</v>
      </c>
    </row>
    <row r="97" spans="1:41" s="783" customFormat="1" ht="14.4">
      <c r="A97" s="459" t="s">
        <v>451</v>
      </c>
      <c s="460">
        <v>1</v>
      </c>
      <c s="459" t="s">
        <v>2128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451019.78000000003</v>
      </c>
      <c s="463">
        <v>0</v>
      </c>
      <c s="464">
        <v>0</v>
      </c>
      <c s="464">
        <v>0</v>
      </c>
      <c s="464">
        <v>0</v>
      </c>
      <c s="469">
        <v>0</v>
      </c>
      <c s="469">
        <v>0</v>
      </c>
      <c s="465">
        <v>451019.78000000003</v>
      </c>
      <c s="471">
        <v>43860</v>
      </c>
      <c s="471">
        <v>45687</v>
      </c>
      <c s="472">
        <v>451019.78000000003</v>
      </c>
      <c s="861">
        <v>0.16666666666666666</v>
      </c>
      <c s="861">
        <v>5</v>
      </c>
      <c s="633">
        <v>0.0785</v>
      </c>
      <c s="473">
        <v>0.16666666666666666</v>
      </c>
      <c s="473">
        <v>5.0000000000000009</v>
      </c>
      <c s="474">
        <v>0.0785</v>
      </c>
      <c s="783" t="s">
        <v>1478</v>
      </c>
      <c s="783" t="s">
        <v>1479</v>
      </c>
    </row>
    <row r="98" spans="1:41" s="783" customFormat="1" ht="14.4">
      <c r="A98" s="459" t="s">
        <v>452</v>
      </c>
      <c s="460">
        <v>1</v>
      </c>
      <c s="459" t="s">
        <v>2129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451019.78000000003</v>
      </c>
      <c s="463">
        <v>0</v>
      </c>
      <c s="464">
        <v>0</v>
      </c>
      <c s="464">
        <v>0</v>
      </c>
      <c s="464">
        <v>0</v>
      </c>
      <c s="469">
        <v>0</v>
      </c>
      <c s="469">
        <v>0</v>
      </c>
      <c s="465">
        <v>451019.78000000003</v>
      </c>
      <c s="471">
        <v>43826</v>
      </c>
      <c s="471">
        <v>46383</v>
      </c>
      <c s="472">
        <v>451019.78000000003</v>
      </c>
      <c s="861">
        <v>2.0750000000000002</v>
      </c>
      <c s="861">
        <v>7</v>
      </c>
      <c s="633">
        <v>0.085000000000000006</v>
      </c>
      <c s="473">
        <v>2.0750000000000002</v>
      </c>
      <c s="473">
        <v>6.9999999999999991</v>
      </c>
      <c s="474">
        <v>0.085000000000000006</v>
      </c>
      <c s="783" t="s">
        <v>1478</v>
      </c>
      <c s="783" t="s">
        <v>1479</v>
      </c>
    </row>
    <row r="99" spans="1:41" s="783" customFormat="1" ht="14.4">
      <c r="A99" s="459" t="s">
        <v>453</v>
      </c>
      <c s="460">
        <v>1</v>
      </c>
      <c s="459" t="s">
        <v>2130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1563038.3500000001</v>
      </c>
      <c s="463">
        <v>0</v>
      </c>
      <c s="464">
        <v>0</v>
      </c>
      <c s="464">
        <v>0</v>
      </c>
      <c s="464">
        <v>0</v>
      </c>
      <c s="469">
        <v>0</v>
      </c>
      <c s="469">
        <v>0</v>
      </c>
      <c s="465">
        <v>1563038.3500000001</v>
      </c>
      <c s="471">
        <v>43860</v>
      </c>
      <c s="471">
        <v>45687</v>
      </c>
      <c s="472">
        <v>1563038.3500000001</v>
      </c>
      <c s="861">
        <v>0.16666666666666666</v>
      </c>
      <c s="861">
        <v>5</v>
      </c>
      <c s="633">
        <v>0.0785</v>
      </c>
      <c s="473">
        <v>0.16666666666666666</v>
      </c>
      <c s="473">
        <v>5</v>
      </c>
      <c s="474">
        <v>0.0785</v>
      </c>
      <c s="783" t="s">
        <v>1478</v>
      </c>
      <c s="783" t="s">
        <v>1479</v>
      </c>
    </row>
    <row r="100" spans="1:41" s="783" customFormat="1" ht="14.4">
      <c r="A100" s="459" t="s">
        <v>454</v>
      </c>
      <c s="460">
        <v>1</v>
      </c>
      <c s="459" t="s">
        <v>2131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1549032.27</v>
      </c>
      <c s="463">
        <v>0</v>
      </c>
      <c s="464">
        <v>0</v>
      </c>
      <c s="464">
        <v>0</v>
      </c>
      <c s="464">
        <v>0</v>
      </c>
      <c s="469">
        <v>0</v>
      </c>
      <c s="469">
        <v>0</v>
      </c>
      <c s="465">
        <v>1549032.27</v>
      </c>
      <c s="471">
        <v>43826</v>
      </c>
      <c s="471">
        <v>46383</v>
      </c>
      <c s="472">
        <v>1549032.27</v>
      </c>
      <c s="861">
        <v>2.0750000000000002</v>
      </c>
      <c s="861">
        <v>7</v>
      </c>
      <c s="633">
        <v>0.085000000000000006</v>
      </c>
      <c s="473">
        <v>2.0750000000000002</v>
      </c>
      <c s="473">
        <v>7</v>
      </c>
      <c s="474">
        <v>0.085000000000000006</v>
      </c>
      <c s="783" t="s">
        <v>1478</v>
      </c>
      <c s="783" t="s">
        <v>1479</v>
      </c>
    </row>
    <row r="101" spans="1:41" s="783" customFormat="1" ht="14.4">
      <c r="A101" s="459" t="s">
        <v>455</v>
      </c>
      <c s="460">
        <v>1</v>
      </c>
      <c s="459" t="s">
        <v>2132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409000</v>
      </c>
      <c s="463">
        <v>0</v>
      </c>
      <c s="464">
        <v>0</v>
      </c>
      <c s="464">
        <v>0</v>
      </c>
      <c s="464">
        <v>0</v>
      </c>
      <c s="469">
        <v>0</v>
      </c>
      <c s="469">
        <v>0</v>
      </c>
      <c s="465">
        <v>409000</v>
      </c>
      <c s="471">
        <v>43860</v>
      </c>
      <c s="471">
        <v>45687</v>
      </c>
      <c s="472">
        <v>409000</v>
      </c>
      <c s="861">
        <v>0.16666666666666666</v>
      </c>
      <c s="861">
        <v>5</v>
      </c>
      <c s="633">
        <v>0.0785</v>
      </c>
      <c s="473">
        <v>0.16666666666666663</v>
      </c>
      <c s="473">
        <v>5</v>
      </c>
      <c s="474">
        <v>0.0785</v>
      </c>
      <c s="783" t="s">
        <v>1478</v>
      </c>
      <c s="783" t="s">
        <v>1479</v>
      </c>
    </row>
    <row r="102" spans="1:41" s="783" customFormat="1" ht="14.4">
      <c r="A102" s="459" t="s">
        <v>456</v>
      </c>
      <c s="460">
        <v>1</v>
      </c>
      <c s="459" t="s">
        <v>2133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405350</v>
      </c>
      <c s="463">
        <v>0</v>
      </c>
      <c s="464">
        <v>0</v>
      </c>
      <c s="464">
        <v>0</v>
      </c>
      <c s="464">
        <v>0</v>
      </c>
      <c s="469">
        <v>0</v>
      </c>
      <c s="469">
        <v>0</v>
      </c>
      <c s="465">
        <v>405350</v>
      </c>
      <c s="471">
        <v>43826</v>
      </c>
      <c s="471">
        <v>46383</v>
      </c>
      <c s="472">
        <v>405350</v>
      </c>
      <c s="861">
        <v>2.0750000000000002</v>
      </c>
      <c s="861">
        <v>7</v>
      </c>
      <c s="633">
        <v>0.085000000000000006</v>
      </c>
      <c s="473">
        <v>2.0750000000000002</v>
      </c>
      <c s="473">
        <v>7</v>
      </c>
      <c s="474">
        <v>0.085000000000000006</v>
      </c>
      <c s="783" t="s">
        <v>1478</v>
      </c>
      <c s="783" t="s">
        <v>1479</v>
      </c>
    </row>
    <row r="103" spans="1:41" s="783" customFormat="1" ht="14.4">
      <c r="A103" s="459" t="s">
        <v>457</v>
      </c>
      <c s="460">
        <v>1</v>
      </c>
      <c s="459" t="s">
        <v>2134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155320.5</v>
      </c>
      <c s="463">
        <v>0</v>
      </c>
      <c s="464">
        <v>0</v>
      </c>
      <c s="464">
        <v>0</v>
      </c>
      <c s="464">
        <v>0</v>
      </c>
      <c s="469">
        <v>0</v>
      </c>
      <c s="469">
        <v>0</v>
      </c>
      <c s="465">
        <v>155320.5</v>
      </c>
      <c s="471">
        <v>43860</v>
      </c>
      <c s="471">
        <v>45687</v>
      </c>
      <c s="472">
        <v>155320.5</v>
      </c>
      <c s="861">
        <v>0.16666666666666666</v>
      </c>
      <c s="861">
        <v>5</v>
      </c>
      <c s="633">
        <v>0.0785</v>
      </c>
      <c s="473">
        <v>0.16666666666666666</v>
      </c>
      <c s="473">
        <v>5</v>
      </c>
      <c s="474">
        <v>0.0785</v>
      </c>
      <c s="783" t="s">
        <v>1478</v>
      </c>
      <c s="783" t="s">
        <v>1479</v>
      </c>
    </row>
    <row r="104" spans="1:41" s="783" customFormat="1" ht="14.4">
      <c r="A104" s="459" t="s">
        <v>458</v>
      </c>
      <c s="460">
        <v>1</v>
      </c>
      <c s="459" t="s">
        <v>2135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1093027.0900000001</v>
      </c>
      <c s="463">
        <v>0</v>
      </c>
      <c s="464">
        <v>0</v>
      </c>
      <c s="464">
        <v>0</v>
      </c>
      <c s="464">
        <v>0</v>
      </c>
      <c s="469">
        <v>0</v>
      </c>
      <c s="469">
        <v>0</v>
      </c>
      <c s="465">
        <v>1093027.0900000001</v>
      </c>
      <c s="471">
        <v>43860</v>
      </c>
      <c s="471">
        <v>45687</v>
      </c>
      <c s="472">
        <v>1093027.0900000001</v>
      </c>
      <c s="861">
        <v>0.16666666666666666</v>
      </c>
      <c s="861">
        <v>5</v>
      </c>
      <c s="633">
        <v>0.0785</v>
      </c>
      <c s="473">
        <v>0.16666666666666666</v>
      </c>
      <c s="473">
        <v>5</v>
      </c>
      <c s="474">
        <v>0.0785</v>
      </c>
      <c s="783" t="s">
        <v>1478</v>
      </c>
      <c s="783" t="s">
        <v>1479</v>
      </c>
    </row>
    <row r="105" spans="1:41" s="783" customFormat="1" ht="14.4">
      <c r="A105" s="459" t="s">
        <v>459</v>
      </c>
      <c s="460">
        <v>1</v>
      </c>
      <c s="459" t="s">
        <v>2136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401924.84999999998</v>
      </c>
      <c s="463">
        <v>0</v>
      </c>
      <c s="464">
        <v>0</v>
      </c>
      <c s="464">
        <v>0</v>
      </c>
      <c s="464">
        <v>0</v>
      </c>
      <c s="469">
        <v>0</v>
      </c>
      <c s="469">
        <v>0</v>
      </c>
      <c s="465">
        <v>401924.84999999998</v>
      </c>
      <c s="471">
        <v>43860</v>
      </c>
      <c s="471">
        <v>45687</v>
      </c>
      <c s="472">
        <v>401924.84999999998</v>
      </c>
      <c s="861">
        <v>0.16666666666666666</v>
      </c>
      <c s="861">
        <v>5</v>
      </c>
      <c s="633">
        <v>0.0785</v>
      </c>
      <c s="473">
        <v>0.16666666666666666</v>
      </c>
      <c s="473">
        <v>5</v>
      </c>
      <c s="474">
        <v>0.0785</v>
      </c>
      <c s="783" t="s">
        <v>1478</v>
      </c>
      <c s="783" t="s">
        <v>1479</v>
      </c>
    </row>
    <row r="106" spans="1:41" s="783" customFormat="1" ht="14.4">
      <c r="A106" s="459" t="s">
        <v>460</v>
      </c>
      <c s="460">
        <v>1</v>
      </c>
      <c s="459" t="s">
        <v>2137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401924.84999999998</v>
      </c>
      <c s="463">
        <v>0</v>
      </c>
      <c s="464">
        <v>0</v>
      </c>
      <c s="464">
        <v>0</v>
      </c>
      <c s="464">
        <v>0</v>
      </c>
      <c s="469">
        <v>0</v>
      </c>
      <c s="469">
        <v>0</v>
      </c>
      <c s="465">
        <v>401924.84999999998</v>
      </c>
      <c s="471">
        <v>43826</v>
      </c>
      <c s="471">
        <v>46383</v>
      </c>
      <c s="472">
        <v>401924.84999999998</v>
      </c>
      <c s="861">
        <v>2.0750000000000002</v>
      </c>
      <c s="861">
        <v>7</v>
      </c>
      <c s="633">
        <v>0.085000000000000006</v>
      </c>
      <c s="473">
        <v>2.0750000000000002</v>
      </c>
      <c s="473">
        <v>7</v>
      </c>
      <c s="474">
        <v>0.085000000000000006</v>
      </c>
      <c s="783" t="s">
        <v>1478</v>
      </c>
      <c s="783" t="s">
        <v>1479</v>
      </c>
    </row>
    <row r="107" spans="1:41" s="783" customFormat="1" ht="14.4">
      <c r="A107" s="459" t="s">
        <v>461</v>
      </c>
      <c s="460">
        <v>1</v>
      </c>
      <c s="459" t="s">
        <v>2138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1048915.27</v>
      </c>
      <c s="463">
        <v>0</v>
      </c>
      <c s="464">
        <v>0</v>
      </c>
      <c s="464">
        <v>0</v>
      </c>
      <c s="464">
        <v>0</v>
      </c>
      <c s="469">
        <v>0</v>
      </c>
      <c s="469">
        <v>0</v>
      </c>
      <c s="465">
        <v>1048915.27</v>
      </c>
      <c s="471">
        <v>43860</v>
      </c>
      <c s="471">
        <v>45687</v>
      </c>
      <c s="472">
        <v>1048915.27</v>
      </c>
      <c s="861">
        <v>0.16666666666666666</v>
      </c>
      <c s="861">
        <v>5</v>
      </c>
      <c s="633">
        <v>0.0785</v>
      </c>
      <c s="473">
        <v>0.16666666666666666</v>
      </c>
      <c s="473">
        <v>5</v>
      </c>
      <c s="474">
        <v>0.0785</v>
      </c>
      <c s="783" t="s">
        <v>1478</v>
      </c>
      <c s="783" t="s">
        <v>1479</v>
      </c>
    </row>
    <row r="108" spans="1:41" s="783" customFormat="1" ht="14.4">
      <c r="A108" s="459" t="s">
        <v>462</v>
      </c>
      <c s="460">
        <v>1</v>
      </c>
      <c s="459" t="s">
        <v>2139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1039101.67</v>
      </c>
      <c s="463">
        <v>0</v>
      </c>
      <c s="464">
        <v>0</v>
      </c>
      <c s="464">
        <v>0</v>
      </c>
      <c s="464">
        <v>0</v>
      </c>
      <c s="469">
        <v>0</v>
      </c>
      <c s="469">
        <v>0</v>
      </c>
      <c s="465">
        <v>1039101.67</v>
      </c>
      <c s="471">
        <v>43826</v>
      </c>
      <c s="471">
        <v>46383</v>
      </c>
      <c s="472">
        <v>1039101.67</v>
      </c>
      <c s="861">
        <v>2.0750000000000002</v>
      </c>
      <c s="861">
        <v>7</v>
      </c>
      <c s="633">
        <v>0.085000000000000006</v>
      </c>
      <c s="473">
        <v>2.0750000000000002</v>
      </c>
      <c s="473">
        <v>7</v>
      </c>
      <c s="474">
        <v>0.085000000000000006</v>
      </c>
      <c s="783" t="s">
        <v>1478</v>
      </c>
      <c s="783" t="s">
        <v>1479</v>
      </c>
    </row>
    <row r="109" spans="1:41" s="783" customFormat="1" ht="14.4">
      <c r="A109" s="459" t="s">
        <v>463</v>
      </c>
      <c s="460">
        <v>1</v>
      </c>
      <c s="459" t="s">
        <v>2140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268699.29999999999</v>
      </c>
      <c s="463">
        <v>0</v>
      </c>
      <c s="464">
        <v>0</v>
      </c>
      <c s="464">
        <v>0</v>
      </c>
      <c s="464">
        <v>0</v>
      </c>
      <c s="469">
        <v>0</v>
      </c>
      <c s="469">
        <v>0</v>
      </c>
      <c s="465">
        <v>268699.29999999999</v>
      </c>
      <c s="471">
        <v>43860</v>
      </c>
      <c s="471">
        <v>45687</v>
      </c>
      <c s="472">
        <v>268699.29999999999</v>
      </c>
      <c s="861">
        <v>0.16666666666666666</v>
      </c>
      <c s="861">
        <v>5</v>
      </c>
      <c s="633">
        <v>0.0785</v>
      </c>
      <c s="473">
        <v>0.16666666666666666</v>
      </c>
      <c s="473">
        <v>5</v>
      </c>
      <c s="474">
        <v>0.0785</v>
      </c>
      <c s="783" t="s">
        <v>1478</v>
      </c>
      <c s="783" t="s">
        <v>1479</v>
      </c>
    </row>
    <row r="110" spans="1:41" s="783" customFormat="1" ht="14.4">
      <c r="A110" s="459" t="s">
        <v>464</v>
      </c>
      <c s="460">
        <v>1</v>
      </c>
      <c s="459" t="s">
        <v>2141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266120.72999999998</v>
      </c>
      <c s="463">
        <v>0</v>
      </c>
      <c s="464">
        <v>0</v>
      </c>
      <c s="464">
        <v>0</v>
      </c>
      <c s="464">
        <v>0</v>
      </c>
      <c s="469">
        <v>0</v>
      </c>
      <c s="469">
        <v>0</v>
      </c>
      <c s="465">
        <v>266120.72999999998</v>
      </c>
      <c s="471">
        <v>43826</v>
      </c>
      <c s="471">
        <v>46383</v>
      </c>
      <c s="472">
        <v>266120.72999999998</v>
      </c>
      <c s="861">
        <v>2.0750000000000002</v>
      </c>
      <c s="861">
        <v>7</v>
      </c>
      <c s="633">
        <v>0.085000000000000006</v>
      </c>
      <c s="473">
        <v>2.0750000000000002</v>
      </c>
      <c s="473">
        <v>7</v>
      </c>
      <c s="474">
        <v>0.085000000000000006</v>
      </c>
      <c s="783" t="s">
        <v>1478</v>
      </c>
      <c s="783" t="s">
        <v>1479</v>
      </c>
    </row>
    <row r="111" spans="1:41" s="783" customFormat="1" ht="14.4">
      <c r="A111" s="459" t="s">
        <v>465</v>
      </c>
      <c s="460">
        <v>1</v>
      </c>
      <c s="459" t="s">
        <v>2142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134072.67000000001</v>
      </c>
      <c s="463">
        <v>0</v>
      </c>
      <c s="464">
        <v>0</v>
      </c>
      <c s="464">
        <v>0</v>
      </c>
      <c s="464">
        <v>0</v>
      </c>
      <c s="469">
        <v>0</v>
      </c>
      <c s="469">
        <v>0</v>
      </c>
      <c s="465">
        <v>134072.67000000001</v>
      </c>
      <c s="471">
        <v>43860</v>
      </c>
      <c s="471">
        <v>45687</v>
      </c>
      <c s="472">
        <v>134072.67000000001</v>
      </c>
      <c s="861">
        <v>0.16666666666666666</v>
      </c>
      <c s="861">
        <v>5</v>
      </c>
      <c s="633">
        <v>0.0785</v>
      </c>
      <c s="473">
        <v>0.16666666666666666</v>
      </c>
      <c s="473">
        <v>5</v>
      </c>
      <c s="474">
        <v>0.0785</v>
      </c>
      <c s="783" t="s">
        <v>1478</v>
      </c>
      <c s="783" t="s">
        <v>1479</v>
      </c>
    </row>
    <row r="112" spans="1:41" s="783" customFormat="1" ht="14.4">
      <c r="A112" s="459" t="s">
        <v>466</v>
      </c>
      <c s="460">
        <v>1</v>
      </c>
      <c s="459" t="s">
        <v>2143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132758.62</v>
      </c>
      <c s="463">
        <v>0</v>
      </c>
      <c s="464">
        <v>0</v>
      </c>
      <c s="464">
        <v>0</v>
      </c>
      <c s="464">
        <v>0</v>
      </c>
      <c s="469">
        <v>0</v>
      </c>
      <c s="469">
        <v>0</v>
      </c>
      <c s="465">
        <v>132758.62</v>
      </c>
      <c s="471">
        <v>43826</v>
      </c>
      <c s="471">
        <v>46383</v>
      </c>
      <c s="472">
        <v>132758.62</v>
      </c>
      <c s="861">
        <v>2.0750000000000002</v>
      </c>
      <c s="861">
        <v>7</v>
      </c>
      <c s="633">
        <v>0.085000000000000006</v>
      </c>
      <c s="473">
        <v>2.0750000000000002</v>
      </c>
      <c s="473">
        <v>7</v>
      </c>
      <c s="474">
        <v>0.085000000000000006</v>
      </c>
      <c s="783" t="s">
        <v>1478</v>
      </c>
      <c s="783" t="s">
        <v>1479</v>
      </c>
    </row>
    <row r="113" spans="1:41" s="783" customFormat="1" ht="14.4">
      <c r="A113" s="459" t="s">
        <v>467</v>
      </c>
      <c s="460">
        <v>1</v>
      </c>
      <c s="459" t="s">
        <v>2144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147000</v>
      </c>
      <c s="463">
        <v>0</v>
      </c>
      <c s="464">
        <v>0</v>
      </c>
      <c s="464">
        <v>0</v>
      </c>
      <c s="464">
        <v>0</v>
      </c>
      <c s="469">
        <v>0</v>
      </c>
      <c s="469">
        <v>0</v>
      </c>
      <c s="465">
        <v>147000</v>
      </c>
      <c s="471">
        <v>43860</v>
      </c>
      <c s="471">
        <v>45687</v>
      </c>
      <c s="472">
        <v>147000</v>
      </c>
      <c s="861">
        <v>0.16666666666666666</v>
      </c>
      <c s="861">
        <v>5</v>
      </c>
      <c s="633">
        <v>0.0785</v>
      </c>
      <c s="473">
        <v>0.16666666666666666</v>
      </c>
      <c s="473">
        <v>5</v>
      </c>
      <c s="474">
        <v>0.0785</v>
      </c>
      <c s="783" t="s">
        <v>1478</v>
      </c>
      <c s="783" t="s">
        <v>1479</v>
      </c>
    </row>
    <row r="114" spans="1:41" s="783" customFormat="1" ht="14.4">
      <c r="A114" s="459" t="s">
        <v>468</v>
      </c>
      <c s="460">
        <v>1</v>
      </c>
      <c s="459" t="s">
        <v>2145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147000</v>
      </c>
      <c s="463">
        <v>0</v>
      </c>
      <c s="464">
        <v>0</v>
      </c>
      <c s="464">
        <v>0</v>
      </c>
      <c s="464">
        <v>0</v>
      </c>
      <c s="469">
        <v>0</v>
      </c>
      <c s="469">
        <v>0</v>
      </c>
      <c s="465">
        <v>147000</v>
      </c>
      <c s="471">
        <v>43826</v>
      </c>
      <c s="471">
        <v>46383</v>
      </c>
      <c s="472">
        <v>147000</v>
      </c>
      <c s="861">
        <v>2.0750000000000002</v>
      </c>
      <c s="861">
        <v>7</v>
      </c>
      <c s="633">
        <v>0.085000000000000006</v>
      </c>
      <c s="473">
        <v>2.0750000000000002</v>
      </c>
      <c s="473">
        <v>7</v>
      </c>
      <c s="474">
        <v>0.085000000000000006</v>
      </c>
      <c s="783" t="s">
        <v>1478</v>
      </c>
      <c s="783" t="s">
        <v>1479</v>
      </c>
    </row>
    <row r="115" spans="1:41" s="783" customFormat="1" ht="14.4">
      <c r="A115" s="459" t="s">
        <v>469</v>
      </c>
      <c s="460">
        <v>1</v>
      </c>
      <c s="459" t="s">
        <v>2146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1583358.1899999999</v>
      </c>
      <c s="463">
        <v>0</v>
      </c>
      <c s="464">
        <v>0</v>
      </c>
      <c s="464">
        <v>0</v>
      </c>
      <c s="464">
        <v>0</v>
      </c>
      <c s="469">
        <v>0</v>
      </c>
      <c s="469">
        <v>0</v>
      </c>
      <c s="465">
        <v>1583358.1899999999</v>
      </c>
      <c s="471">
        <v>43860</v>
      </c>
      <c s="471">
        <v>45687</v>
      </c>
      <c s="472">
        <v>1583358.1899999999</v>
      </c>
      <c s="861">
        <v>0.16666666666666666</v>
      </c>
      <c s="861">
        <v>5</v>
      </c>
      <c s="633">
        <v>0.0785</v>
      </c>
      <c s="473">
        <v>0.16666666666666663</v>
      </c>
      <c s="473">
        <v>5</v>
      </c>
      <c s="474">
        <v>0.0785</v>
      </c>
      <c s="783" t="s">
        <v>1478</v>
      </c>
      <c s="783" t="s">
        <v>1479</v>
      </c>
    </row>
    <row r="116" spans="1:41" s="783" customFormat="1" ht="14.4">
      <c r="A116" s="459" t="s">
        <v>470</v>
      </c>
      <c s="460">
        <v>1</v>
      </c>
      <c s="459" t="s">
        <v>2147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1567402.03</v>
      </c>
      <c s="463">
        <v>0</v>
      </c>
      <c s="464">
        <v>0</v>
      </c>
      <c s="464">
        <v>0</v>
      </c>
      <c s="464">
        <v>0</v>
      </c>
      <c s="469">
        <v>0</v>
      </c>
      <c s="469">
        <v>0</v>
      </c>
      <c s="465">
        <v>1567402.03</v>
      </c>
      <c s="471">
        <v>43826</v>
      </c>
      <c s="471">
        <v>46383</v>
      </c>
      <c s="472">
        <v>1567402.03</v>
      </c>
      <c s="861">
        <v>2.0750000000000002</v>
      </c>
      <c s="861">
        <v>7</v>
      </c>
      <c s="633">
        <v>0.085000000000000006</v>
      </c>
      <c s="473">
        <v>2.0750000000000002</v>
      </c>
      <c s="473">
        <v>7.0000000000000009</v>
      </c>
      <c s="474">
        <v>0.085000000000000006</v>
      </c>
      <c s="783" t="s">
        <v>1478</v>
      </c>
      <c s="783" t="s">
        <v>1479</v>
      </c>
    </row>
    <row r="117" spans="1:41" s="783" customFormat="1" ht="14.4">
      <c r="A117" s="459" t="s">
        <v>471</v>
      </c>
      <c s="460">
        <v>1</v>
      </c>
      <c s="459" t="s">
        <v>2148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687227.34999999998</v>
      </c>
      <c s="463">
        <v>0</v>
      </c>
      <c s="464">
        <v>0</v>
      </c>
      <c s="464">
        <v>0</v>
      </c>
      <c s="464">
        <v>0</v>
      </c>
      <c s="469">
        <v>0</v>
      </c>
      <c s="469">
        <v>0</v>
      </c>
      <c s="465">
        <v>687227.34999999998</v>
      </c>
      <c s="471">
        <v>43860</v>
      </c>
      <c s="471">
        <v>45687</v>
      </c>
      <c s="472">
        <v>687227.34999999998</v>
      </c>
      <c s="861">
        <v>0.16666666666666666</v>
      </c>
      <c s="861">
        <v>5</v>
      </c>
      <c s="633">
        <v>0.0785</v>
      </c>
      <c s="473">
        <v>0.16666666666666666</v>
      </c>
      <c s="473">
        <v>5</v>
      </c>
      <c s="474">
        <v>0.0785</v>
      </c>
      <c s="783" t="s">
        <v>1478</v>
      </c>
      <c s="783" t="s">
        <v>1479</v>
      </c>
    </row>
    <row r="118" spans="1:41" s="783" customFormat="1" ht="14.4">
      <c r="A118" s="459" t="s">
        <v>472</v>
      </c>
      <c s="460">
        <v>1</v>
      </c>
      <c s="459" t="s">
        <v>2149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680301.87</v>
      </c>
      <c s="463">
        <v>0</v>
      </c>
      <c s="464">
        <v>0</v>
      </c>
      <c s="464">
        <v>0</v>
      </c>
      <c s="464">
        <v>0</v>
      </c>
      <c s="469">
        <v>0</v>
      </c>
      <c s="469">
        <v>0</v>
      </c>
      <c s="465">
        <v>680301.87</v>
      </c>
      <c s="471">
        <v>43826</v>
      </c>
      <c s="471">
        <v>46383</v>
      </c>
      <c s="472">
        <v>680301.87</v>
      </c>
      <c s="861">
        <v>2.0750000000000002</v>
      </c>
      <c s="861">
        <v>7</v>
      </c>
      <c s="633">
        <v>0.085000000000000006</v>
      </c>
      <c s="473">
        <v>2.0750000000000002</v>
      </c>
      <c s="473">
        <v>7</v>
      </c>
      <c s="474">
        <v>0.085000000000000006</v>
      </c>
      <c s="783" t="s">
        <v>1478</v>
      </c>
      <c s="783" t="s">
        <v>1479</v>
      </c>
    </row>
    <row r="119" spans="1:41" s="783" customFormat="1" ht="14.4">
      <c r="A119" s="459" t="s">
        <v>473</v>
      </c>
      <c s="460">
        <v>1</v>
      </c>
      <c s="459" t="s">
        <v>2150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493040.21999999997</v>
      </c>
      <c s="463">
        <v>0</v>
      </c>
      <c s="464">
        <v>0</v>
      </c>
      <c s="464">
        <v>0</v>
      </c>
      <c s="464">
        <v>0</v>
      </c>
      <c s="469">
        <v>0</v>
      </c>
      <c s="469">
        <v>0</v>
      </c>
      <c s="465">
        <v>493040.21999999997</v>
      </c>
      <c s="471">
        <v>43860</v>
      </c>
      <c s="471">
        <v>45687</v>
      </c>
      <c s="472">
        <v>493040.21999999997</v>
      </c>
      <c s="861">
        <v>0.16666666666666666</v>
      </c>
      <c s="861">
        <v>5</v>
      </c>
      <c s="633">
        <v>0.0785</v>
      </c>
      <c s="473">
        <v>0.16666666666666666</v>
      </c>
      <c s="473">
        <v>4.9999999999999991</v>
      </c>
      <c s="474">
        <v>0.0785</v>
      </c>
      <c s="783" t="s">
        <v>1478</v>
      </c>
      <c s="783" t="s">
        <v>1479</v>
      </c>
    </row>
    <row r="120" spans="1:41" s="783" customFormat="1" ht="14.4">
      <c r="A120" s="459" t="s">
        <v>474</v>
      </c>
      <c s="460">
        <v>1</v>
      </c>
      <c s="459" t="s">
        <v>2151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493040.21999999997</v>
      </c>
      <c s="463">
        <v>0</v>
      </c>
      <c s="464">
        <v>0</v>
      </c>
      <c s="464">
        <v>0</v>
      </c>
      <c s="464">
        <v>0</v>
      </c>
      <c s="469">
        <v>0</v>
      </c>
      <c s="469">
        <v>0</v>
      </c>
      <c s="465">
        <v>493040.21999999997</v>
      </c>
      <c s="471">
        <v>43826</v>
      </c>
      <c s="471">
        <v>46383</v>
      </c>
      <c s="472">
        <v>493040.21999999997</v>
      </c>
      <c s="861">
        <v>2.0750000000000002</v>
      </c>
      <c s="861">
        <v>7</v>
      </c>
      <c s="633">
        <v>0.085000000000000006</v>
      </c>
      <c s="473">
        <v>2.0750000000000002</v>
      </c>
      <c s="473">
        <v>7.0000000000000009</v>
      </c>
      <c s="474">
        <v>0.085000000000000006</v>
      </c>
      <c s="783" t="s">
        <v>1478</v>
      </c>
      <c s="783" t="s">
        <v>1479</v>
      </c>
    </row>
    <row r="121" spans="1:41" s="783" customFormat="1" ht="14.4">
      <c r="A121" s="459" t="s">
        <v>475</v>
      </c>
      <c s="460">
        <v>1</v>
      </c>
      <c s="459" t="s">
        <v>2152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331341.54999999999</v>
      </c>
      <c s="463">
        <v>0</v>
      </c>
      <c s="464">
        <v>0</v>
      </c>
      <c s="464">
        <v>0</v>
      </c>
      <c s="464">
        <v>0</v>
      </c>
      <c s="469">
        <v>0</v>
      </c>
      <c s="469">
        <v>0</v>
      </c>
      <c s="465">
        <v>331341.54999999999</v>
      </c>
      <c s="471">
        <v>43860</v>
      </c>
      <c s="471">
        <v>45687</v>
      </c>
      <c s="472">
        <v>331341.54999999999</v>
      </c>
      <c s="861">
        <v>0.16666666666666666</v>
      </c>
      <c s="861">
        <v>5</v>
      </c>
      <c s="633">
        <v>0.0785</v>
      </c>
      <c s="473">
        <v>0.16666666666666666</v>
      </c>
      <c s="473">
        <v>5</v>
      </c>
      <c s="474">
        <v>0.0785</v>
      </c>
      <c s="783" t="s">
        <v>1478</v>
      </c>
      <c s="783" t="s">
        <v>1479</v>
      </c>
    </row>
    <row r="122" spans="1:41" s="783" customFormat="1" ht="14.4">
      <c r="A122" s="459" t="s">
        <v>476</v>
      </c>
      <c s="460">
        <v>1</v>
      </c>
      <c s="459" t="s">
        <v>2153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6385827.29</v>
      </c>
      <c s="463">
        <v>0</v>
      </c>
      <c s="464">
        <v>0</v>
      </c>
      <c s="464">
        <v>0</v>
      </c>
      <c s="464">
        <v>0</v>
      </c>
      <c s="469">
        <v>0</v>
      </c>
      <c s="469">
        <v>0</v>
      </c>
      <c s="465">
        <v>6385827.29</v>
      </c>
      <c s="471">
        <v>43860</v>
      </c>
      <c s="471">
        <v>45687</v>
      </c>
      <c s="472">
        <v>6385827.2856901046</v>
      </c>
      <c s="861">
        <v>0.16666666666666666</v>
      </c>
      <c s="861">
        <v>5</v>
      </c>
      <c s="633">
        <v>0.0785</v>
      </c>
      <c s="473">
        <v>0.16666666666666666</v>
      </c>
      <c s="473">
        <v>5</v>
      </c>
      <c s="474">
        <v>0.0785</v>
      </c>
      <c s="783" t="s">
        <v>1478</v>
      </c>
      <c s="783" t="s">
        <v>1479</v>
      </c>
    </row>
    <row r="123" spans="1:41" s="783" customFormat="1" ht="14.4">
      <c r="A123" s="459" t="s">
        <v>477</v>
      </c>
      <c s="460">
        <v>1</v>
      </c>
      <c s="459" t="s">
        <v>2154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6587165.75</v>
      </c>
      <c s="463">
        <v>0</v>
      </c>
      <c s="464">
        <v>0</v>
      </c>
      <c s="464">
        <v>0</v>
      </c>
      <c s="464">
        <v>0</v>
      </c>
      <c s="469">
        <v>0</v>
      </c>
      <c s="469">
        <v>0</v>
      </c>
      <c s="465">
        <v>6587165.75</v>
      </c>
      <c s="471">
        <v>43826</v>
      </c>
      <c s="471">
        <v>46383</v>
      </c>
      <c s="472">
        <v>6587165.7480864301</v>
      </c>
      <c s="861">
        <v>2.0750000000000002</v>
      </c>
      <c s="861">
        <v>7</v>
      </c>
      <c s="633">
        <v>0.085000000000000006</v>
      </c>
      <c s="473">
        <v>2.0750000000000002</v>
      </c>
      <c s="473">
        <v>7</v>
      </c>
      <c s="474">
        <v>0.085000000000000006</v>
      </c>
      <c s="783" t="s">
        <v>1478</v>
      </c>
      <c s="783" t="s">
        <v>1479</v>
      </c>
    </row>
    <row r="124" spans="1:41" s="783" customFormat="1" ht="14.4">
      <c r="A124" s="459" t="s">
        <v>478</v>
      </c>
      <c s="460">
        <v>1</v>
      </c>
      <c s="459" t="s">
        <v>2155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1574092.6499999999</v>
      </c>
      <c s="463">
        <v>0</v>
      </c>
      <c s="464">
        <v>0</v>
      </c>
      <c s="464">
        <v>0</v>
      </c>
      <c s="464">
        <v>0</v>
      </c>
      <c s="469">
        <v>0</v>
      </c>
      <c s="469">
        <v>0</v>
      </c>
      <c s="465">
        <v>1574092.6499999999</v>
      </c>
      <c s="471">
        <v>44050</v>
      </c>
      <c s="471">
        <v>45876</v>
      </c>
      <c s="472">
        <v>1574092.6499999999</v>
      </c>
      <c s="861">
        <v>0.68611111111111112</v>
      </c>
      <c s="861">
        <v>5</v>
      </c>
      <c s="633">
        <v>0.071294999999999997</v>
      </c>
      <c s="473">
        <v>0.68611111111111112</v>
      </c>
      <c s="473">
        <v>5</v>
      </c>
      <c s="474">
        <v>0.071294999999999997</v>
      </c>
      <c s="783" t="s">
        <v>1478</v>
      </c>
      <c s="783" t="s">
        <v>1479</v>
      </c>
    </row>
    <row r="125" spans="1:41" s="783" customFormat="1" ht="14.4">
      <c r="A125" s="459" t="s">
        <v>479</v>
      </c>
      <c s="460">
        <v>1</v>
      </c>
      <c s="459" t="s">
        <v>2156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1574092.6499999999</v>
      </c>
      <c s="463">
        <v>0</v>
      </c>
      <c s="464">
        <v>0</v>
      </c>
      <c s="464">
        <v>0</v>
      </c>
      <c s="464">
        <v>0</v>
      </c>
      <c s="469">
        <v>0</v>
      </c>
      <c s="469">
        <v>0</v>
      </c>
      <c s="465">
        <v>1574092.6499999999</v>
      </c>
      <c s="471">
        <v>44050</v>
      </c>
      <c s="471">
        <v>46606</v>
      </c>
      <c s="472">
        <v>1574092.6499999999</v>
      </c>
      <c s="861">
        <v>2.6861111111111109</v>
      </c>
      <c s="861">
        <v>7</v>
      </c>
      <c s="633">
        <v>0.075481999999999994</v>
      </c>
      <c s="473">
        <v>2.6861111111111113</v>
      </c>
      <c s="473">
        <v>7</v>
      </c>
      <c s="474">
        <v>0.075481999999999994</v>
      </c>
      <c s="783" t="s">
        <v>1478</v>
      </c>
      <c s="783" t="s">
        <v>1479</v>
      </c>
    </row>
    <row r="126" spans="1:41" s="783" customFormat="1" ht="14.4">
      <c r="A126" s="459" t="s">
        <v>480</v>
      </c>
      <c s="460">
        <v>1</v>
      </c>
      <c s="459" t="s">
        <v>2157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502091.44</v>
      </c>
      <c s="463">
        <v>0</v>
      </c>
      <c s="464">
        <v>0</v>
      </c>
      <c s="464">
        <v>0</v>
      </c>
      <c s="464">
        <v>0</v>
      </c>
      <c s="469">
        <v>0</v>
      </c>
      <c s="469">
        <v>0</v>
      </c>
      <c s="465">
        <v>502091.44</v>
      </c>
      <c s="471">
        <v>44050</v>
      </c>
      <c s="471">
        <v>45876</v>
      </c>
      <c s="472">
        <v>502091.44</v>
      </c>
      <c s="861">
        <v>0.68611111111111112</v>
      </c>
      <c s="861">
        <v>5</v>
      </c>
      <c s="633">
        <v>0.071294999999999997</v>
      </c>
      <c s="473">
        <v>0.68611111111111112</v>
      </c>
      <c s="473">
        <v>5</v>
      </c>
      <c s="474">
        <v>0.071294999999999983</v>
      </c>
      <c s="783" t="s">
        <v>1478</v>
      </c>
      <c s="783" t="s">
        <v>1479</v>
      </c>
    </row>
    <row r="127" spans="1:41" s="783" customFormat="1" ht="14.4">
      <c r="A127" s="459" t="s">
        <v>481</v>
      </c>
      <c s="460">
        <v>1</v>
      </c>
      <c s="459" t="s">
        <v>2158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502063.34000000003</v>
      </c>
      <c s="463">
        <v>0</v>
      </c>
      <c s="464">
        <v>0</v>
      </c>
      <c s="464">
        <v>0</v>
      </c>
      <c s="464">
        <v>0</v>
      </c>
      <c s="469">
        <v>0</v>
      </c>
      <c s="469">
        <v>0</v>
      </c>
      <c s="465">
        <v>502063.34000000003</v>
      </c>
      <c s="471">
        <v>44050</v>
      </c>
      <c s="471">
        <v>46606</v>
      </c>
      <c s="472">
        <v>502063.34000000003</v>
      </c>
      <c s="861">
        <v>2.6861111111111109</v>
      </c>
      <c s="861">
        <v>7</v>
      </c>
      <c s="633">
        <v>0.075481999999999994</v>
      </c>
      <c s="473">
        <v>2.6861111111111109</v>
      </c>
      <c s="473">
        <v>7</v>
      </c>
      <c s="474">
        <v>0.075481999999999994</v>
      </c>
      <c s="783" t="s">
        <v>1478</v>
      </c>
      <c s="783" t="s">
        <v>1479</v>
      </c>
    </row>
    <row r="128" spans="1:41" s="783" customFormat="1" ht="14.4">
      <c r="A128" s="459" t="s">
        <v>482</v>
      </c>
      <c s="460">
        <v>1</v>
      </c>
      <c s="459" t="s">
        <v>2159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566477.53000000003</v>
      </c>
      <c s="463">
        <v>0</v>
      </c>
      <c s="464">
        <v>0</v>
      </c>
      <c s="464">
        <v>0</v>
      </c>
      <c s="464">
        <v>0</v>
      </c>
      <c s="469">
        <v>0</v>
      </c>
      <c s="469">
        <v>0</v>
      </c>
      <c s="465">
        <v>566477.53000000003</v>
      </c>
      <c s="471">
        <v>44050</v>
      </c>
      <c s="471">
        <v>45876</v>
      </c>
      <c s="472">
        <v>566477.53000000003</v>
      </c>
      <c s="861">
        <v>0.68611111111111112</v>
      </c>
      <c s="861">
        <v>5</v>
      </c>
      <c s="633">
        <v>0.071294999999999997</v>
      </c>
      <c s="473">
        <v>0.68611111111111112</v>
      </c>
      <c s="473">
        <v>5</v>
      </c>
      <c s="474">
        <v>0.071294999999999997</v>
      </c>
      <c s="783" t="s">
        <v>1478</v>
      </c>
      <c s="783" t="s">
        <v>1479</v>
      </c>
    </row>
    <row r="129" spans="1:41" s="783" customFormat="1" ht="14.4">
      <c r="A129" s="459" t="s">
        <v>483</v>
      </c>
      <c s="460">
        <v>1</v>
      </c>
      <c s="459" t="s">
        <v>2160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283200.63</v>
      </c>
      <c s="463">
        <v>0</v>
      </c>
      <c s="464">
        <v>0</v>
      </c>
      <c s="464">
        <v>0</v>
      </c>
      <c s="464">
        <v>0</v>
      </c>
      <c s="469">
        <v>0</v>
      </c>
      <c s="469">
        <v>0</v>
      </c>
      <c s="465">
        <v>283200.63</v>
      </c>
      <c s="471">
        <v>44050</v>
      </c>
      <c s="471">
        <v>46606</v>
      </c>
      <c s="472">
        <v>283200.63</v>
      </c>
      <c s="861">
        <v>2.6861111111111109</v>
      </c>
      <c s="861">
        <v>7</v>
      </c>
      <c s="633">
        <v>0.075481999999999994</v>
      </c>
      <c s="473">
        <v>2.6861111111111109</v>
      </c>
      <c s="473">
        <v>7</v>
      </c>
      <c s="474">
        <v>0.075481999999999994</v>
      </c>
      <c s="783" t="s">
        <v>1478</v>
      </c>
      <c s="783" t="s">
        <v>1479</v>
      </c>
    </row>
    <row r="130" spans="1:41" s="783" customFormat="1" ht="14.4">
      <c r="A130" s="459" t="s">
        <v>484</v>
      </c>
      <c s="460">
        <v>1</v>
      </c>
      <c s="459" t="s">
        <v>2161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1787478</v>
      </c>
      <c s="463">
        <v>0</v>
      </c>
      <c s="464">
        <v>0</v>
      </c>
      <c s="464">
        <v>0</v>
      </c>
      <c s="464">
        <v>0</v>
      </c>
      <c s="469">
        <v>0</v>
      </c>
      <c s="469">
        <v>0</v>
      </c>
      <c s="465">
        <v>1787478</v>
      </c>
      <c s="471">
        <v>44050</v>
      </c>
      <c s="471">
        <v>45876</v>
      </c>
      <c s="472">
        <v>1787478</v>
      </c>
      <c s="861">
        <v>0.68611111111111112</v>
      </c>
      <c s="861">
        <v>5</v>
      </c>
      <c s="633">
        <v>0.071294999999999997</v>
      </c>
      <c s="473">
        <v>0.68611111111111112</v>
      </c>
      <c s="473">
        <v>5</v>
      </c>
      <c s="474">
        <v>0.071294999999999997</v>
      </c>
      <c s="783" t="s">
        <v>1478</v>
      </c>
      <c s="783" t="s">
        <v>1479</v>
      </c>
    </row>
    <row r="131" spans="1:41" s="783" customFormat="1" ht="14.4">
      <c r="A131" s="459" t="s">
        <v>485</v>
      </c>
      <c s="460">
        <v>1</v>
      </c>
      <c s="459" t="s">
        <v>2162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3689366.4399999999</v>
      </c>
      <c s="463">
        <v>0</v>
      </c>
      <c s="464">
        <v>0</v>
      </c>
      <c s="464">
        <v>0</v>
      </c>
      <c s="464">
        <v>0</v>
      </c>
      <c s="469">
        <v>0</v>
      </c>
      <c s="469">
        <v>0</v>
      </c>
      <c s="465">
        <v>3689366.4399999999</v>
      </c>
      <c s="471">
        <v>44050</v>
      </c>
      <c s="471">
        <v>45876</v>
      </c>
      <c s="472">
        <v>3689366.4399999999</v>
      </c>
      <c s="861">
        <v>0.68611111111111112</v>
      </c>
      <c s="861">
        <v>5</v>
      </c>
      <c s="633">
        <v>0.071294999999999997</v>
      </c>
      <c s="473">
        <v>0.68611111111111112</v>
      </c>
      <c s="473">
        <v>5</v>
      </c>
      <c s="474">
        <v>0.071294999999999997</v>
      </c>
      <c s="783" t="s">
        <v>1478</v>
      </c>
      <c s="783" t="s">
        <v>1479</v>
      </c>
    </row>
    <row r="132" spans="1:41" s="783" customFormat="1" ht="14.4">
      <c r="A132" s="459" t="s">
        <v>486</v>
      </c>
      <c s="460">
        <v>1</v>
      </c>
      <c s="459" t="s">
        <v>2163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1842554.1100000001</v>
      </c>
      <c s="463">
        <v>0</v>
      </c>
      <c s="464">
        <v>0</v>
      </c>
      <c s="464">
        <v>0</v>
      </c>
      <c s="464">
        <v>0</v>
      </c>
      <c s="469">
        <v>0</v>
      </c>
      <c s="469">
        <v>0</v>
      </c>
      <c s="465">
        <v>1842554.1100000001</v>
      </c>
      <c s="471">
        <v>44050</v>
      </c>
      <c s="471">
        <v>46606</v>
      </c>
      <c s="472">
        <v>1842554.1100000001</v>
      </c>
      <c s="861">
        <v>2.6861111111111109</v>
      </c>
      <c s="861">
        <v>7</v>
      </c>
      <c s="633">
        <v>0.075481999999999994</v>
      </c>
      <c s="473">
        <v>2.6861111111111109</v>
      </c>
      <c s="473">
        <v>7</v>
      </c>
      <c s="474">
        <v>0.075481999999999994</v>
      </c>
      <c s="783" t="s">
        <v>1478</v>
      </c>
      <c s="783" t="s">
        <v>1479</v>
      </c>
    </row>
    <row r="133" spans="1:41" s="783" customFormat="1" ht="14.4">
      <c r="A133" s="459" t="s">
        <v>487</v>
      </c>
      <c s="460">
        <v>1</v>
      </c>
      <c s="459" t="s">
        <v>2164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478945.45000000001</v>
      </c>
      <c s="463">
        <v>0</v>
      </c>
      <c s="464">
        <v>0</v>
      </c>
      <c s="464">
        <v>0</v>
      </c>
      <c s="464">
        <v>0</v>
      </c>
      <c s="469">
        <v>0</v>
      </c>
      <c s="469">
        <v>0</v>
      </c>
      <c s="465">
        <v>478945.45000000001</v>
      </c>
      <c s="471">
        <v>44050</v>
      </c>
      <c s="471">
        <v>45876</v>
      </c>
      <c s="472">
        <v>478945.45000000001</v>
      </c>
      <c s="861">
        <v>0.68611111111111112</v>
      </c>
      <c s="861">
        <v>5</v>
      </c>
      <c s="633">
        <v>0.071294999999999997</v>
      </c>
      <c s="473">
        <v>0.68611111111111123</v>
      </c>
      <c s="473">
        <v>5</v>
      </c>
      <c s="474">
        <v>0.071294999999999997</v>
      </c>
      <c s="783" t="s">
        <v>1478</v>
      </c>
      <c s="783" t="s">
        <v>1479</v>
      </c>
    </row>
    <row r="134" spans="1:41" s="783" customFormat="1" ht="14.4">
      <c r="A134" s="459" t="s">
        <v>488</v>
      </c>
      <c s="460">
        <v>1</v>
      </c>
      <c s="459" t="s">
        <v>2165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239418.98999999999</v>
      </c>
      <c s="463">
        <v>0</v>
      </c>
      <c s="464">
        <v>0</v>
      </c>
      <c s="464">
        <v>0</v>
      </c>
      <c s="464">
        <v>0</v>
      </c>
      <c s="469">
        <v>0</v>
      </c>
      <c s="469">
        <v>0</v>
      </c>
      <c s="465">
        <v>239418.98999999999</v>
      </c>
      <c s="471">
        <v>44050</v>
      </c>
      <c s="471">
        <v>46606</v>
      </c>
      <c s="472">
        <v>239418.98999999999</v>
      </c>
      <c s="861">
        <v>2.6861111111111109</v>
      </c>
      <c s="861">
        <v>7</v>
      </c>
      <c s="633">
        <v>0.075481999999999994</v>
      </c>
      <c s="473">
        <v>2.6861111111111109</v>
      </c>
      <c s="473">
        <v>7</v>
      </c>
      <c s="474">
        <v>0.075481999999999994</v>
      </c>
      <c s="783" t="s">
        <v>1478</v>
      </c>
      <c s="783" t="s">
        <v>1479</v>
      </c>
    </row>
    <row r="135" spans="1:41" s="783" customFormat="1" ht="14.4">
      <c r="A135" s="459" t="s">
        <v>489</v>
      </c>
      <c s="460">
        <v>1</v>
      </c>
      <c s="459" t="s">
        <v>2166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528980.37</v>
      </c>
      <c s="463">
        <v>0</v>
      </c>
      <c s="464">
        <v>0</v>
      </c>
      <c s="464">
        <v>0</v>
      </c>
      <c s="464">
        <v>0</v>
      </c>
      <c s="469">
        <v>0</v>
      </c>
      <c s="469">
        <v>0</v>
      </c>
      <c s="465">
        <v>528980.37</v>
      </c>
      <c s="471">
        <v>44050</v>
      </c>
      <c s="471">
        <v>45876</v>
      </c>
      <c s="472">
        <v>528980.37</v>
      </c>
      <c s="861">
        <v>0.68611111111111112</v>
      </c>
      <c s="861">
        <v>5</v>
      </c>
      <c s="633">
        <v>0.071294999999999997</v>
      </c>
      <c s="473">
        <v>0.68611111111111112</v>
      </c>
      <c s="473">
        <v>5</v>
      </c>
      <c s="474">
        <v>0.071294999999999997</v>
      </c>
      <c s="783" t="s">
        <v>1478</v>
      </c>
      <c s="783" t="s">
        <v>1479</v>
      </c>
    </row>
    <row r="136" spans="1:41" s="783" customFormat="1" ht="14.4">
      <c r="A136" s="459" t="s">
        <v>490</v>
      </c>
      <c s="460">
        <v>1</v>
      </c>
      <c s="459" t="s">
        <v>2167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528855.76000000001</v>
      </c>
      <c s="463">
        <v>0</v>
      </c>
      <c s="464">
        <v>0</v>
      </c>
      <c s="464">
        <v>0</v>
      </c>
      <c s="464">
        <v>0</v>
      </c>
      <c s="469">
        <v>0</v>
      </c>
      <c s="469">
        <v>0</v>
      </c>
      <c s="465">
        <v>528855.76000000001</v>
      </c>
      <c s="471">
        <v>44050</v>
      </c>
      <c s="471">
        <v>46606</v>
      </c>
      <c s="472">
        <v>528855.76000000001</v>
      </c>
      <c s="861">
        <v>2.6861111111111109</v>
      </c>
      <c s="861">
        <v>7</v>
      </c>
      <c s="633">
        <v>0.075481999999999994</v>
      </c>
      <c s="473">
        <v>2.6861111111111109</v>
      </c>
      <c s="473">
        <v>7</v>
      </c>
      <c s="474">
        <v>0.075481999999999994</v>
      </c>
      <c s="783" t="s">
        <v>1478</v>
      </c>
      <c s="783" t="s">
        <v>1479</v>
      </c>
    </row>
    <row r="137" spans="1:41" s="783" customFormat="1" ht="14.4">
      <c r="A137" s="459" t="s">
        <v>491</v>
      </c>
      <c s="460">
        <v>1</v>
      </c>
      <c s="459" t="s">
        <v>2168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472181.53999999998</v>
      </c>
      <c s="463">
        <v>0</v>
      </c>
      <c s="464">
        <v>0</v>
      </c>
      <c s="464">
        <v>0</v>
      </c>
      <c s="464">
        <v>0</v>
      </c>
      <c s="469">
        <v>0</v>
      </c>
      <c s="469">
        <v>0</v>
      </c>
      <c s="465">
        <v>472181.53999999998</v>
      </c>
      <c s="471">
        <v>44050</v>
      </c>
      <c s="471">
        <v>45876</v>
      </c>
      <c s="472">
        <v>472181.53999999998</v>
      </c>
      <c s="861">
        <v>0.68611111111111112</v>
      </c>
      <c s="861">
        <v>5</v>
      </c>
      <c s="633">
        <v>0.071294999999999997</v>
      </c>
      <c s="473">
        <v>0.68611111111111112</v>
      </c>
      <c s="473">
        <v>5</v>
      </c>
      <c s="474">
        <v>0.071294999999999997</v>
      </c>
      <c s="783" t="s">
        <v>1478</v>
      </c>
      <c s="783" t="s">
        <v>1479</v>
      </c>
    </row>
    <row r="138" spans="1:41" s="783" customFormat="1" ht="14.4">
      <c r="A138" s="459" t="s">
        <v>492</v>
      </c>
      <c s="460">
        <v>1</v>
      </c>
      <c s="459" t="s">
        <v>2169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236021.98000000001</v>
      </c>
      <c s="463">
        <v>0</v>
      </c>
      <c s="464">
        <v>0</v>
      </c>
      <c s="464">
        <v>0</v>
      </c>
      <c s="464">
        <v>0</v>
      </c>
      <c s="469">
        <v>0</v>
      </c>
      <c s="469">
        <v>0</v>
      </c>
      <c s="465">
        <v>236021.98000000001</v>
      </c>
      <c s="471">
        <v>44050</v>
      </c>
      <c s="471">
        <v>46606</v>
      </c>
      <c s="472">
        <v>236021.98000000001</v>
      </c>
      <c s="861">
        <v>2.6861111111111109</v>
      </c>
      <c s="861">
        <v>7</v>
      </c>
      <c s="633">
        <v>0.075481999999999994</v>
      </c>
      <c s="473">
        <v>2.6861111111111109</v>
      </c>
      <c s="473">
        <v>7</v>
      </c>
      <c s="474">
        <v>0.075481999999999994</v>
      </c>
      <c s="783" t="s">
        <v>1478</v>
      </c>
      <c s="783" t="s">
        <v>1479</v>
      </c>
    </row>
    <row r="139" spans="1:41" s="783" customFormat="1" ht="14.4">
      <c r="A139" s="459" t="s">
        <v>493</v>
      </c>
      <c s="460">
        <v>1</v>
      </c>
      <c s="459" t="s">
        <v>2170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103318.07000000001</v>
      </c>
      <c s="463">
        <v>0</v>
      </c>
      <c s="464">
        <v>0</v>
      </c>
      <c s="464">
        <v>0</v>
      </c>
      <c s="464">
        <v>0</v>
      </c>
      <c s="469">
        <v>0</v>
      </c>
      <c s="469">
        <v>0</v>
      </c>
      <c s="465">
        <v>103318.07000000001</v>
      </c>
      <c s="471">
        <v>44050</v>
      </c>
      <c s="471">
        <v>45876</v>
      </c>
      <c s="472">
        <v>103318.07000000001</v>
      </c>
      <c s="861">
        <v>0.68611111111111112</v>
      </c>
      <c s="861">
        <v>5</v>
      </c>
      <c s="633">
        <v>0.071294999999999997</v>
      </c>
      <c s="473">
        <v>0.68611111111111101</v>
      </c>
      <c s="473">
        <v>5</v>
      </c>
      <c s="474">
        <v>0.071294999999999997</v>
      </c>
      <c s="783" t="s">
        <v>1478</v>
      </c>
      <c s="783" t="s">
        <v>1479</v>
      </c>
    </row>
    <row r="140" spans="1:41" s="783" customFormat="1" ht="14.4">
      <c r="A140" s="459" t="s">
        <v>494</v>
      </c>
      <c s="460">
        <v>1</v>
      </c>
      <c s="459" t="s">
        <v>2171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50932.43</v>
      </c>
      <c s="463">
        <v>0</v>
      </c>
      <c s="464">
        <v>0</v>
      </c>
      <c s="464">
        <v>0</v>
      </c>
      <c s="464">
        <v>0</v>
      </c>
      <c s="469">
        <v>0</v>
      </c>
      <c s="469">
        <v>0</v>
      </c>
      <c s="465">
        <v>50932.43</v>
      </c>
      <c s="471">
        <v>44050</v>
      </c>
      <c s="471">
        <v>46606</v>
      </c>
      <c s="472">
        <v>50932.43</v>
      </c>
      <c s="861">
        <v>2.6861111111111109</v>
      </c>
      <c s="861">
        <v>7</v>
      </c>
      <c s="633">
        <v>0.075481999999999994</v>
      </c>
      <c s="473">
        <v>2.6861111111111109</v>
      </c>
      <c s="473">
        <v>7</v>
      </c>
      <c s="474">
        <v>0.075481999999999994</v>
      </c>
      <c s="783" t="s">
        <v>1478</v>
      </c>
      <c s="783" t="s">
        <v>1479</v>
      </c>
    </row>
    <row r="141" spans="1:41" s="783" customFormat="1" ht="14.4">
      <c r="A141" s="459" t="s">
        <v>495</v>
      </c>
      <c s="460">
        <v>1</v>
      </c>
      <c s="459" t="s">
        <v>2172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58854.129999999997</v>
      </c>
      <c s="463">
        <v>0</v>
      </c>
      <c s="464">
        <v>0</v>
      </c>
      <c s="464">
        <v>0</v>
      </c>
      <c s="464">
        <v>0</v>
      </c>
      <c s="469">
        <v>0</v>
      </c>
      <c s="469">
        <v>0</v>
      </c>
      <c s="465">
        <v>58854.129999999997</v>
      </c>
      <c s="471">
        <v>44050</v>
      </c>
      <c s="471">
        <v>45876</v>
      </c>
      <c s="472">
        <v>58854.129999999997</v>
      </c>
      <c s="861">
        <v>0.68611111111111112</v>
      </c>
      <c s="861">
        <v>5</v>
      </c>
      <c s="633">
        <v>0.071294999999999997</v>
      </c>
      <c s="473">
        <v>0.68611111111111112</v>
      </c>
      <c s="473">
        <v>5</v>
      </c>
      <c s="474">
        <v>0.071294999999999997</v>
      </c>
      <c s="783" t="s">
        <v>1478</v>
      </c>
      <c s="783" t="s">
        <v>1479</v>
      </c>
    </row>
    <row r="142" spans="1:41" s="783" customFormat="1" ht="14.4">
      <c r="A142" s="459" t="s">
        <v>496</v>
      </c>
      <c s="460">
        <v>1</v>
      </c>
      <c s="459" t="s">
        <v>2173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29417.18</v>
      </c>
      <c s="463">
        <v>0</v>
      </c>
      <c s="464">
        <v>0</v>
      </c>
      <c s="464">
        <v>0</v>
      </c>
      <c s="464">
        <v>0</v>
      </c>
      <c s="469">
        <v>0</v>
      </c>
      <c s="469">
        <v>0</v>
      </c>
      <c s="465">
        <v>29417.18</v>
      </c>
      <c s="471">
        <v>44050</v>
      </c>
      <c s="471">
        <v>46606</v>
      </c>
      <c s="472">
        <v>29417.18</v>
      </c>
      <c s="861">
        <v>2.6861111111111109</v>
      </c>
      <c s="861">
        <v>7</v>
      </c>
      <c s="633">
        <v>0.075481999999999994</v>
      </c>
      <c s="473">
        <v>2.6861111111111109</v>
      </c>
      <c s="473">
        <v>7</v>
      </c>
      <c s="474">
        <v>0.075481999999999994</v>
      </c>
      <c s="783" t="s">
        <v>1478</v>
      </c>
      <c s="783" t="s">
        <v>1479</v>
      </c>
    </row>
    <row r="143" spans="1:41" s="783" customFormat="1" ht="14.4">
      <c r="A143" s="459" t="s">
        <v>497</v>
      </c>
      <c s="460">
        <v>1</v>
      </c>
      <c s="459" t="s">
        <v>2174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70840.479999999996</v>
      </c>
      <c s="463">
        <v>0</v>
      </c>
      <c s="464">
        <v>0</v>
      </c>
      <c s="464">
        <v>0</v>
      </c>
      <c s="464">
        <v>0</v>
      </c>
      <c s="469">
        <v>0</v>
      </c>
      <c s="469">
        <v>0</v>
      </c>
      <c s="465">
        <v>70840.479999999996</v>
      </c>
      <c s="471">
        <v>44050</v>
      </c>
      <c s="471">
        <v>45876</v>
      </c>
      <c s="472">
        <v>70840.479999999996</v>
      </c>
      <c s="861">
        <v>0.68611111111111112</v>
      </c>
      <c s="861">
        <v>5</v>
      </c>
      <c s="633">
        <v>0.071294999999999997</v>
      </c>
      <c s="473">
        <v>0.68611111111111112</v>
      </c>
      <c s="473">
        <v>5</v>
      </c>
      <c s="474">
        <v>0.071294999999999997</v>
      </c>
      <c s="783" t="s">
        <v>1478</v>
      </c>
      <c s="783" t="s">
        <v>1479</v>
      </c>
    </row>
    <row r="144" spans="1:41" s="783" customFormat="1" ht="14.4">
      <c r="A144" s="459" t="s">
        <v>498</v>
      </c>
      <c s="460">
        <v>1</v>
      </c>
      <c s="459" t="s">
        <v>2175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35407.93</v>
      </c>
      <c s="463">
        <v>0</v>
      </c>
      <c s="464">
        <v>0</v>
      </c>
      <c s="464">
        <v>0</v>
      </c>
      <c s="464">
        <v>0</v>
      </c>
      <c s="469">
        <v>0</v>
      </c>
      <c s="469">
        <v>0</v>
      </c>
      <c s="465">
        <v>35407.93</v>
      </c>
      <c s="471">
        <v>44050</v>
      </c>
      <c s="471">
        <v>46606</v>
      </c>
      <c s="472">
        <v>35407.93</v>
      </c>
      <c s="861">
        <v>2.6861111111111109</v>
      </c>
      <c s="861">
        <v>7</v>
      </c>
      <c s="633">
        <v>0.075481999999999994</v>
      </c>
      <c s="473">
        <v>2.6861111111111109</v>
      </c>
      <c s="473">
        <v>7</v>
      </c>
      <c s="474">
        <v>0.075481999999999994</v>
      </c>
      <c s="783" t="s">
        <v>1478</v>
      </c>
      <c s="783" t="s">
        <v>1479</v>
      </c>
    </row>
    <row r="145" spans="1:41" s="783" customFormat="1" ht="14.4">
      <c r="A145" s="459" t="s">
        <v>499</v>
      </c>
      <c s="460">
        <v>1</v>
      </c>
      <c s="459" t="s">
        <v>2176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440565.23999999999</v>
      </c>
      <c s="463">
        <v>0</v>
      </c>
      <c s="464">
        <v>0</v>
      </c>
      <c s="464">
        <v>0</v>
      </c>
      <c s="464">
        <v>0</v>
      </c>
      <c s="469">
        <v>0</v>
      </c>
      <c s="469">
        <v>0</v>
      </c>
      <c s="465">
        <v>440565.23999999999</v>
      </c>
      <c s="471">
        <v>44050</v>
      </c>
      <c s="471">
        <v>45876</v>
      </c>
      <c s="472">
        <v>440565.23999999999</v>
      </c>
      <c s="861">
        <v>0.68611111111111112</v>
      </c>
      <c s="861">
        <v>5</v>
      </c>
      <c s="633">
        <v>0.071294999999999997</v>
      </c>
      <c s="473">
        <v>0.68611111111111112</v>
      </c>
      <c s="473">
        <v>5.0000000000000009</v>
      </c>
      <c s="474">
        <v>0.071294999999999997</v>
      </c>
      <c s="783" t="s">
        <v>1478</v>
      </c>
      <c s="783" t="s">
        <v>1479</v>
      </c>
    </row>
    <row r="146" spans="1:41" s="783" customFormat="1" ht="14.4">
      <c r="A146" s="459" t="s">
        <v>500</v>
      </c>
      <c s="460">
        <v>1</v>
      </c>
      <c s="459" t="s">
        <v>2177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216148.06</v>
      </c>
      <c s="463">
        <v>0</v>
      </c>
      <c s="464">
        <v>0</v>
      </c>
      <c s="464">
        <v>0</v>
      </c>
      <c s="464">
        <v>0</v>
      </c>
      <c s="469">
        <v>0</v>
      </c>
      <c s="469">
        <v>0</v>
      </c>
      <c s="465">
        <v>216148.06</v>
      </c>
      <c s="471">
        <v>44050</v>
      </c>
      <c s="471">
        <v>46606</v>
      </c>
      <c s="472">
        <v>216148.06</v>
      </c>
      <c s="861">
        <v>2.6861111111111109</v>
      </c>
      <c s="861">
        <v>7</v>
      </c>
      <c s="633">
        <v>0.075481999999999994</v>
      </c>
      <c s="473">
        <v>2.6861111111111109</v>
      </c>
      <c s="473">
        <v>7</v>
      </c>
      <c s="474">
        <v>0.075481999999999994</v>
      </c>
      <c s="783" t="s">
        <v>1478</v>
      </c>
      <c s="783" t="s">
        <v>1479</v>
      </c>
    </row>
    <row r="147" spans="1:41" s="783" customFormat="1" ht="14.4">
      <c r="A147" s="459" t="s">
        <v>501</v>
      </c>
      <c s="460">
        <v>1</v>
      </c>
      <c s="459" t="s">
        <v>2178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599654.33999999997</v>
      </c>
      <c s="463">
        <v>0</v>
      </c>
      <c s="464">
        <v>0</v>
      </c>
      <c s="464">
        <v>0</v>
      </c>
      <c s="464">
        <v>0</v>
      </c>
      <c s="469">
        <v>0</v>
      </c>
      <c s="469">
        <v>0</v>
      </c>
      <c s="465">
        <v>599654.33999999997</v>
      </c>
      <c s="471">
        <v>44050</v>
      </c>
      <c s="471">
        <v>45876</v>
      </c>
      <c s="472">
        <v>599654.33999999997</v>
      </c>
      <c s="861">
        <v>0.68611111111111112</v>
      </c>
      <c s="861">
        <v>5</v>
      </c>
      <c s="633">
        <v>0.071294999999999997</v>
      </c>
      <c s="473">
        <v>0.68611111111111112</v>
      </c>
      <c s="473">
        <v>5</v>
      </c>
      <c s="474">
        <v>0.071294999999999997</v>
      </c>
      <c s="783" t="s">
        <v>1478</v>
      </c>
      <c s="783" t="s">
        <v>1479</v>
      </c>
    </row>
    <row r="148" spans="1:41" s="783" customFormat="1" ht="14.4">
      <c r="A148" s="459" t="s">
        <v>502</v>
      </c>
      <c s="460">
        <v>1</v>
      </c>
      <c s="459" t="s">
        <v>2179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299827.16999999998</v>
      </c>
      <c s="463">
        <v>0</v>
      </c>
      <c s="464">
        <v>0</v>
      </c>
      <c s="464">
        <v>0</v>
      </c>
      <c s="464">
        <v>0</v>
      </c>
      <c s="469">
        <v>0</v>
      </c>
      <c s="469">
        <v>0</v>
      </c>
      <c s="465">
        <v>299827.16999999998</v>
      </c>
      <c s="471">
        <v>44050</v>
      </c>
      <c s="471">
        <v>46606</v>
      </c>
      <c s="472">
        <v>299827.16999999998</v>
      </c>
      <c s="861">
        <v>2.6861111111111109</v>
      </c>
      <c s="861">
        <v>7</v>
      </c>
      <c s="633">
        <v>0.075481999999999994</v>
      </c>
      <c s="473">
        <v>2.6861111111111109</v>
      </c>
      <c s="473">
        <v>7</v>
      </c>
      <c s="474">
        <v>0.075481999999999994</v>
      </c>
      <c s="783" t="s">
        <v>1478</v>
      </c>
      <c s="783" t="s">
        <v>1479</v>
      </c>
    </row>
    <row r="149" spans="1:41" s="783" customFormat="1" ht="14.4">
      <c r="A149" s="459" t="s">
        <v>503</v>
      </c>
      <c s="460">
        <v>1</v>
      </c>
      <c s="459" t="s">
        <v>2180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1996624.3799999999</v>
      </c>
      <c s="463">
        <v>0</v>
      </c>
      <c s="464">
        <v>0</v>
      </c>
      <c s="464">
        <v>0</v>
      </c>
      <c s="464">
        <v>0</v>
      </c>
      <c s="469">
        <v>0</v>
      </c>
      <c s="469">
        <v>0</v>
      </c>
      <c s="465">
        <v>1996624.3799999999</v>
      </c>
      <c s="471">
        <v>44050</v>
      </c>
      <c s="471">
        <v>45876</v>
      </c>
      <c s="472">
        <v>1996624.3799999999</v>
      </c>
      <c s="861">
        <v>0.68611111111111112</v>
      </c>
      <c s="861">
        <v>5</v>
      </c>
      <c s="633">
        <v>0.071294999999999997</v>
      </c>
      <c s="473">
        <v>0.68611111111111112</v>
      </c>
      <c s="473">
        <v>4.9999999999999991</v>
      </c>
      <c s="474">
        <v>0.071294999999999997</v>
      </c>
      <c s="783" t="s">
        <v>1478</v>
      </c>
      <c s="783" t="s">
        <v>1479</v>
      </c>
    </row>
    <row r="150" spans="1:41" s="783" customFormat="1" ht="14.4">
      <c r="A150" s="459" t="s">
        <v>504</v>
      </c>
      <c s="460">
        <v>1</v>
      </c>
      <c s="459" t="s">
        <v>2181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997719.93999999994</v>
      </c>
      <c s="463">
        <v>0</v>
      </c>
      <c s="464">
        <v>0</v>
      </c>
      <c s="464">
        <v>0</v>
      </c>
      <c s="464">
        <v>0</v>
      </c>
      <c s="469">
        <v>0</v>
      </c>
      <c s="469">
        <v>0</v>
      </c>
      <c s="465">
        <v>997719.93999999994</v>
      </c>
      <c s="471">
        <v>44050</v>
      </c>
      <c s="471">
        <v>46606</v>
      </c>
      <c s="472">
        <v>997719.93999999994</v>
      </c>
      <c s="861">
        <v>2.6861111111111109</v>
      </c>
      <c s="861">
        <v>7</v>
      </c>
      <c s="633">
        <v>0.075481999999999994</v>
      </c>
      <c s="473">
        <v>2.6861111111111104</v>
      </c>
      <c s="473">
        <v>7.0000000000000009</v>
      </c>
      <c s="474">
        <v>0.075481999999999994</v>
      </c>
      <c s="783" t="s">
        <v>1478</v>
      </c>
      <c s="783" t="s">
        <v>1479</v>
      </c>
    </row>
    <row r="151" spans="1:41" s="783" customFormat="1" ht="14.4">
      <c r="A151" s="459" t="s">
        <v>505</v>
      </c>
      <c s="460">
        <v>1</v>
      </c>
      <c s="459" t="s">
        <v>2182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436679.90000000002</v>
      </c>
      <c s="463">
        <v>0</v>
      </c>
      <c s="464">
        <v>0</v>
      </c>
      <c s="464">
        <v>0</v>
      </c>
      <c s="464">
        <v>0</v>
      </c>
      <c s="469">
        <v>0</v>
      </c>
      <c s="469">
        <v>0</v>
      </c>
      <c s="465">
        <v>436679.90000000002</v>
      </c>
      <c s="471">
        <v>44050</v>
      </c>
      <c s="471">
        <v>45876</v>
      </c>
      <c s="472">
        <v>436679.90000000002</v>
      </c>
      <c s="861">
        <v>0.68611111111111112</v>
      </c>
      <c s="861">
        <v>5</v>
      </c>
      <c s="633">
        <v>0.071294999999999997</v>
      </c>
      <c s="473">
        <v>0.68611111111111112</v>
      </c>
      <c s="473">
        <v>5</v>
      </c>
      <c s="474">
        <v>0.071294999999999997</v>
      </c>
      <c s="783" t="s">
        <v>1478</v>
      </c>
      <c s="783" t="s">
        <v>1479</v>
      </c>
    </row>
    <row r="152" spans="1:41" s="783" customFormat="1" ht="14.4">
      <c r="A152" s="459" t="s">
        <v>506</v>
      </c>
      <c s="460">
        <v>1</v>
      </c>
      <c s="459" t="s">
        <v>2183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387820.77000000002</v>
      </c>
      <c s="463">
        <v>0</v>
      </c>
      <c s="464">
        <v>0</v>
      </c>
      <c s="464">
        <v>0</v>
      </c>
      <c s="464">
        <v>0</v>
      </c>
      <c s="469">
        <v>0</v>
      </c>
      <c s="469">
        <v>0</v>
      </c>
      <c s="465">
        <v>387820.77000000002</v>
      </c>
      <c s="471">
        <v>44050</v>
      </c>
      <c s="471">
        <v>45876</v>
      </c>
      <c s="472">
        <v>387820.77000000002</v>
      </c>
      <c s="861">
        <v>0.68611111111111112</v>
      </c>
      <c s="861">
        <v>5</v>
      </c>
      <c s="633">
        <v>0.071294999999999997</v>
      </c>
      <c s="473">
        <v>0.68611111111111112</v>
      </c>
      <c s="473">
        <v>5</v>
      </c>
      <c s="474">
        <v>0.071294999999999997</v>
      </c>
      <c s="783" t="s">
        <v>1478</v>
      </c>
      <c s="783" t="s">
        <v>1479</v>
      </c>
    </row>
    <row r="153" spans="1:41" s="783" customFormat="1" ht="14.4">
      <c r="A153" s="459" t="s">
        <v>507</v>
      </c>
      <c s="460">
        <v>1</v>
      </c>
      <c s="459" t="s">
        <v>2184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283367.01000000001</v>
      </c>
      <c s="463">
        <v>0</v>
      </c>
      <c s="464">
        <v>0</v>
      </c>
      <c s="464">
        <v>0</v>
      </c>
      <c s="464">
        <v>0</v>
      </c>
      <c s="469">
        <v>0</v>
      </c>
      <c s="469">
        <v>0</v>
      </c>
      <c s="465">
        <v>283367.01000000001</v>
      </c>
      <c s="471">
        <v>44050</v>
      </c>
      <c s="471">
        <v>45876</v>
      </c>
      <c s="472">
        <v>283367.01000000001</v>
      </c>
      <c s="861">
        <v>0.68611111111111112</v>
      </c>
      <c s="861">
        <v>5</v>
      </c>
      <c s="633">
        <v>0.071294999999999997</v>
      </c>
      <c s="473">
        <v>0.68611111111111112</v>
      </c>
      <c s="473">
        <v>5</v>
      </c>
      <c s="474">
        <v>0.071294999999999997</v>
      </c>
      <c s="783" t="s">
        <v>1478</v>
      </c>
      <c s="783" t="s">
        <v>1479</v>
      </c>
    </row>
    <row r="154" spans="1:41" s="783" customFormat="1" ht="14.4">
      <c r="A154" s="459" t="s">
        <v>508</v>
      </c>
      <c s="460">
        <v>1</v>
      </c>
      <c s="459" t="s">
        <v>2185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90149.559999999998</v>
      </c>
      <c s="463">
        <v>0</v>
      </c>
      <c s="464">
        <v>0</v>
      </c>
      <c s="464">
        <v>0</v>
      </c>
      <c s="464">
        <v>0</v>
      </c>
      <c s="469">
        <v>0</v>
      </c>
      <c s="469">
        <v>0</v>
      </c>
      <c s="465">
        <v>90149.559999999998</v>
      </c>
      <c s="471">
        <v>44050</v>
      </c>
      <c s="471">
        <v>45876</v>
      </c>
      <c s="472">
        <v>90149.559999999998</v>
      </c>
      <c s="861">
        <v>0.68611111111111112</v>
      </c>
      <c s="861">
        <v>5</v>
      </c>
      <c s="633">
        <v>0.071294999999999997</v>
      </c>
      <c s="473">
        <v>0.68611111111111112</v>
      </c>
      <c s="473">
        <v>5</v>
      </c>
      <c s="474">
        <v>0.071294999999999997</v>
      </c>
      <c s="783" t="s">
        <v>1478</v>
      </c>
      <c s="783" t="s">
        <v>1479</v>
      </c>
    </row>
    <row r="155" spans="1:41" s="783" customFormat="1" ht="14.4">
      <c r="A155" s="459" t="s">
        <v>509</v>
      </c>
      <c s="460">
        <v>1</v>
      </c>
      <c s="459" t="s">
        <v>2186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1024629.5699999999</v>
      </c>
      <c s="463">
        <v>0</v>
      </c>
      <c s="464">
        <v>0</v>
      </c>
      <c s="464">
        <v>0</v>
      </c>
      <c s="464">
        <v>0</v>
      </c>
      <c s="469">
        <v>0</v>
      </c>
      <c s="469">
        <v>0</v>
      </c>
      <c s="465">
        <v>1024629.5699999999</v>
      </c>
      <c s="471">
        <v>44050</v>
      </c>
      <c s="471">
        <v>45876</v>
      </c>
      <c s="472">
        <v>1024629.5699999999</v>
      </c>
      <c s="861">
        <v>0.68611111111111112</v>
      </c>
      <c s="861">
        <v>5</v>
      </c>
      <c s="633">
        <v>0.071294999999999997</v>
      </c>
      <c s="473">
        <v>0.68611111111111112</v>
      </c>
      <c s="473">
        <v>5</v>
      </c>
      <c s="474">
        <v>0.071294999999999997</v>
      </c>
      <c s="783" t="s">
        <v>1478</v>
      </c>
      <c s="783" t="s">
        <v>1479</v>
      </c>
    </row>
    <row r="156" spans="1:41" s="783" customFormat="1" ht="14.4">
      <c r="A156" s="459" t="s">
        <v>510</v>
      </c>
      <c s="460">
        <v>1</v>
      </c>
      <c s="459" t="s">
        <v>2187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511899.22999999998</v>
      </c>
      <c s="463">
        <v>0</v>
      </c>
      <c s="464">
        <v>0</v>
      </c>
      <c s="464">
        <v>0</v>
      </c>
      <c s="464">
        <v>0</v>
      </c>
      <c s="469">
        <v>0</v>
      </c>
      <c s="469">
        <v>0</v>
      </c>
      <c s="465">
        <v>511899.22999999998</v>
      </c>
      <c s="471">
        <v>44050</v>
      </c>
      <c s="471">
        <v>46606</v>
      </c>
      <c s="472">
        <v>511899.22999999998</v>
      </c>
      <c s="861">
        <v>2.6861111111111109</v>
      </c>
      <c s="861">
        <v>7</v>
      </c>
      <c s="633">
        <v>0.075481999999999994</v>
      </c>
      <c s="473">
        <v>2.6861111111111109</v>
      </c>
      <c s="473">
        <v>7</v>
      </c>
      <c s="474">
        <v>0.075481999999999994</v>
      </c>
      <c s="783" t="s">
        <v>1478</v>
      </c>
      <c s="783" t="s">
        <v>1479</v>
      </c>
    </row>
    <row r="157" spans="1:41" s="783" customFormat="1" ht="14.4">
      <c r="A157" s="459" t="s">
        <v>511</v>
      </c>
      <c s="460">
        <v>1</v>
      </c>
      <c s="459" t="s">
        <v>2188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3375478.6699999999</v>
      </c>
      <c s="463">
        <v>0</v>
      </c>
      <c s="464">
        <v>0</v>
      </c>
      <c s="464">
        <v>0</v>
      </c>
      <c s="464">
        <v>0</v>
      </c>
      <c s="469">
        <v>0</v>
      </c>
      <c s="469">
        <v>0</v>
      </c>
      <c s="465">
        <v>3375478.6699999999</v>
      </c>
      <c s="471">
        <v>44050</v>
      </c>
      <c s="471">
        <v>45876</v>
      </c>
      <c s="472">
        <v>3375478.6699999999</v>
      </c>
      <c s="861">
        <v>0.68611111111111112</v>
      </c>
      <c s="861">
        <v>5</v>
      </c>
      <c s="633">
        <v>0.071294999999999997</v>
      </c>
      <c s="473">
        <v>0.68611111111111101</v>
      </c>
      <c s="473">
        <v>5.0000000000000009</v>
      </c>
      <c s="474">
        <v>0.071294999999999997</v>
      </c>
      <c s="783" t="s">
        <v>1478</v>
      </c>
      <c s="783" t="s">
        <v>1479</v>
      </c>
    </row>
    <row r="158" spans="1:41" s="783" customFormat="1" ht="14.4">
      <c r="A158" s="459" t="s">
        <v>512</v>
      </c>
      <c s="460">
        <v>1</v>
      </c>
      <c s="459" t="s">
        <v>2189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1686321.1499999999</v>
      </c>
      <c s="463">
        <v>0</v>
      </c>
      <c s="464">
        <v>0</v>
      </c>
      <c s="464">
        <v>0</v>
      </c>
      <c s="464">
        <v>0</v>
      </c>
      <c s="469">
        <v>0</v>
      </c>
      <c s="469">
        <v>0</v>
      </c>
      <c s="465">
        <v>1686321.1499999999</v>
      </c>
      <c s="471">
        <v>44050</v>
      </c>
      <c s="471">
        <v>46606</v>
      </c>
      <c s="472">
        <v>1686321.1499999999</v>
      </c>
      <c s="861">
        <v>2.6861111111111109</v>
      </c>
      <c s="861">
        <v>7</v>
      </c>
      <c s="633">
        <v>0.075481999999999994</v>
      </c>
      <c s="473">
        <v>2.6861111111111109</v>
      </c>
      <c s="473">
        <v>7</v>
      </c>
      <c s="474">
        <v>0.075481999999999994</v>
      </c>
      <c s="783" t="s">
        <v>1478</v>
      </c>
      <c s="783" t="s">
        <v>1479</v>
      </c>
    </row>
    <row r="159" spans="1:41" s="783" customFormat="1" ht="14.4">
      <c r="A159" s="459" t="s">
        <v>513</v>
      </c>
      <c s="460">
        <v>1</v>
      </c>
      <c s="459" t="s">
        <v>2190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704317.79000000004</v>
      </c>
      <c s="463">
        <v>0</v>
      </c>
      <c s="464">
        <v>0</v>
      </c>
      <c s="464">
        <v>0</v>
      </c>
      <c s="464">
        <v>0</v>
      </c>
      <c s="469">
        <v>0</v>
      </c>
      <c s="469">
        <v>0</v>
      </c>
      <c s="465">
        <v>704317.79000000004</v>
      </c>
      <c s="471">
        <v>44050</v>
      </c>
      <c s="471">
        <v>45876</v>
      </c>
      <c s="472">
        <v>704317.79000000004</v>
      </c>
      <c s="861">
        <v>0.68611111111111112</v>
      </c>
      <c s="861">
        <v>5</v>
      </c>
      <c s="633">
        <v>0.071294999999999997</v>
      </c>
      <c s="473">
        <v>0.68611111111111112</v>
      </c>
      <c s="473">
        <v>5</v>
      </c>
      <c s="474">
        <v>0.071294999999999997</v>
      </c>
      <c s="783" t="s">
        <v>1478</v>
      </c>
      <c s="783" t="s">
        <v>1479</v>
      </c>
    </row>
    <row r="160" spans="1:41" s="783" customFormat="1" ht="14.4">
      <c r="A160" s="459" t="s">
        <v>514</v>
      </c>
      <c s="460">
        <v>1</v>
      </c>
      <c s="459" t="s">
        <v>2191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348012.23999999999</v>
      </c>
      <c s="463">
        <v>0</v>
      </c>
      <c s="464">
        <v>0</v>
      </c>
      <c s="464">
        <v>0</v>
      </c>
      <c s="464">
        <v>0</v>
      </c>
      <c s="469">
        <v>0</v>
      </c>
      <c s="469">
        <v>0</v>
      </c>
      <c s="465">
        <v>348012.23999999999</v>
      </c>
      <c s="471">
        <v>44050</v>
      </c>
      <c s="471">
        <v>46606</v>
      </c>
      <c s="472">
        <v>348012.23999999999</v>
      </c>
      <c s="861">
        <v>2.6861111111111109</v>
      </c>
      <c s="861">
        <v>7</v>
      </c>
      <c s="633">
        <v>0.075481999999999994</v>
      </c>
      <c s="473">
        <v>2.6861111111111109</v>
      </c>
      <c s="473">
        <v>6.9999999999999991</v>
      </c>
      <c s="474">
        <v>0.075481999999999994</v>
      </c>
      <c s="783" t="s">
        <v>1478</v>
      </c>
      <c s="783" t="s">
        <v>1479</v>
      </c>
    </row>
    <row r="161" spans="1:41" s="783" customFormat="1" ht="14.4">
      <c r="A161" s="459" t="s">
        <v>515</v>
      </c>
      <c s="460">
        <v>1</v>
      </c>
      <c s="459" t="s">
        <v>2192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114715</v>
      </c>
      <c s="463">
        <v>0</v>
      </c>
      <c s="464">
        <v>0</v>
      </c>
      <c s="464">
        <v>0</v>
      </c>
      <c s="464">
        <v>0</v>
      </c>
      <c s="469">
        <v>0</v>
      </c>
      <c s="469">
        <v>0</v>
      </c>
      <c s="465">
        <v>114715</v>
      </c>
      <c s="471">
        <v>44050</v>
      </c>
      <c s="471">
        <v>45876</v>
      </c>
      <c s="472">
        <v>114715</v>
      </c>
      <c s="861">
        <v>0.68611111111111112</v>
      </c>
      <c s="861">
        <v>5</v>
      </c>
      <c s="633">
        <v>0.071294999999999997</v>
      </c>
      <c s="473">
        <v>0.68611111111111112</v>
      </c>
      <c s="473">
        <v>5</v>
      </c>
      <c s="474">
        <v>0.071294999999999997</v>
      </c>
      <c s="783" t="s">
        <v>1478</v>
      </c>
      <c s="783" t="s">
        <v>1479</v>
      </c>
    </row>
    <row r="162" spans="1:41" s="783" customFormat="1" ht="14.4">
      <c r="A162" s="459" t="s">
        <v>516</v>
      </c>
      <c s="460">
        <v>1</v>
      </c>
      <c s="459" t="s">
        <v>2193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114575</v>
      </c>
      <c s="463">
        <v>0</v>
      </c>
      <c s="464">
        <v>0</v>
      </c>
      <c s="464">
        <v>0</v>
      </c>
      <c s="464">
        <v>0</v>
      </c>
      <c s="469">
        <v>0</v>
      </c>
      <c s="469">
        <v>0</v>
      </c>
      <c s="465">
        <v>114575</v>
      </c>
      <c s="471">
        <v>44050</v>
      </c>
      <c s="471">
        <v>46606</v>
      </c>
      <c s="472">
        <v>114575</v>
      </c>
      <c s="861">
        <v>2.6861111111111109</v>
      </c>
      <c s="861">
        <v>7</v>
      </c>
      <c s="633">
        <v>0.075481999999999994</v>
      </c>
      <c s="473">
        <v>2.6861111111111104</v>
      </c>
      <c s="473">
        <v>7</v>
      </c>
      <c s="474">
        <v>0.07548199999999998</v>
      </c>
      <c s="783" t="s">
        <v>1478</v>
      </c>
      <c s="783" t="s">
        <v>1479</v>
      </c>
    </row>
    <row r="163" spans="1:41" s="783" customFormat="1" ht="14.4">
      <c r="A163" s="459" t="s">
        <v>517</v>
      </c>
      <c s="460">
        <v>1</v>
      </c>
      <c s="459" t="s">
        <v>2194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6290645.4400000004</v>
      </c>
      <c s="463">
        <v>0</v>
      </c>
      <c s="464">
        <v>0</v>
      </c>
      <c s="464">
        <v>0</v>
      </c>
      <c s="464">
        <v>0</v>
      </c>
      <c s="469">
        <v>0</v>
      </c>
      <c s="469">
        <v>0</v>
      </c>
      <c s="465">
        <v>6290645.4400000004</v>
      </c>
      <c s="471">
        <v>44050</v>
      </c>
      <c s="471">
        <v>45876</v>
      </c>
      <c s="472">
        <v>6290645.4400000004</v>
      </c>
      <c s="861">
        <v>0.68611111111111112</v>
      </c>
      <c s="861">
        <v>5</v>
      </c>
      <c s="633">
        <v>0.071294999999999997</v>
      </c>
      <c s="473">
        <v>0.68611111111111112</v>
      </c>
      <c s="473">
        <v>5</v>
      </c>
      <c s="474">
        <v>0.071294999999999997</v>
      </c>
      <c s="783" t="s">
        <v>1478</v>
      </c>
      <c s="783" t="s">
        <v>1479</v>
      </c>
    </row>
    <row r="164" spans="1:41" s="783" customFormat="1" ht="14.4">
      <c r="A164" s="459" t="s">
        <v>518</v>
      </c>
      <c s="460">
        <v>1</v>
      </c>
      <c s="459" t="s">
        <v>2195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2968774.1800000002</v>
      </c>
      <c s="463">
        <v>0</v>
      </c>
      <c s="464">
        <v>0</v>
      </c>
      <c s="464">
        <v>0</v>
      </c>
      <c s="464">
        <v>0</v>
      </c>
      <c s="469">
        <v>0</v>
      </c>
      <c s="469">
        <v>0</v>
      </c>
      <c s="465">
        <v>2968774.1800000002</v>
      </c>
      <c s="471">
        <v>44168</v>
      </c>
      <c s="471">
        <v>45994</v>
      </c>
      <c s="472">
        <v>2968774.1800000002</v>
      </c>
      <c s="861">
        <v>1.0083333333333333</v>
      </c>
      <c s="861">
        <v>5</v>
      </c>
      <c s="633">
        <v>0.071294999999999997</v>
      </c>
      <c s="473">
        <v>1.0083333333333333</v>
      </c>
      <c s="473">
        <v>5</v>
      </c>
      <c s="474">
        <v>0.071294999999999997</v>
      </c>
      <c s="783" t="s">
        <v>1478</v>
      </c>
      <c s="783" t="s">
        <v>1479</v>
      </c>
    </row>
    <row r="165" spans="1:41" s="783" customFormat="1" ht="14.4">
      <c r="A165" s="459" t="s">
        <v>519</v>
      </c>
      <c s="460">
        <v>1</v>
      </c>
      <c s="459" t="s">
        <v>2196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102465.03999999999</v>
      </c>
      <c s="463">
        <v>0</v>
      </c>
      <c s="464">
        <v>0</v>
      </c>
      <c s="464">
        <v>0</v>
      </c>
      <c s="464">
        <v>0</v>
      </c>
      <c s="469">
        <v>0</v>
      </c>
      <c s="469">
        <v>0</v>
      </c>
      <c s="465">
        <v>102465.03999999999</v>
      </c>
      <c s="471">
        <v>44050</v>
      </c>
      <c s="471">
        <v>45876</v>
      </c>
      <c s="472">
        <v>102465.03999999999</v>
      </c>
      <c s="861">
        <v>0.68611111111111112</v>
      </c>
      <c s="861">
        <v>5</v>
      </c>
      <c s="633">
        <v>0.071300000000000002</v>
      </c>
      <c s="473">
        <v>0.68611111111111112</v>
      </c>
      <c s="473">
        <v>5</v>
      </c>
      <c s="474">
        <v>0.071300000000000002</v>
      </c>
      <c s="783" t="s">
        <v>1478</v>
      </c>
      <c s="783" t="s">
        <v>1479</v>
      </c>
    </row>
    <row r="166" spans="1:41" s="783" customFormat="1" ht="14.4">
      <c r="A166" s="459" t="s">
        <v>520</v>
      </c>
      <c s="460">
        <v>1</v>
      </c>
      <c s="459" t="s">
        <v>2197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213700</v>
      </c>
      <c s="463">
        <v>0</v>
      </c>
      <c s="464">
        <v>0</v>
      </c>
      <c s="464">
        <v>0</v>
      </c>
      <c s="464">
        <v>0</v>
      </c>
      <c s="469">
        <v>0</v>
      </c>
      <c s="469">
        <v>0</v>
      </c>
      <c s="465">
        <v>213700</v>
      </c>
      <c s="471">
        <v>44050</v>
      </c>
      <c s="471">
        <v>45876</v>
      </c>
      <c s="472">
        <v>213700</v>
      </c>
      <c s="861">
        <v>0.68611111111111112</v>
      </c>
      <c s="861">
        <v>5</v>
      </c>
      <c s="633">
        <v>0.071300000000000002</v>
      </c>
      <c s="473">
        <v>0.68611111111111112</v>
      </c>
      <c s="473">
        <v>5</v>
      </c>
      <c s="474">
        <v>0.071300000000000002</v>
      </c>
      <c s="783" t="s">
        <v>1478</v>
      </c>
      <c s="783" t="s">
        <v>1479</v>
      </c>
    </row>
    <row r="167" spans="1:41" s="783" customFormat="1" ht="14.4">
      <c r="A167" s="459" t="s">
        <v>521</v>
      </c>
      <c s="460">
        <v>1</v>
      </c>
      <c s="459" t="s">
        <v>2198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238518.95000000001</v>
      </c>
      <c s="463">
        <v>0</v>
      </c>
      <c s="464">
        <v>0</v>
      </c>
      <c s="464">
        <v>0</v>
      </c>
      <c s="464">
        <v>0</v>
      </c>
      <c s="469">
        <v>0</v>
      </c>
      <c s="469">
        <v>0</v>
      </c>
      <c s="465">
        <v>238518.95000000001</v>
      </c>
      <c s="471">
        <v>44050</v>
      </c>
      <c s="471">
        <v>45876</v>
      </c>
      <c s="472">
        <v>238518.95000000001</v>
      </c>
      <c s="861">
        <v>0.68611111111111112</v>
      </c>
      <c s="861">
        <v>5</v>
      </c>
      <c s="633">
        <v>0.071300000000000002</v>
      </c>
      <c s="473">
        <v>0.68611111111111112</v>
      </c>
      <c s="473">
        <v>5</v>
      </c>
      <c s="474">
        <v>0.071300000000000002</v>
      </c>
      <c s="783" t="s">
        <v>1478</v>
      </c>
      <c s="783" t="s">
        <v>1479</v>
      </c>
    </row>
    <row r="168" spans="1:41" s="783" customFormat="1" ht="14.4">
      <c r="A168" s="459" t="s">
        <v>522</v>
      </c>
      <c s="460">
        <v>1</v>
      </c>
      <c s="459" t="s">
        <v>2199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2965887.0600000001</v>
      </c>
      <c s="463">
        <v>0</v>
      </c>
      <c s="464">
        <v>0</v>
      </c>
      <c s="464">
        <v>0</v>
      </c>
      <c s="464">
        <v>0</v>
      </c>
      <c s="469">
        <v>0</v>
      </c>
      <c s="469">
        <v>0</v>
      </c>
      <c s="465">
        <v>2965887.0600000001</v>
      </c>
      <c s="471">
        <v>44168</v>
      </c>
      <c s="471">
        <v>45994</v>
      </c>
      <c s="472">
        <v>2965887.0600000001</v>
      </c>
      <c s="861">
        <v>1.0083333333333333</v>
      </c>
      <c s="861">
        <v>5</v>
      </c>
      <c s="633">
        <v>0.071294999999999997</v>
      </c>
      <c s="473">
        <v>1.0083333333333333</v>
      </c>
      <c s="473">
        <v>5</v>
      </c>
      <c s="474">
        <v>0.071294999999999997</v>
      </c>
      <c s="783" t="s">
        <v>1478</v>
      </c>
      <c s="783" t="s">
        <v>1479</v>
      </c>
    </row>
    <row r="169" spans="1:41" s="783" customFormat="1" ht="14.4">
      <c r="A169" s="459" t="s">
        <v>523</v>
      </c>
      <c s="460">
        <v>1</v>
      </c>
      <c s="459" t="s">
        <v>2200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1181099.0700000001</v>
      </c>
      <c s="463">
        <v>0</v>
      </c>
      <c s="464">
        <v>0</v>
      </c>
      <c s="464">
        <v>0</v>
      </c>
      <c s="464">
        <v>0</v>
      </c>
      <c s="469">
        <v>0</v>
      </c>
      <c s="469">
        <v>0</v>
      </c>
      <c s="465">
        <v>1181099.0700000001</v>
      </c>
      <c s="471">
        <v>44050</v>
      </c>
      <c s="471">
        <v>45876</v>
      </c>
      <c s="472">
        <v>1181099.0700000001</v>
      </c>
      <c s="861">
        <v>0.68611111111111112</v>
      </c>
      <c s="861">
        <v>5</v>
      </c>
      <c s="633">
        <v>0.071300000000000002</v>
      </c>
      <c s="473">
        <v>0.68611111111111112</v>
      </c>
      <c s="473">
        <v>5</v>
      </c>
      <c s="474">
        <v>0.071300000000000002</v>
      </c>
      <c s="783" t="s">
        <v>1478</v>
      </c>
      <c s="783" t="s">
        <v>1479</v>
      </c>
    </row>
    <row r="170" spans="1:41" s="783" customFormat="1" ht="14.4">
      <c r="A170" s="459" t="s">
        <v>524</v>
      </c>
      <c s="460">
        <v>1</v>
      </c>
      <c s="459" t="s">
        <v>2201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881282.52000000002</v>
      </c>
      <c s="463">
        <v>0</v>
      </c>
      <c s="464">
        <v>0</v>
      </c>
      <c s="464">
        <v>0</v>
      </c>
      <c s="464">
        <v>0</v>
      </c>
      <c s="469">
        <v>0</v>
      </c>
      <c s="469">
        <v>0</v>
      </c>
      <c s="465">
        <v>881282.52000000002</v>
      </c>
      <c s="471">
        <v>44050</v>
      </c>
      <c s="471">
        <v>45876</v>
      </c>
      <c s="472">
        <v>881282.52000000002</v>
      </c>
      <c s="861">
        <v>0.68611111111111112</v>
      </c>
      <c s="861">
        <v>5</v>
      </c>
      <c s="633">
        <v>0.071300000000000002</v>
      </c>
      <c s="473">
        <v>0.68611111111111112</v>
      </c>
      <c s="473">
        <v>4.9999999999999991</v>
      </c>
      <c s="474">
        <v>0.071300000000000002</v>
      </c>
      <c s="783" t="s">
        <v>1478</v>
      </c>
      <c s="783" t="s">
        <v>1479</v>
      </c>
    </row>
    <row r="171" spans="1:41" s="783" customFormat="1" ht="14.4">
      <c r="A171" s="459" t="s">
        <v>525</v>
      </c>
      <c s="460">
        <v>1</v>
      </c>
      <c s="459" t="s">
        <v>2202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25948.880000000001</v>
      </c>
      <c s="463">
        <v>0</v>
      </c>
      <c s="464">
        <v>0</v>
      </c>
      <c s="464">
        <v>0</v>
      </c>
      <c s="464">
        <v>0</v>
      </c>
      <c s="469">
        <v>0</v>
      </c>
      <c s="469">
        <v>0</v>
      </c>
      <c s="465">
        <v>25948.880000000001</v>
      </c>
      <c s="471">
        <v>44050</v>
      </c>
      <c s="471">
        <v>45876</v>
      </c>
      <c s="472">
        <v>25948.880000000001</v>
      </c>
      <c s="861">
        <v>0.68611111111111112</v>
      </c>
      <c s="861">
        <v>5</v>
      </c>
      <c s="633">
        <v>0.071300000000000002</v>
      </c>
      <c s="473">
        <v>0.68611111111111112</v>
      </c>
      <c s="473">
        <v>5</v>
      </c>
      <c s="474">
        <v>0.071300000000000002</v>
      </c>
      <c s="783" t="s">
        <v>1478</v>
      </c>
      <c s="783" t="s">
        <v>1479</v>
      </c>
    </row>
    <row r="172" spans="1:41" s="783" customFormat="1" ht="14.4">
      <c r="A172" s="459" t="s">
        <v>526</v>
      </c>
      <c s="460">
        <v>1</v>
      </c>
      <c s="459" t="s">
        <v>2203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12932.709999999999</v>
      </c>
      <c s="463">
        <v>0</v>
      </c>
      <c s="464">
        <v>0</v>
      </c>
      <c s="464">
        <v>0</v>
      </c>
      <c s="464">
        <v>0</v>
      </c>
      <c s="469">
        <v>0</v>
      </c>
      <c s="469">
        <v>0</v>
      </c>
      <c s="465">
        <v>12932.709999999999</v>
      </c>
      <c s="471">
        <v>44050</v>
      </c>
      <c s="471">
        <v>46606</v>
      </c>
      <c s="472">
        <v>12932.709999999999</v>
      </c>
      <c s="861">
        <v>2.6861111111111109</v>
      </c>
      <c s="861">
        <v>7</v>
      </c>
      <c s="633">
        <v>0.075481999999999994</v>
      </c>
      <c s="473">
        <v>2.6861111111111113</v>
      </c>
      <c s="473">
        <v>7.0000000000000009</v>
      </c>
      <c s="474">
        <v>0.075481999999999994</v>
      </c>
      <c s="783" t="s">
        <v>1478</v>
      </c>
      <c s="783" t="s">
        <v>1479</v>
      </c>
    </row>
    <row r="173" spans="1:41" s="783" customFormat="1" ht="14.4">
      <c r="A173" s="459" t="s">
        <v>527</v>
      </c>
      <c s="460">
        <v>1</v>
      </c>
      <c s="459" t="s">
        <v>2204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91120.830000000002</v>
      </c>
      <c s="463">
        <v>0</v>
      </c>
      <c s="464">
        <v>0</v>
      </c>
      <c s="464">
        <v>0</v>
      </c>
      <c s="464">
        <v>0</v>
      </c>
      <c s="469">
        <v>0</v>
      </c>
      <c s="469">
        <v>0</v>
      </c>
      <c s="465">
        <v>91120.830000000002</v>
      </c>
      <c s="471">
        <v>44050</v>
      </c>
      <c s="471">
        <v>45876</v>
      </c>
      <c s="472">
        <v>91120.830000000002</v>
      </c>
      <c s="861">
        <v>0.68611111111111112</v>
      </c>
      <c s="861">
        <v>5</v>
      </c>
      <c s="633">
        <v>0.071300000000000002</v>
      </c>
      <c s="473">
        <v>0.68611111111111112</v>
      </c>
      <c s="473">
        <v>5</v>
      </c>
      <c s="474">
        <v>0.071300000000000002</v>
      </c>
      <c s="783" t="s">
        <v>1478</v>
      </c>
      <c s="783" t="s">
        <v>1479</v>
      </c>
    </row>
    <row r="174" spans="1:41" s="783" customFormat="1" ht="14.4">
      <c r="A174" s="459" t="s">
        <v>528</v>
      </c>
      <c s="460">
        <v>1</v>
      </c>
      <c s="459" t="s">
        <v>2205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1576401.9199999999</v>
      </c>
      <c s="463">
        <v>0</v>
      </c>
      <c s="464">
        <v>0</v>
      </c>
      <c s="464">
        <v>0</v>
      </c>
      <c s="464">
        <v>0</v>
      </c>
      <c s="469">
        <v>0</v>
      </c>
      <c s="469">
        <v>0</v>
      </c>
      <c s="465">
        <v>1576401.9199999999</v>
      </c>
      <c s="471">
        <v>44050</v>
      </c>
      <c s="471">
        <v>45876</v>
      </c>
      <c s="472">
        <v>1576401.9199999999</v>
      </c>
      <c s="861">
        <v>0.68611111111111112</v>
      </c>
      <c s="861">
        <v>5</v>
      </c>
      <c s="633">
        <v>0.071294999999999997</v>
      </c>
      <c s="473">
        <v>0.68611111111111112</v>
      </c>
      <c s="473">
        <v>5</v>
      </c>
      <c s="474">
        <v>0.071294999999999997</v>
      </c>
      <c s="783" t="s">
        <v>1478</v>
      </c>
      <c s="783" t="s">
        <v>1479</v>
      </c>
    </row>
    <row r="175" spans="1:41" s="783" customFormat="1" ht="14.4">
      <c r="A175" s="459" t="s">
        <v>529</v>
      </c>
      <c s="460">
        <v>1</v>
      </c>
      <c s="459" t="s">
        <v>2206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787071.04000000004</v>
      </c>
      <c s="463">
        <v>0</v>
      </c>
      <c s="464">
        <v>0</v>
      </c>
      <c s="464">
        <v>0</v>
      </c>
      <c s="464">
        <v>0</v>
      </c>
      <c s="469">
        <v>0</v>
      </c>
      <c s="469">
        <v>0</v>
      </c>
      <c s="465">
        <v>787071.04000000004</v>
      </c>
      <c s="471">
        <v>44050</v>
      </c>
      <c s="471">
        <v>46606</v>
      </c>
      <c s="472">
        <v>787071.04000000004</v>
      </c>
      <c s="861">
        <v>2.6861111111111109</v>
      </c>
      <c s="861">
        <v>7</v>
      </c>
      <c s="633">
        <v>0.075481999999999994</v>
      </c>
      <c s="473">
        <v>2.6861111111111109</v>
      </c>
      <c s="473">
        <v>7</v>
      </c>
      <c s="474">
        <v>0.075481999999999994</v>
      </c>
      <c s="783" t="s">
        <v>1478</v>
      </c>
      <c s="783" t="s">
        <v>1479</v>
      </c>
    </row>
    <row r="176" spans="1:41" s="783" customFormat="1" ht="14.4">
      <c r="A176" s="459" t="s">
        <v>530</v>
      </c>
      <c s="460">
        <v>1</v>
      </c>
      <c s="459" t="s">
        <v>2207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222200</v>
      </c>
      <c s="463">
        <v>0</v>
      </c>
      <c s="464">
        <v>0</v>
      </c>
      <c s="464">
        <v>0</v>
      </c>
      <c s="464">
        <v>0</v>
      </c>
      <c s="469">
        <v>0</v>
      </c>
      <c s="469">
        <v>0</v>
      </c>
      <c s="465">
        <v>222200</v>
      </c>
      <c s="471">
        <v>44050</v>
      </c>
      <c s="471">
        <v>45876</v>
      </c>
      <c s="472">
        <v>222200</v>
      </c>
      <c s="861">
        <v>0.68611111111111112</v>
      </c>
      <c s="861">
        <v>5</v>
      </c>
      <c s="633">
        <v>0.071294999999999997</v>
      </c>
      <c s="473">
        <v>0.68611111111111101</v>
      </c>
      <c s="473">
        <v>5</v>
      </c>
      <c s="474">
        <v>0.071294999999999997</v>
      </c>
      <c s="783" t="s">
        <v>1478</v>
      </c>
      <c s="783" t="s">
        <v>1479</v>
      </c>
    </row>
    <row r="177" spans="1:41" s="783" customFormat="1" ht="14.4">
      <c r="A177" s="459" t="s">
        <v>531</v>
      </c>
      <c s="460">
        <v>1</v>
      </c>
      <c s="459" t="s">
        <v>2208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1319509.5800000001</v>
      </c>
      <c s="463">
        <v>0</v>
      </c>
      <c s="464">
        <v>0</v>
      </c>
      <c s="464">
        <v>0</v>
      </c>
      <c s="464">
        <v>0</v>
      </c>
      <c s="469">
        <v>0</v>
      </c>
      <c s="469">
        <v>0</v>
      </c>
      <c s="465">
        <v>1319509.5800000001</v>
      </c>
      <c s="471">
        <v>44050</v>
      </c>
      <c s="471">
        <v>45876</v>
      </c>
      <c s="472">
        <v>1319509.5800000001</v>
      </c>
      <c s="861">
        <v>0.68611111111111112</v>
      </c>
      <c s="861">
        <v>5</v>
      </c>
      <c s="633">
        <v>0.071294999999999997</v>
      </c>
      <c s="473">
        <v>0.68611111111111112</v>
      </c>
      <c s="473">
        <v>5</v>
      </c>
      <c s="474">
        <v>0.071294999999999997</v>
      </c>
      <c s="783" t="s">
        <v>1478</v>
      </c>
      <c s="783" t="s">
        <v>1479</v>
      </c>
    </row>
    <row r="178" spans="1:41" s="783" customFormat="1" ht="14.4">
      <c r="A178" s="459" t="s">
        <v>532</v>
      </c>
      <c s="460">
        <v>1</v>
      </c>
      <c s="459" t="s">
        <v>2209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756340.13</v>
      </c>
      <c s="463">
        <v>0</v>
      </c>
      <c s="464">
        <v>0</v>
      </c>
      <c s="464">
        <v>0</v>
      </c>
      <c s="464">
        <v>0</v>
      </c>
      <c s="469">
        <v>0</v>
      </c>
      <c s="469">
        <v>0</v>
      </c>
      <c s="465">
        <v>756340.13</v>
      </c>
      <c s="471">
        <v>44050</v>
      </c>
      <c s="471">
        <v>45876</v>
      </c>
      <c s="472">
        <v>756340.13</v>
      </c>
      <c s="861">
        <v>0.68611111111111112</v>
      </c>
      <c s="861">
        <v>5</v>
      </c>
      <c s="633">
        <v>0.071294999999999997</v>
      </c>
      <c s="473">
        <v>0.68611111111111112</v>
      </c>
      <c s="473">
        <v>5</v>
      </c>
      <c s="474">
        <v>0.071294999999999997</v>
      </c>
      <c s="783" t="s">
        <v>1478</v>
      </c>
      <c s="783" t="s">
        <v>1479</v>
      </c>
    </row>
    <row r="179" spans="1:41" s="783" customFormat="1" ht="14.4">
      <c r="A179" s="459" t="s">
        <v>533</v>
      </c>
      <c s="460">
        <v>1</v>
      </c>
      <c s="459" t="s">
        <v>2210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372254.09999999998</v>
      </c>
      <c s="463">
        <v>0</v>
      </c>
      <c s="464">
        <v>0</v>
      </c>
      <c s="464">
        <v>0</v>
      </c>
      <c s="464">
        <v>0</v>
      </c>
      <c s="469">
        <v>0</v>
      </c>
      <c s="469">
        <v>0</v>
      </c>
      <c s="465">
        <v>372254.09999999998</v>
      </c>
      <c s="471">
        <v>44050</v>
      </c>
      <c s="471">
        <v>46606</v>
      </c>
      <c s="472">
        <v>372254.09999999998</v>
      </c>
      <c s="861">
        <v>2.6861111111111109</v>
      </c>
      <c s="861">
        <v>7</v>
      </c>
      <c s="633">
        <v>0.075481999999999994</v>
      </c>
      <c s="473">
        <v>2.6861111111111109</v>
      </c>
      <c s="473">
        <v>7</v>
      </c>
      <c s="474">
        <v>0.075481999999999994</v>
      </c>
      <c s="783" t="s">
        <v>1478</v>
      </c>
      <c s="783" t="s">
        <v>1479</v>
      </c>
    </row>
    <row r="180" spans="1:41" s="783" customFormat="1" ht="14.4">
      <c r="A180" s="459" t="s">
        <v>534</v>
      </c>
      <c s="460">
        <v>1</v>
      </c>
      <c s="459" t="s">
        <v>2211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155855.07000000001</v>
      </c>
      <c s="463">
        <v>0</v>
      </c>
      <c s="464">
        <v>0</v>
      </c>
      <c s="464">
        <v>0</v>
      </c>
      <c s="464">
        <v>0</v>
      </c>
      <c s="469">
        <v>0</v>
      </c>
      <c s="469">
        <v>0</v>
      </c>
      <c s="465">
        <v>155855.07000000001</v>
      </c>
      <c s="471">
        <v>44050</v>
      </c>
      <c s="471">
        <v>45876</v>
      </c>
      <c s="472">
        <v>155855.07000000001</v>
      </c>
      <c s="861">
        <v>0.68611111111111112</v>
      </c>
      <c s="861">
        <v>5</v>
      </c>
      <c s="633">
        <v>0.071294999999999997</v>
      </c>
      <c s="473">
        <v>0.68611111111111112</v>
      </c>
      <c s="473">
        <v>5</v>
      </c>
      <c s="474">
        <v>0.071294999999999997</v>
      </c>
      <c s="783" t="s">
        <v>1478</v>
      </c>
      <c s="783" t="s">
        <v>1479</v>
      </c>
    </row>
    <row r="181" spans="1:41" s="783" customFormat="1" ht="14.4">
      <c r="A181" s="459" t="s">
        <v>535</v>
      </c>
      <c s="460">
        <v>1</v>
      </c>
      <c s="459" t="s">
        <v>2212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235356.26000000001</v>
      </c>
      <c s="463">
        <v>0</v>
      </c>
      <c s="464">
        <v>0</v>
      </c>
      <c s="464">
        <v>0</v>
      </c>
      <c s="464">
        <v>0</v>
      </c>
      <c s="469">
        <v>0</v>
      </c>
      <c s="469">
        <v>0</v>
      </c>
      <c s="465">
        <v>235356.26000000001</v>
      </c>
      <c s="471">
        <v>44050</v>
      </c>
      <c s="471">
        <v>45876</v>
      </c>
      <c s="472">
        <v>235356.26000000001</v>
      </c>
      <c s="861">
        <v>0.68611111111111112</v>
      </c>
      <c s="861">
        <v>5</v>
      </c>
      <c s="633">
        <v>0.071294999999999997</v>
      </c>
      <c s="473">
        <v>0.68611111111111112</v>
      </c>
      <c s="473">
        <v>5</v>
      </c>
      <c s="474">
        <v>0.071294999999999997</v>
      </c>
      <c s="783" t="s">
        <v>1478</v>
      </c>
      <c s="783" t="s">
        <v>1479</v>
      </c>
    </row>
    <row r="182" spans="1:41" s="783" customFormat="1" ht="14.4">
      <c r="A182" s="459" t="s">
        <v>536</v>
      </c>
      <c s="460">
        <v>1</v>
      </c>
      <c s="459" t="s">
        <v>2213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323809.71000000002</v>
      </c>
      <c s="463">
        <v>0</v>
      </c>
      <c s="464">
        <v>0</v>
      </c>
      <c s="464">
        <v>0</v>
      </c>
      <c s="464">
        <v>0</v>
      </c>
      <c s="469">
        <v>0</v>
      </c>
      <c s="469">
        <v>0</v>
      </c>
      <c s="465">
        <v>323809.71000000002</v>
      </c>
      <c s="471">
        <v>44050</v>
      </c>
      <c s="471">
        <v>45876</v>
      </c>
      <c s="472">
        <v>323809.71000000002</v>
      </c>
      <c s="861">
        <v>0.68611111111111112</v>
      </c>
      <c s="861">
        <v>5</v>
      </c>
      <c s="633">
        <v>0.071294999999999997</v>
      </c>
      <c s="473">
        <v>0.68611111111111112</v>
      </c>
      <c s="473">
        <v>5</v>
      </c>
      <c s="474">
        <v>0.071294999999999997</v>
      </c>
      <c s="783" t="s">
        <v>1478</v>
      </c>
      <c s="783" t="s">
        <v>1479</v>
      </c>
    </row>
    <row r="183" spans="1:41" s="783" customFormat="1" ht="14.4">
      <c r="A183" s="459" t="s">
        <v>537</v>
      </c>
      <c s="460">
        <v>1</v>
      </c>
      <c s="459" t="s">
        <v>2214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548243.53000000003</v>
      </c>
      <c s="463">
        <v>0</v>
      </c>
      <c s="464">
        <v>0</v>
      </c>
      <c s="464">
        <v>0</v>
      </c>
      <c s="464">
        <v>0</v>
      </c>
      <c s="469">
        <v>0</v>
      </c>
      <c s="469">
        <v>0</v>
      </c>
      <c s="465">
        <v>548243.53000000003</v>
      </c>
      <c s="471">
        <v>44050</v>
      </c>
      <c s="471">
        <v>45876</v>
      </c>
      <c s="472">
        <v>548243.53000000003</v>
      </c>
      <c s="861">
        <v>0.68611111111111112</v>
      </c>
      <c s="861">
        <v>5</v>
      </c>
      <c s="633">
        <v>0.071294999999999997</v>
      </c>
      <c s="473">
        <v>0.68611111111111112</v>
      </c>
      <c s="473">
        <v>5</v>
      </c>
      <c s="474">
        <v>0.071294999999999997</v>
      </c>
      <c s="783" t="s">
        <v>1478</v>
      </c>
      <c s="783" t="s">
        <v>1479</v>
      </c>
    </row>
    <row r="184" spans="1:41" s="783" customFormat="1" ht="14.4">
      <c r="A184" s="459" t="s">
        <v>538</v>
      </c>
      <c s="460">
        <v>1</v>
      </c>
      <c s="459" t="s">
        <v>2215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604077.44999999995</v>
      </c>
      <c s="463">
        <v>0</v>
      </c>
      <c s="464">
        <v>0</v>
      </c>
      <c s="464">
        <v>0</v>
      </c>
      <c s="464">
        <v>0</v>
      </c>
      <c s="469">
        <v>0</v>
      </c>
      <c s="469">
        <v>0</v>
      </c>
      <c s="465">
        <v>604077.44999999995</v>
      </c>
      <c s="471">
        <v>44050</v>
      </c>
      <c s="471">
        <v>45876</v>
      </c>
      <c s="472">
        <v>604077.44999999995</v>
      </c>
      <c s="861">
        <v>0.68611111111111112</v>
      </c>
      <c s="861">
        <v>5</v>
      </c>
      <c s="633">
        <v>0.071294999999999997</v>
      </c>
      <c s="473">
        <v>0.68611111111111112</v>
      </c>
      <c s="473">
        <v>5</v>
      </c>
      <c s="474">
        <v>0.071294999999999997</v>
      </c>
      <c s="783" t="s">
        <v>1478</v>
      </c>
      <c s="783" t="s">
        <v>1479</v>
      </c>
    </row>
    <row r="185" spans="1:41" s="783" customFormat="1" ht="14.4">
      <c r="A185" s="459" t="s">
        <v>539</v>
      </c>
      <c s="460">
        <v>1</v>
      </c>
      <c s="459" t="s">
        <v>2216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1299992.79</v>
      </c>
      <c s="463">
        <v>0</v>
      </c>
      <c s="464">
        <v>0</v>
      </c>
      <c s="464">
        <v>0</v>
      </c>
      <c s="464">
        <v>0</v>
      </c>
      <c s="469">
        <v>0</v>
      </c>
      <c s="469">
        <v>0</v>
      </c>
      <c s="465">
        <v>1299992.79</v>
      </c>
      <c s="471">
        <v>44050</v>
      </c>
      <c s="471">
        <v>45876</v>
      </c>
      <c s="472">
        <v>1299992.79</v>
      </c>
      <c s="861">
        <v>0.68611111111111112</v>
      </c>
      <c s="861">
        <v>5</v>
      </c>
      <c s="633">
        <v>0.071294999999999997</v>
      </c>
      <c s="473">
        <v>0.68611111111111112</v>
      </c>
      <c s="473">
        <v>5</v>
      </c>
      <c s="474">
        <v>0.071294999999999997</v>
      </c>
      <c s="783" t="s">
        <v>1478</v>
      </c>
      <c s="783" t="s">
        <v>1479</v>
      </c>
    </row>
    <row r="186" spans="1:41" s="783" customFormat="1" ht="14.4">
      <c r="A186" s="459" t="s">
        <v>540</v>
      </c>
      <c s="460">
        <v>1</v>
      </c>
      <c s="459" t="s">
        <v>2217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828347.54000000004</v>
      </c>
      <c s="463">
        <v>0</v>
      </c>
      <c s="464">
        <v>0</v>
      </c>
      <c s="464">
        <v>0</v>
      </c>
      <c s="464">
        <v>0</v>
      </c>
      <c s="469">
        <v>0</v>
      </c>
      <c s="469">
        <v>0</v>
      </c>
      <c s="465">
        <v>828347.54000000004</v>
      </c>
      <c s="471">
        <v>44050</v>
      </c>
      <c s="471">
        <v>45876</v>
      </c>
      <c s="472">
        <v>828347.54000000004</v>
      </c>
      <c s="861">
        <v>0.68611111111111112</v>
      </c>
      <c s="861">
        <v>5</v>
      </c>
      <c s="633">
        <v>0.071294999999999997</v>
      </c>
      <c s="473">
        <v>0.68611111111111112</v>
      </c>
      <c s="473">
        <v>5</v>
      </c>
      <c s="474">
        <v>0.071294999999999997</v>
      </c>
      <c s="783" t="s">
        <v>1478</v>
      </c>
      <c s="783" t="s">
        <v>1479</v>
      </c>
    </row>
    <row r="187" spans="1:41" s="783" customFormat="1" ht="14.4">
      <c r="A187" s="459" t="s">
        <v>541</v>
      </c>
      <c s="460">
        <v>1</v>
      </c>
      <c s="459" t="s">
        <v>2218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263293.79999999999</v>
      </c>
      <c s="463">
        <v>0</v>
      </c>
      <c s="464">
        <v>0</v>
      </c>
      <c s="464">
        <v>0</v>
      </c>
      <c s="464">
        <v>0</v>
      </c>
      <c s="469">
        <v>0</v>
      </c>
      <c s="469">
        <v>0</v>
      </c>
      <c s="465">
        <v>263293.79999999999</v>
      </c>
      <c s="471">
        <v>44050</v>
      </c>
      <c s="471">
        <v>45876</v>
      </c>
      <c s="472">
        <v>263293.79999999999</v>
      </c>
      <c s="861">
        <v>0.68611111111111112</v>
      </c>
      <c s="861">
        <v>5</v>
      </c>
      <c s="633">
        <v>0.071294999999999997</v>
      </c>
      <c s="473">
        <v>0.68611111111111112</v>
      </c>
      <c s="473">
        <v>5</v>
      </c>
      <c s="474">
        <v>0.071294999999999997</v>
      </c>
      <c s="783" t="s">
        <v>1478</v>
      </c>
      <c s="783" t="s">
        <v>1479</v>
      </c>
    </row>
    <row r="188" spans="1:41" s="783" customFormat="1" ht="14.4">
      <c r="A188" s="459" t="s">
        <v>542</v>
      </c>
      <c s="460">
        <v>1</v>
      </c>
      <c s="459" t="s">
        <v>2219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1259577.79</v>
      </c>
      <c s="463">
        <v>0</v>
      </c>
      <c s="464">
        <v>0</v>
      </c>
      <c s="464">
        <v>0</v>
      </c>
      <c s="464">
        <v>0</v>
      </c>
      <c s="469">
        <v>0</v>
      </c>
      <c s="469">
        <v>0</v>
      </c>
      <c s="465">
        <v>1259577.79</v>
      </c>
      <c s="471">
        <v>44050</v>
      </c>
      <c s="471">
        <v>45876</v>
      </c>
      <c s="472">
        <v>1259577.79</v>
      </c>
      <c s="861">
        <v>0.68611111111111112</v>
      </c>
      <c s="861">
        <v>5</v>
      </c>
      <c s="633">
        <v>0.071294999999999997</v>
      </c>
      <c s="473">
        <v>0.68611111111111112</v>
      </c>
      <c s="473">
        <v>5</v>
      </c>
      <c s="474">
        <v>0.071294999999999997</v>
      </c>
      <c s="783" t="s">
        <v>1478</v>
      </c>
      <c s="783" t="s">
        <v>1479</v>
      </c>
    </row>
    <row r="189" spans="1:41" s="783" customFormat="1" ht="14.4">
      <c r="A189" s="459" t="s">
        <v>543</v>
      </c>
      <c s="460">
        <v>1</v>
      </c>
      <c s="459" t="s">
        <v>2220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1133923.0700000001</v>
      </c>
      <c s="463">
        <v>0</v>
      </c>
      <c s="464">
        <v>0</v>
      </c>
      <c s="464">
        <v>0</v>
      </c>
      <c s="464">
        <v>0</v>
      </c>
      <c s="469">
        <v>0</v>
      </c>
      <c s="469">
        <v>0</v>
      </c>
      <c s="465">
        <v>1133923.0700000001</v>
      </c>
      <c s="471">
        <v>44050</v>
      </c>
      <c s="471">
        <v>45876</v>
      </c>
      <c s="472">
        <v>1133923.0700000001</v>
      </c>
      <c s="861">
        <v>0.68611111111111112</v>
      </c>
      <c s="861">
        <v>5</v>
      </c>
      <c s="633">
        <v>0.071294999999999997</v>
      </c>
      <c s="473">
        <v>0.68611111111111112</v>
      </c>
      <c s="473">
        <v>5</v>
      </c>
      <c s="474">
        <v>0.071294999999999997</v>
      </c>
      <c s="783" t="s">
        <v>1478</v>
      </c>
      <c s="783" t="s">
        <v>1479</v>
      </c>
    </row>
    <row r="190" spans="1:41" s="783" customFormat="1" ht="14.4">
      <c r="A190" s="459" t="s">
        <v>544</v>
      </c>
      <c s="460">
        <v>1</v>
      </c>
      <c s="459" t="s">
        <v>2221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899848.20999999996</v>
      </c>
      <c s="861">
        <v>0</v>
      </c>
      <c s="861">
        <v>0</v>
      </c>
      <c s="633">
        <v>0.061652999999999999</v>
      </c>
      <c s="473">
        <v>0</v>
      </c>
      <c s="473">
        <v>0</v>
      </c>
      <c s="474">
        <v>0</v>
      </c>
      <c s="783" t="s">
        <v>1478</v>
      </c>
      <c s="783" t="s">
        <v>1479</v>
      </c>
    </row>
    <row r="191" spans="1:41" s="783" customFormat="1" ht="14.4">
      <c r="A191" s="459" t="s">
        <v>545</v>
      </c>
      <c s="460">
        <v>1</v>
      </c>
      <c s="459" t="s">
        <v>2222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799844.33999999997</v>
      </c>
      <c s="463">
        <v>0</v>
      </c>
      <c s="464">
        <v>0</v>
      </c>
      <c s="464">
        <v>0</v>
      </c>
      <c s="464">
        <v>0</v>
      </c>
      <c s="469">
        <v>0</v>
      </c>
      <c s="469">
        <v>0</v>
      </c>
      <c s="465">
        <v>799844.33999999997</v>
      </c>
      <c s="471">
        <v>44291</v>
      </c>
      <c s="471">
        <v>46117</v>
      </c>
      <c s="472">
        <v>799844.33999999997</v>
      </c>
      <c s="861">
        <v>1.3472222222222223</v>
      </c>
      <c s="861">
        <v>5</v>
      </c>
      <c s="633">
        <v>0.071294999999999997</v>
      </c>
      <c s="473">
        <v>1.3472222222222221</v>
      </c>
      <c s="473">
        <v>5</v>
      </c>
      <c s="474">
        <v>0.071294999999999997</v>
      </c>
      <c s="783" t="s">
        <v>1478</v>
      </c>
      <c s="783" t="s">
        <v>1479</v>
      </c>
    </row>
    <row r="192" spans="1:41" s="783" customFormat="1" ht="14.4">
      <c r="A192" s="459" t="s">
        <v>546</v>
      </c>
      <c s="460">
        <v>1</v>
      </c>
      <c s="459" t="s">
        <v>2223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662375.22999999998</v>
      </c>
      <c s="861">
        <v>0</v>
      </c>
      <c s="861">
        <v>0</v>
      </c>
      <c s="633">
        <v>0.061652999999999999</v>
      </c>
      <c s="473">
        <v>0</v>
      </c>
      <c s="473">
        <v>0</v>
      </c>
      <c s="474">
        <v>0</v>
      </c>
      <c s="783" t="s">
        <v>1478</v>
      </c>
      <c s="783" t="s">
        <v>1479</v>
      </c>
    </row>
    <row r="193" spans="1:41" s="783" customFormat="1" ht="14.4">
      <c r="A193" s="459" t="s">
        <v>547</v>
      </c>
      <c s="460">
        <v>1</v>
      </c>
      <c s="459" t="s">
        <v>2224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579518.22999999998</v>
      </c>
      <c s="463">
        <v>0</v>
      </c>
      <c s="464">
        <v>0</v>
      </c>
      <c s="464">
        <v>0</v>
      </c>
      <c s="464">
        <v>0</v>
      </c>
      <c s="469">
        <v>0</v>
      </c>
      <c s="469">
        <v>0</v>
      </c>
      <c s="465">
        <v>579518.22999999998</v>
      </c>
      <c s="471">
        <v>44291</v>
      </c>
      <c s="471">
        <v>46117</v>
      </c>
      <c s="472">
        <v>579518.22999999998</v>
      </c>
      <c s="861">
        <v>1.3472222222222223</v>
      </c>
      <c s="861">
        <v>5</v>
      </c>
      <c s="633">
        <v>0.071294999999999997</v>
      </c>
      <c s="473">
        <v>1.3472222222222223</v>
      </c>
      <c s="473">
        <v>5</v>
      </c>
      <c s="474">
        <v>0.071294999999999997</v>
      </c>
      <c s="783" t="s">
        <v>1478</v>
      </c>
      <c s="783" t="s">
        <v>1479</v>
      </c>
    </row>
    <row r="194" spans="1:41" s="783" customFormat="1" ht="14.4">
      <c r="A194" s="459" t="s">
        <v>548</v>
      </c>
      <c s="460">
        <v>1</v>
      </c>
      <c s="459" t="s">
        <v>2225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81128</v>
      </c>
      <c s="861">
        <v>0</v>
      </c>
      <c s="861">
        <v>0</v>
      </c>
      <c s="633">
        <v>0.061652999999999999</v>
      </c>
      <c s="473">
        <v>0</v>
      </c>
      <c s="473">
        <v>0</v>
      </c>
      <c s="474">
        <v>0</v>
      </c>
      <c s="783" t="s">
        <v>1478</v>
      </c>
      <c s="783" t="s">
        <v>1479</v>
      </c>
    </row>
    <row r="195" spans="1:41" s="783" customFormat="1" ht="14.4">
      <c r="A195" s="459" t="s">
        <v>549</v>
      </c>
      <c s="460">
        <v>1</v>
      </c>
      <c s="459" t="s">
        <v>2226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71000</v>
      </c>
      <c s="463">
        <v>0</v>
      </c>
      <c s="464">
        <v>0</v>
      </c>
      <c s="464">
        <v>0</v>
      </c>
      <c s="464">
        <v>0</v>
      </c>
      <c s="469">
        <v>0</v>
      </c>
      <c s="469">
        <v>0</v>
      </c>
      <c s="465">
        <v>71000</v>
      </c>
      <c s="471">
        <v>44291</v>
      </c>
      <c s="471">
        <v>46117</v>
      </c>
      <c s="472">
        <v>71000</v>
      </c>
      <c s="861">
        <v>1.3472222222222223</v>
      </c>
      <c s="861">
        <v>5</v>
      </c>
      <c s="633">
        <v>0.071294999999999997</v>
      </c>
      <c s="473">
        <v>1.3472222222222223</v>
      </c>
      <c s="473">
        <v>5</v>
      </c>
      <c s="474">
        <v>0.071294999999999997</v>
      </c>
      <c s="783" t="s">
        <v>1478</v>
      </c>
      <c s="783" t="s">
        <v>1479</v>
      </c>
    </row>
    <row r="196" spans="1:41" s="783" customFormat="1" ht="14.4">
      <c r="A196" s="459" t="s">
        <v>550</v>
      </c>
      <c s="460">
        <v>1</v>
      </c>
      <c s="459" t="s">
        <v>2227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216532.73999999999</v>
      </c>
      <c s="861">
        <v>0</v>
      </c>
      <c s="861">
        <v>0</v>
      </c>
      <c s="633">
        <v>0.061652999999999999</v>
      </c>
      <c s="473">
        <v>0</v>
      </c>
      <c s="473">
        <v>0</v>
      </c>
      <c s="474">
        <v>0</v>
      </c>
      <c s="783" t="s">
        <v>1478</v>
      </c>
      <c s="783" t="s">
        <v>1479</v>
      </c>
    </row>
    <row r="197" spans="1:41" s="783" customFormat="1" ht="14.4">
      <c r="A197" s="459" t="s">
        <v>551</v>
      </c>
      <c s="460">
        <v>1</v>
      </c>
      <c s="459" t="s">
        <v>2228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222970.09</v>
      </c>
      <c s="861">
        <v>0</v>
      </c>
      <c s="861">
        <v>0</v>
      </c>
      <c s="633">
        <v>0.061652999999999999</v>
      </c>
      <c s="473">
        <v>0</v>
      </c>
      <c s="473">
        <v>0</v>
      </c>
      <c s="474">
        <v>0</v>
      </c>
      <c s="783" t="s">
        <v>1478</v>
      </c>
      <c s="783" t="s">
        <v>1479</v>
      </c>
    </row>
    <row r="198" spans="1:41" s="783" customFormat="1" ht="14.4">
      <c r="A198" s="459" t="s">
        <v>552</v>
      </c>
      <c s="460">
        <v>1</v>
      </c>
      <c s="459" t="s">
        <v>2229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195028.14000000001</v>
      </c>
      <c s="463">
        <v>0</v>
      </c>
      <c s="464">
        <v>0</v>
      </c>
      <c s="464">
        <v>0</v>
      </c>
      <c s="464">
        <v>0</v>
      </c>
      <c s="469">
        <v>0</v>
      </c>
      <c s="469">
        <v>0</v>
      </c>
      <c s="465">
        <v>195028.14000000001</v>
      </c>
      <c s="471">
        <v>44291</v>
      </c>
      <c s="471">
        <v>46117</v>
      </c>
      <c s="472">
        <v>195028.14000000001</v>
      </c>
      <c s="861">
        <v>1.3472222222222223</v>
      </c>
      <c s="861">
        <v>5</v>
      </c>
      <c s="633">
        <v>0.071294999999999997</v>
      </c>
      <c s="473">
        <v>1.3472222222222223</v>
      </c>
      <c s="473">
        <v>5</v>
      </c>
      <c s="474">
        <v>0.071294999999999997</v>
      </c>
      <c s="783" t="s">
        <v>1478</v>
      </c>
      <c s="783" t="s">
        <v>1479</v>
      </c>
    </row>
    <row r="199" spans="1:41" s="783" customFormat="1" ht="14.4">
      <c r="A199" s="459" t="s">
        <v>553</v>
      </c>
      <c s="460">
        <v>1</v>
      </c>
      <c s="459" t="s">
        <v>2230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249678.98000000001</v>
      </c>
      <c s="861">
        <v>0</v>
      </c>
      <c s="861">
        <v>0</v>
      </c>
      <c s="633">
        <v>0.061652999999999999</v>
      </c>
      <c s="473">
        <v>0</v>
      </c>
      <c s="473">
        <v>0</v>
      </c>
      <c s="474">
        <v>0</v>
      </c>
      <c s="783" t="s">
        <v>1478</v>
      </c>
      <c s="783" t="s">
        <v>1479</v>
      </c>
    </row>
    <row r="200" spans="1:41" s="783" customFormat="1" ht="14.4">
      <c r="A200" s="459" t="s">
        <v>554</v>
      </c>
      <c s="460">
        <v>1</v>
      </c>
      <c s="459" t="s">
        <v>2231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218389.95999999999</v>
      </c>
      <c s="463">
        <v>0</v>
      </c>
      <c s="464">
        <v>0</v>
      </c>
      <c s="464">
        <v>0</v>
      </c>
      <c s="464">
        <v>0</v>
      </c>
      <c s="469">
        <v>0</v>
      </c>
      <c s="469">
        <v>0</v>
      </c>
      <c s="465">
        <v>218389.95999999999</v>
      </c>
      <c s="471">
        <v>44291</v>
      </c>
      <c s="471">
        <v>46117</v>
      </c>
      <c s="472">
        <v>218389.95999999999</v>
      </c>
      <c s="861">
        <v>1.3472222222222223</v>
      </c>
      <c s="861">
        <v>5</v>
      </c>
      <c s="633">
        <v>0.071294999999999997</v>
      </c>
      <c s="473">
        <v>1.3472222222222223</v>
      </c>
      <c s="473">
        <v>5</v>
      </c>
      <c s="474">
        <v>0.071294999999999997</v>
      </c>
      <c s="783" t="s">
        <v>1478</v>
      </c>
      <c s="783" t="s">
        <v>1479</v>
      </c>
    </row>
    <row r="201" spans="1:41" s="783" customFormat="1" ht="14.4">
      <c r="A201" s="459" t="s">
        <v>555</v>
      </c>
      <c s="460">
        <v>1</v>
      </c>
      <c s="459" t="s">
        <v>2232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259445.29999999999</v>
      </c>
      <c s="861">
        <v>0</v>
      </c>
      <c s="861">
        <v>0</v>
      </c>
      <c s="633">
        <v>0.061652999999999999</v>
      </c>
      <c s="473">
        <v>0</v>
      </c>
      <c s="473">
        <v>0</v>
      </c>
      <c s="474">
        <v>0</v>
      </c>
      <c s="783" t="s">
        <v>1478</v>
      </c>
      <c s="783" t="s">
        <v>1479</v>
      </c>
    </row>
    <row r="202" spans="1:41" s="783" customFormat="1" ht="14.4">
      <c r="A202" s="459" t="s">
        <v>556</v>
      </c>
      <c s="460">
        <v>1</v>
      </c>
      <c s="459" t="s">
        <v>2233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226534.35000000001</v>
      </c>
      <c s="463">
        <v>0</v>
      </c>
      <c s="464">
        <v>0</v>
      </c>
      <c s="464">
        <v>0</v>
      </c>
      <c s="464">
        <v>0</v>
      </c>
      <c s="469">
        <v>0</v>
      </c>
      <c s="469">
        <v>0</v>
      </c>
      <c s="465">
        <v>226534.35000000001</v>
      </c>
      <c s="471">
        <v>44291</v>
      </c>
      <c s="471">
        <v>46117</v>
      </c>
      <c s="472">
        <v>226534.35000000001</v>
      </c>
      <c s="861">
        <v>1.3472222222222223</v>
      </c>
      <c s="861">
        <v>5</v>
      </c>
      <c s="633">
        <v>0.071294999999999997</v>
      </c>
      <c s="473">
        <v>1.3472222222222223</v>
      </c>
      <c s="473">
        <v>5</v>
      </c>
      <c s="474">
        <v>0.071294999999999997</v>
      </c>
      <c s="783" t="s">
        <v>1478</v>
      </c>
      <c s="783" t="s">
        <v>1479</v>
      </c>
    </row>
    <row r="203" spans="1:41" s="783" customFormat="1" ht="14.4">
      <c r="A203" s="459" t="s">
        <v>557</v>
      </c>
      <c s="460">
        <v>1</v>
      </c>
      <c s="459" t="s">
        <v>2234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1191280.48</v>
      </c>
      <c s="861">
        <v>0</v>
      </c>
      <c s="861">
        <v>0</v>
      </c>
      <c s="633">
        <v>0.061652999999999999</v>
      </c>
      <c s="473">
        <v>0</v>
      </c>
      <c s="473">
        <v>0</v>
      </c>
      <c s="474">
        <v>0</v>
      </c>
      <c s="783" t="s">
        <v>1478</v>
      </c>
      <c s="783" t="s">
        <v>1479</v>
      </c>
    </row>
    <row r="204" spans="1:41" s="783" customFormat="1" ht="14.4">
      <c r="A204" s="459" t="s">
        <v>558</v>
      </c>
      <c s="460">
        <v>1</v>
      </c>
      <c s="459" t="s">
        <v>2235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1190816.8400000001</v>
      </c>
      <c s="463">
        <v>0</v>
      </c>
      <c s="464">
        <v>0</v>
      </c>
      <c s="464">
        <v>0</v>
      </c>
      <c s="464">
        <v>0</v>
      </c>
      <c s="469">
        <v>0</v>
      </c>
      <c s="469">
        <v>0</v>
      </c>
      <c s="465">
        <v>1190816.8400000001</v>
      </c>
      <c s="471">
        <v>44291</v>
      </c>
      <c s="471">
        <v>46117</v>
      </c>
      <c s="472">
        <v>1190816.8400000001</v>
      </c>
      <c s="861">
        <v>1.3472222222222223</v>
      </c>
      <c s="861">
        <v>5</v>
      </c>
      <c s="633">
        <v>0.071294999999999997</v>
      </c>
      <c s="473">
        <v>1.3472222222222223</v>
      </c>
      <c s="473">
        <v>5</v>
      </c>
      <c s="474">
        <v>0.071294999999999997</v>
      </c>
      <c s="783" t="s">
        <v>1478</v>
      </c>
      <c s="783" t="s">
        <v>1479</v>
      </c>
    </row>
    <row r="205" spans="1:41" s="783" customFormat="1" ht="14.4">
      <c r="A205" s="459" t="s">
        <v>559</v>
      </c>
      <c s="460">
        <v>1</v>
      </c>
      <c s="459" t="s">
        <v>2236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1964816</v>
      </c>
      <c s="861">
        <v>0</v>
      </c>
      <c s="861">
        <v>0</v>
      </c>
      <c s="633">
        <v>0.061652999999999999</v>
      </c>
      <c s="473">
        <v>0</v>
      </c>
      <c s="473">
        <v>0</v>
      </c>
      <c s="474">
        <v>0</v>
      </c>
      <c s="783" t="s">
        <v>1478</v>
      </c>
      <c s="783" t="s">
        <v>1479</v>
      </c>
    </row>
    <row r="206" spans="1:41" s="783" customFormat="1" ht="14.4">
      <c r="A206" s="459" t="s">
        <v>560</v>
      </c>
      <c s="460">
        <v>1</v>
      </c>
      <c s="459" t="s">
        <v>2237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1964000</v>
      </c>
      <c s="463">
        <v>0</v>
      </c>
      <c s="464">
        <v>0</v>
      </c>
      <c s="464">
        <v>0</v>
      </c>
      <c s="464">
        <v>0</v>
      </c>
      <c s="469">
        <v>0</v>
      </c>
      <c s="469">
        <v>0</v>
      </c>
      <c s="465">
        <v>1964000</v>
      </c>
      <c s="471">
        <v>44291</v>
      </c>
      <c s="471">
        <v>46117</v>
      </c>
      <c s="472">
        <v>1964000</v>
      </c>
      <c s="861">
        <v>1.3472222222222223</v>
      </c>
      <c s="861">
        <v>5</v>
      </c>
      <c s="633">
        <v>0.071294999999999997</v>
      </c>
      <c s="473">
        <v>1.3472222222222223</v>
      </c>
      <c s="473">
        <v>5</v>
      </c>
      <c s="474">
        <v>0.071294999999999997</v>
      </c>
      <c s="783" t="s">
        <v>1478</v>
      </c>
      <c s="783" t="s">
        <v>1479</v>
      </c>
    </row>
    <row r="207" spans="1:41" s="783" customFormat="1" ht="14.4">
      <c r="A207" s="459" t="s">
        <v>561</v>
      </c>
      <c s="460">
        <v>1</v>
      </c>
      <c s="459" t="s">
        <v>2238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1200041.3300000001</v>
      </c>
      <c s="861">
        <v>0</v>
      </c>
      <c s="861">
        <v>0</v>
      </c>
      <c s="633">
        <v>0.061652999999999999</v>
      </c>
      <c s="473">
        <v>0</v>
      </c>
      <c s="473">
        <v>0</v>
      </c>
      <c s="474">
        <v>0</v>
      </c>
      <c s="783" t="s">
        <v>1478</v>
      </c>
      <c s="783" t="s">
        <v>1479</v>
      </c>
    </row>
    <row r="208" spans="1:41" s="783" customFormat="1" ht="14.4">
      <c r="A208" s="459" t="s">
        <v>562</v>
      </c>
      <c s="460">
        <v>1</v>
      </c>
      <c s="459" t="s">
        <v>2239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1199513.1499999999</v>
      </c>
      <c s="463">
        <v>0</v>
      </c>
      <c s="464">
        <v>0</v>
      </c>
      <c s="464">
        <v>0</v>
      </c>
      <c s="464">
        <v>0</v>
      </c>
      <c s="469">
        <v>0</v>
      </c>
      <c s="469">
        <v>0</v>
      </c>
      <c s="465">
        <v>1199513.1499999999</v>
      </c>
      <c s="471">
        <v>44291</v>
      </c>
      <c s="471">
        <v>46117</v>
      </c>
      <c s="472">
        <v>1199513.1499999999</v>
      </c>
      <c s="861">
        <v>1.3472222222222223</v>
      </c>
      <c s="861">
        <v>5</v>
      </c>
      <c s="633">
        <v>0.071294999999999997</v>
      </c>
      <c s="473">
        <v>1.3472222222222223</v>
      </c>
      <c s="473">
        <v>5</v>
      </c>
      <c s="474">
        <v>0.071294999999999997</v>
      </c>
      <c s="783" t="s">
        <v>1478</v>
      </c>
      <c s="783" t="s">
        <v>1479</v>
      </c>
    </row>
    <row r="209" spans="1:41" s="783" customFormat="1" ht="14.4">
      <c r="A209" s="459" t="s">
        <v>563</v>
      </c>
      <c s="460">
        <v>1</v>
      </c>
      <c s="459" t="s">
        <v>2240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873251.48999999999</v>
      </c>
      <c s="861">
        <v>0</v>
      </c>
      <c s="861">
        <v>0</v>
      </c>
      <c s="633">
        <v>0.061652999999999999</v>
      </c>
      <c s="473">
        <v>0</v>
      </c>
      <c s="473">
        <v>0</v>
      </c>
      <c s="474">
        <v>0</v>
      </c>
      <c s="783" t="s">
        <v>1478</v>
      </c>
      <c s="783" t="s">
        <v>1479</v>
      </c>
    </row>
    <row r="210" spans="1:41" s="783" customFormat="1" ht="14.4">
      <c r="A210" s="459" t="s">
        <v>564</v>
      </c>
      <c s="460">
        <v>1</v>
      </c>
      <c s="459" t="s">
        <v>2241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872844.85999999999</v>
      </c>
      <c s="463">
        <v>0</v>
      </c>
      <c s="464">
        <v>0</v>
      </c>
      <c s="464">
        <v>0</v>
      </c>
      <c s="464">
        <v>0</v>
      </c>
      <c s="469">
        <v>0</v>
      </c>
      <c s="469">
        <v>0</v>
      </c>
      <c s="465">
        <v>872844.85999999999</v>
      </c>
      <c s="471">
        <v>44291</v>
      </c>
      <c s="471">
        <v>46117</v>
      </c>
      <c s="472">
        <v>872844.85999999999</v>
      </c>
      <c s="861">
        <v>1.3472222222222223</v>
      </c>
      <c s="861">
        <v>5</v>
      </c>
      <c s="633">
        <v>0.071294999999999997</v>
      </c>
      <c s="473">
        <v>1.3472222222222223</v>
      </c>
      <c s="473">
        <v>5</v>
      </c>
      <c s="474">
        <v>0.071294999999999997</v>
      </c>
      <c s="783" t="s">
        <v>1478</v>
      </c>
      <c s="783" t="s">
        <v>1479</v>
      </c>
    </row>
    <row r="211" spans="1:41" s="783" customFormat="1" ht="14.4">
      <c r="A211" s="459" t="s">
        <v>565</v>
      </c>
      <c s="460">
        <v>1</v>
      </c>
      <c s="459" t="s">
        <v>2242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1817000</v>
      </c>
      <c s="861">
        <v>0</v>
      </c>
      <c s="861">
        <v>0</v>
      </c>
      <c s="633">
        <v>0.061652999999999999</v>
      </c>
      <c s="473">
        <v>0</v>
      </c>
      <c s="473">
        <v>0</v>
      </c>
      <c s="474">
        <v>0</v>
      </c>
      <c s="783" t="s">
        <v>1478</v>
      </c>
      <c s="783" t="s">
        <v>1479</v>
      </c>
    </row>
    <row r="212" spans="1:41" s="783" customFormat="1" ht="14.4">
      <c r="A212" s="459" t="s">
        <v>566</v>
      </c>
      <c s="460">
        <v>1</v>
      </c>
      <c s="459" t="s">
        <v>2243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378856.95000000001</v>
      </c>
      <c s="861">
        <v>0</v>
      </c>
      <c s="861">
        <v>0</v>
      </c>
      <c s="633">
        <v>0.061652999999999999</v>
      </c>
      <c s="473">
        <v>0</v>
      </c>
      <c s="473">
        <v>0</v>
      </c>
      <c s="474">
        <v>0</v>
      </c>
      <c s="783" t="s">
        <v>1478</v>
      </c>
      <c s="783" t="s">
        <v>1479</v>
      </c>
    </row>
    <row r="213" spans="1:41" s="783" customFormat="1" ht="14.4">
      <c r="A213" s="459" t="s">
        <v>567</v>
      </c>
      <c s="460">
        <v>1</v>
      </c>
      <c s="459" t="s">
        <v>2244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1295191.5900000001</v>
      </c>
      <c s="861">
        <v>0</v>
      </c>
      <c s="861">
        <v>0</v>
      </c>
      <c s="633">
        <v>0.061652999999999999</v>
      </c>
      <c s="473">
        <v>0</v>
      </c>
      <c s="473">
        <v>0</v>
      </c>
      <c s="474">
        <v>0</v>
      </c>
      <c s="783" t="s">
        <v>1478</v>
      </c>
      <c s="783" t="s">
        <v>1479</v>
      </c>
    </row>
    <row r="214" spans="1:41" s="783" customFormat="1" ht="14.4">
      <c r="A214" s="459" t="s">
        <v>568</v>
      </c>
      <c s="460">
        <v>1</v>
      </c>
      <c s="459" t="s">
        <v>2245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1295191.5900000001</v>
      </c>
      <c s="463">
        <v>0</v>
      </c>
      <c s="464">
        <v>0</v>
      </c>
      <c s="464">
        <v>0</v>
      </c>
      <c s="464">
        <v>0</v>
      </c>
      <c s="469">
        <v>0</v>
      </c>
      <c s="469">
        <v>0</v>
      </c>
      <c s="465">
        <v>1295191.5900000001</v>
      </c>
      <c s="471">
        <v>44291</v>
      </c>
      <c s="471">
        <v>46117</v>
      </c>
      <c s="472">
        <v>1295191.5900000001</v>
      </c>
      <c s="861">
        <v>1.3472222222222223</v>
      </c>
      <c s="861">
        <v>5</v>
      </c>
      <c s="633">
        <v>0.071294999999999997</v>
      </c>
      <c s="473">
        <v>1.3472222222222223</v>
      </c>
      <c s="473">
        <v>5</v>
      </c>
      <c s="474">
        <v>0.071294999999999997</v>
      </c>
      <c s="783" t="s">
        <v>1478</v>
      </c>
      <c s="783" t="s">
        <v>1479</v>
      </c>
    </row>
    <row r="215" spans="1:41" s="783" customFormat="1" ht="14.4">
      <c r="A215" s="459" t="s">
        <v>569</v>
      </c>
      <c s="460">
        <v>1</v>
      </c>
      <c s="459" t="s">
        <v>2246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250000</v>
      </c>
      <c s="861">
        <v>0</v>
      </c>
      <c s="861">
        <v>0</v>
      </c>
      <c s="633">
        <v>0.061652999999999999</v>
      </c>
      <c s="473">
        <v>0</v>
      </c>
      <c s="473">
        <v>0</v>
      </c>
      <c s="474">
        <v>0</v>
      </c>
      <c s="783" t="s">
        <v>1478</v>
      </c>
      <c s="783" t="s">
        <v>1479</v>
      </c>
    </row>
    <row r="216" spans="1:41" s="783" customFormat="1" ht="14.4">
      <c r="A216" s="459" t="s">
        <v>570</v>
      </c>
      <c s="460">
        <v>1</v>
      </c>
      <c s="459" t="s">
        <v>2247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1453522.6699999999</v>
      </c>
      <c s="861">
        <v>0</v>
      </c>
      <c s="861">
        <v>0</v>
      </c>
      <c s="633">
        <v>0.061652999999999999</v>
      </c>
      <c s="473">
        <v>0</v>
      </c>
      <c s="473">
        <v>0</v>
      </c>
      <c s="474">
        <v>0</v>
      </c>
      <c s="783" t="s">
        <v>1478</v>
      </c>
      <c s="783" t="s">
        <v>1479</v>
      </c>
    </row>
    <row r="217" spans="1:41" s="783" customFormat="1" ht="14.4">
      <c r="A217" s="459" t="s">
        <v>571</v>
      </c>
      <c s="460">
        <v>1</v>
      </c>
      <c s="459" t="s">
        <v>2248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1240286.8</v>
      </c>
      <c s="861">
        <v>0</v>
      </c>
      <c s="861">
        <v>0</v>
      </c>
      <c s="633">
        <v>0.061652999999999999</v>
      </c>
      <c s="473">
        <v>0</v>
      </c>
      <c s="473">
        <v>0</v>
      </c>
      <c s="474">
        <v>0</v>
      </c>
      <c s="783" t="s">
        <v>1478</v>
      </c>
      <c s="783" t="s">
        <v>1479</v>
      </c>
    </row>
    <row r="218" spans="1:41" s="783" customFormat="1" ht="14.4">
      <c r="A218" s="459" t="s">
        <v>572</v>
      </c>
      <c s="460">
        <v>1</v>
      </c>
      <c s="459" t="s">
        <v>2249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1239554.1299999999</v>
      </c>
      <c s="463">
        <v>0</v>
      </c>
      <c s="464">
        <v>0</v>
      </c>
      <c s="464">
        <v>0</v>
      </c>
      <c s="464">
        <v>0</v>
      </c>
      <c s="469">
        <v>0</v>
      </c>
      <c s="469">
        <v>0</v>
      </c>
      <c s="465">
        <v>1239554.1299999999</v>
      </c>
      <c s="471">
        <v>44291</v>
      </c>
      <c s="471">
        <v>46117</v>
      </c>
      <c s="472">
        <v>1239554.1299999999</v>
      </c>
      <c s="861">
        <v>1.3472222222222223</v>
      </c>
      <c s="861">
        <v>5</v>
      </c>
      <c s="633">
        <v>0.071294999999999997</v>
      </c>
      <c s="473">
        <v>1.3472222222222223</v>
      </c>
      <c s="473">
        <v>5</v>
      </c>
      <c s="474">
        <v>0.071294999999999997</v>
      </c>
      <c s="783" t="s">
        <v>1478</v>
      </c>
      <c s="783" t="s">
        <v>1479</v>
      </c>
    </row>
    <row r="219" spans="1:41" s="783" customFormat="1" ht="14.4">
      <c r="A219" s="459" t="s">
        <v>573</v>
      </c>
      <c s="460">
        <v>1</v>
      </c>
      <c s="459" t="s">
        <v>2250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180218.14000000001</v>
      </c>
      <c s="861">
        <v>0</v>
      </c>
      <c s="861">
        <v>0</v>
      </c>
      <c s="633">
        <v>0.061652999999999999</v>
      </c>
      <c s="473">
        <v>0</v>
      </c>
      <c s="473">
        <v>0</v>
      </c>
      <c s="474">
        <v>0</v>
      </c>
      <c s="783" t="s">
        <v>1478</v>
      </c>
      <c s="783" t="s">
        <v>1479</v>
      </c>
    </row>
    <row r="220" spans="1:41" s="783" customFormat="1" ht="14.4">
      <c r="A220" s="459" t="s">
        <v>574</v>
      </c>
      <c s="460">
        <v>1</v>
      </c>
      <c s="459" t="s">
        <v>2251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160094.26999999999</v>
      </c>
      <c s="463">
        <v>0</v>
      </c>
      <c s="464">
        <v>0</v>
      </c>
      <c s="464">
        <v>0</v>
      </c>
      <c s="464">
        <v>0</v>
      </c>
      <c s="469">
        <v>0</v>
      </c>
      <c s="469">
        <v>0</v>
      </c>
      <c s="465">
        <v>160094.26999999999</v>
      </c>
      <c s="471">
        <v>44291</v>
      </c>
      <c s="471">
        <v>46117</v>
      </c>
      <c s="472">
        <v>160094.26999999999</v>
      </c>
      <c s="861">
        <v>1.3472222222222223</v>
      </c>
      <c s="861">
        <v>5</v>
      </c>
      <c s="633">
        <v>0.071294999999999997</v>
      </c>
      <c s="473">
        <v>1.3472222222222223</v>
      </c>
      <c s="473">
        <v>5</v>
      </c>
      <c s="474">
        <v>0.071294999999999997</v>
      </c>
      <c s="783" t="s">
        <v>1478</v>
      </c>
      <c s="783" t="s">
        <v>1479</v>
      </c>
    </row>
    <row r="221" spans="1:41" s="783" customFormat="1" ht="14.4">
      <c r="A221" s="459" t="s">
        <v>575</v>
      </c>
      <c s="460">
        <v>1</v>
      </c>
      <c s="459" t="s">
        <v>2252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349064.84000000003</v>
      </c>
      <c s="861">
        <v>0</v>
      </c>
      <c s="861">
        <v>0</v>
      </c>
      <c s="633">
        <v>0.061652999999999999</v>
      </c>
      <c s="473">
        <v>0</v>
      </c>
      <c s="473">
        <v>0</v>
      </c>
      <c s="474">
        <v>0</v>
      </c>
      <c s="783" t="s">
        <v>1478</v>
      </c>
      <c s="783" t="s">
        <v>1479</v>
      </c>
    </row>
    <row r="222" spans="1:41" s="783" customFormat="1" ht="14.4">
      <c r="A222" s="459" t="s">
        <v>576</v>
      </c>
      <c s="460">
        <v>1</v>
      </c>
      <c s="459" t="s">
        <v>2253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310086.89000000001</v>
      </c>
      <c s="463">
        <v>0</v>
      </c>
      <c s="464">
        <v>0</v>
      </c>
      <c s="464">
        <v>0</v>
      </c>
      <c s="464">
        <v>0</v>
      </c>
      <c s="469">
        <v>0</v>
      </c>
      <c s="469">
        <v>0</v>
      </c>
      <c s="465">
        <v>310086.89000000001</v>
      </c>
      <c s="471">
        <v>44291</v>
      </c>
      <c s="471">
        <v>46117</v>
      </c>
      <c s="472">
        <v>310086.89000000001</v>
      </c>
      <c s="861">
        <v>1.3472222222222223</v>
      </c>
      <c s="861">
        <v>5</v>
      </c>
      <c s="633">
        <v>0.071294999999999997</v>
      </c>
      <c s="473">
        <v>1.3472222222222223</v>
      </c>
      <c s="473">
        <v>5</v>
      </c>
      <c s="474">
        <v>0.071294999999999997</v>
      </c>
      <c s="783" t="s">
        <v>1478</v>
      </c>
      <c s="783" t="s">
        <v>1479</v>
      </c>
    </row>
    <row r="223" spans="1:41" s="783" customFormat="1" ht="14.4">
      <c r="A223" s="459" t="s">
        <v>577</v>
      </c>
      <c s="460">
        <v>1</v>
      </c>
      <c s="459" t="s">
        <v>2254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665577.14000000001</v>
      </c>
      <c s="861">
        <v>0</v>
      </c>
      <c s="861">
        <v>0</v>
      </c>
      <c s="633">
        <v>0.061652999999999999</v>
      </c>
      <c s="473">
        <v>0</v>
      </c>
      <c s="473">
        <v>0</v>
      </c>
      <c s="474">
        <v>0</v>
      </c>
      <c s="783" t="s">
        <v>1478</v>
      </c>
      <c s="783" t="s">
        <v>1479</v>
      </c>
    </row>
    <row r="224" spans="1:41" s="783" customFormat="1" ht="14.4">
      <c r="A224" s="459" t="s">
        <v>578</v>
      </c>
      <c s="460">
        <v>1</v>
      </c>
      <c s="459" t="s">
        <v>2255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665094.68000000005</v>
      </c>
      <c s="463">
        <v>0</v>
      </c>
      <c s="464">
        <v>0</v>
      </c>
      <c s="464">
        <v>0</v>
      </c>
      <c s="464">
        <v>0</v>
      </c>
      <c s="469">
        <v>0</v>
      </c>
      <c s="469">
        <v>0</v>
      </c>
      <c s="465">
        <v>665094.68000000005</v>
      </c>
      <c s="471">
        <v>44291</v>
      </c>
      <c s="471">
        <v>46117</v>
      </c>
      <c s="472">
        <v>665094.68000000005</v>
      </c>
      <c s="861">
        <v>1.3472222222222223</v>
      </c>
      <c s="861">
        <v>5</v>
      </c>
      <c s="633">
        <v>0.071294999999999997</v>
      </c>
      <c s="473">
        <v>1.3472222222222223</v>
      </c>
      <c s="473">
        <v>5</v>
      </c>
      <c s="474">
        <v>0.071294999999999997</v>
      </c>
      <c s="783" t="s">
        <v>1478</v>
      </c>
      <c s="783" t="s">
        <v>1479</v>
      </c>
    </row>
    <row r="225" spans="1:41" s="783" customFormat="1" ht="14.4">
      <c r="A225" s="459" t="s">
        <v>579</v>
      </c>
      <c s="460">
        <v>1</v>
      </c>
      <c s="459" t="s">
        <v>2256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322650.97999999998</v>
      </c>
      <c s="861">
        <v>0</v>
      </c>
      <c s="861">
        <v>0</v>
      </c>
      <c s="633">
        <v>0.061652999999999999</v>
      </c>
      <c s="473">
        <v>0</v>
      </c>
      <c s="473">
        <v>0</v>
      </c>
      <c s="474">
        <v>0</v>
      </c>
      <c s="783" t="s">
        <v>1478</v>
      </c>
      <c s="783" t="s">
        <v>1479</v>
      </c>
    </row>
    <row r="226" spans="1:41" s="783" customFormat="1" ht="14.4">
      <c r="A226" s="459" t="s">
        <v>580</v>
      </c>
      <c s="460">
        <v>1</v>
      </c>
      <c s="459" t="s">
        <v>2257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201501.13</v>
      </c>
      <c s="463">
        <v>0</v>
      </c>
      <c s="464">
        <v>0</v>
      </c>
      <c s="464">
        <v>0</v>
      </c>
      <c s="464">
        <v>0</v>
      </c>
      <c s="469">
        <v>0</v>
      </c>
      <c s="469">
        <v>0</v>
      </c>
      <c s="465">
        <v>201501.13</v>
      </c>
      <c s="471">
        <v>44291</v>
      </c>
      <c s="471">
        <v>46117</v>
      </c>
      <c s="472">
        <v>201501.13</v>
      </c>
      <c s="861">
        <v>1.3472222222222223</v>
      </c>
      <c s="861">
        <v>5</v>
      </c>
      <c s="633">
        <v>0.071294999999999997</v>
      </c>
      <c s="473">
        <v>1.3472222222222225</v>
      </c>
      <c s="473">
        <v>5</v>
      </c>
      <c s="474">
        <v>0.071294999999999997</v>
      </c>
      <c s="783" t="s">
        <v>1478</v>
      </c>
      <c s="783" t="s">
        <v>1479</v>
      </c>
    </row>
    <row r="227" spans="1:41" s="783" customFormat="1" ht="14.4">
      <c r="A227" s="459" t="s">
        <v>581</v>
      </c>
      <c s="460">
        <v>1</v>
      </c>
      <c s="459" t="s">
        <v>2258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49422.010000000002</v>
      </c>
      <c s="861">
        <v>0</v>
      </c>
      <c s="861">
        <v>0</v>
      </c>
      <c s="633">
        <v>0.061652999999999999</v>
      </c>
      <c s="473">
        <v>0</v>
      </c>
      <c s="473">
        <v>0</v>
      </c>
      <c s="474">
        <v>0</v>
      </c>
      <c s="783" t="s">
        <v>1478</v>
      </c>
      <c s="783" t="s">
        <v>1479</v>
      </c>
    </row>
    <row r="228" spans="1:41" s="783" customFormat="1" ht="14.4">
      <c r="A228" s="459" t="s">
        <v>582</v>
      </c>
      <c s="460">
        <v>1</v>
      </c>
      <c s="459" t="s">
        <v>2259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43897.660000000003</v>
      </c>
      <c s="463">
        <v>0</v>
      </c>
      <c s="464">
        <v>0</v>
      </c>
      <c s="464">
        <v>0</v>
      </c>
      <c s="464">
        <v>0</v>
      </c>
      <c s="469">
        <v>0</v>
      </c>
      <c s="469">
        <v>0</v>
      </c>
      <c s="465">
        <v>43897.660000000003</v>
      </c>
      <c s="471">
        <v>44291</v>
      </c>
      <c s="471">
        <v>46117</v>
      </c>
      <c s="472">
        <v>43897.660000000003</v>
      </c>
      <c s="861">
        <v>1.3472222222222223</v>
      </c>
      <c s="861">
        <v>5</v>
      </c>
      <c s="633">
        <v>0.071294999999999997</v>
      </c>
      <c s="473">
        <v>1.3472222222222223</v>
      </c>
      <c s="473">
        <v>5</v>
      </c>
      <c s="474">
        <v>0.071294999999999997</v>
      </c>
      <c s="783" t="s">
        <v>1478</v>
      </c>
      <c s="783" t="s">
        <v>1479</v>
      </c>
    </row>
    <row r="229" spans="1:41" s="783" customFormat="1" ht="14.4">
      <c r="A229" s="459" t="s">
        <v>583</v>
      </c>
      <c s="460">
        <v>1</v>
      </c>
      <c s="459" t="s">
        <v>2260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509133.40999999997</v>
      </c>
      <c s="861">
        <v>0</v>
      </c>
      <c s="861">
        <v>0</v>
      </c>
      <c s="633">
        <v>0.061652999999999999</v>
      </c>
      <c s="473">
        <v>0</v>
      </c>
      <c s="473">
        <v>0</v>
      </c>
      <c s="474">
        <v>0</v>
      </c>
      <c s="783" t="s">
        <v>1478</v>
      </c>
      <c s="783" t="s">
        <v>1479</v>
      </c>
    </row>
    <row r="230" spans="1:41" s="783" customFormat="1" ht="14.4">
      <c r="A230" s="459" t="s">
        <v>584</v>
      </c>
      <c s="460">
        <v>1</v>
      </c>
      <c s="459" t="s">
        <v>2261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509133.40999999997</v>
      </c>
      <c s="463">
        <v>0</v>
      </c>
      <c s="464">
        <v>0</v>
      </c>
      <c s="464">
        <v>0</v>
      </c>
      <c s="464">
        <v>0</v>
      </c>
      <c s="469">
        <v>0</v>
      </c>
      <c s="469">
        <v>0</v>
      </c>
      <c s="465">
        <v>509133.40999999997</v>
      </c>
      <c s="471">
        <v>44291</v>
      </c>
      <c s="471">
        <v>46117</v>
      </c>
      <c s="472">
        <v>509133.40999999997</v>
      </c>
      <c s="861">
        <v>1.3472222222222223</v>
      </c>
      <c s="861">
        <v>5</v>
      </c>
      <c s="633">
        <v>0.071294999999999997</v>
      </c>
      <c s="473">
        <v>1.3472222222222223</v>
      </c>
      <c s="473">
        <v>5</v>
      </c>
      <c s="474">
        <v>0.071294999999999997</v>
      </c>
      <c s="783" t="s">
        <v>1478</v>
      </c>
      <c s="783" t="s">
        <v>1479</v>
      </c>
    </row>
    <row r="231" spans="1:41" s="783" customFormat="1" ht="14.4">
      <c r="A231" s="459" t="s">
        <v>585</v>
      </c>
      <c s="460">
        <v>1</v>
      </c>
      <c s="459" t="s">
        <v>2262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249107.5</v>
      </c>
      <c s="861">
        <v>0</v>
      </c>
      <c s="861">
        <v>0</v>
      </c>
      <c s="633">
        <v>0.061652999999999999</v>
      </c>
      <c s="473">
        <v>0</v>
      </c>
      <c s="473">
        <v>0</v>
      </c>
      <c s="474">
        <v>0</v>
      </c>
      <c s="783" t="s">
        <v>1478</v>
      </c>
      <c s="783" t="s">
        <v>1479</v>
      </c>
    </row>
    <row r="232" spans="1:41" s="783" customFormat="1" ht="14.4">
      <c r="A232" s="459" t="s">
        <v>586</v>
      </c>
      <c s="460">
        <v>1</v>
      </c>
      <c s="459" t="s">
        <v>2263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221256.76000000001</v>
      </c>
      <c s="463">
        <v>0</v>
      </c>
      <c s="464">
        <v>0</v>
      </c>
      <c s="464">
        <v>0</v>
      </c>
      <c s="464">
        <v>0</v>
      </c>
      <c s="469">
        <v>0</v>
      </c>
      <c s="469">
        <v>0</v>
      </c>
      <c s="465">
        <v>221256.76000000001</v>
      </c>
      <c s="471">
        <v>44291</v>
      </c>
      <c s="471">
        <v>46117</v>
      </c>
      <c s="472">
        <v>221256.76000000001</v>
      </c>
      <c s="861">
        <v>1.3472222222222223</v>
      </c>
      <c s="861">
        <v>5</v>
      </c>
      <c s="633">
        <v>0.071294999999999997</v>
      </c>
      <c s="473">
        <v>1.3472222222222223</v>
      </c>
      <c s="473">
        <v>5</v>
      </c>
      <c s="474">
        <v>0.071294999999999997</v>
      </c>
      <c s="783" t="s">
        <v>1478</v>
      </c>
      <c s="783" t="s">
        <v>1479</v>
      </c>
    </row>
    <row r="233" spans="1:41" s="783" customFormat="1" ht="14.4">
      <c r="A233" s="459" t="s">
        <v>587</v>
      </c>
      <c s="460">
        <v>1</v>
      </c>
      <c s="459" t="s">
        <v>2264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3753599.3100000001</v>
      </c>
      <c s="861">
        <v>0</v>
      </c>
      <c s="861">
        <v>0</v>
      </c>
      <c s="633">
        <v>0.061652999999999999</v>
      </c>
      <c s="473">
        <v>0</v>
      </c>
      <c s="473">
        <v>0</v>
      </c>
      <c s="474">
        <v>0</v>
      </c>
      <c s="783" t="s">
        <v>1478</v>
      </c>
      <c s="783" t="s">
        <v>1479</v>
      </c>
    </row>
    <row r="234" spans="1:41" s="783" customFormat="1" ht="14.4">
      <c r="A234" s="459" t="s">
        <v>588</v>
      </c>
      <c s="460">
        <v>1</v>
      </c>
      <c s="459" t="s">
        <v>2265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290202.96000000002</v>
      </c>
      <c s="861">
        <v>0</v>
      </c>
      <c s="861">
        <v>0</v>
      </c>
      <c s="633">
        <v>0.061652999999999999</v>
      </c>
      <c s="473">
        <v>0</v>
      </c>
      <c s="473">
        <v>0</v>
      </c>
      <c s="474">
        <v>0</v>
      </c>
      <c s="783" t="s">
        <v>1478</v>
      </c>
      <c s="783" t="s">
        <v>1479</v>
      </c>
    </row>
    <row r="235" spans="1:41" s="783" customFormat="1" ht="14.4">
      <c r="A235" s="459" t="s">
        <v>589</v>
      </c>
      <c s="460">
        <v>1</v>
      </c>
      <c s="459" t="s">
        <v>2266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289932.76000000001</v>
      </c>
      <c s="463">
        <v>0</v>
      </c>
      <c s="464">
        <v>0</v>
      </c>
      <c s="464">
        <v>0</v>
      </c>
      <c s="464">
        <v>0</v>
      </c>
      <c s="469">
        <v>0</v>
      </c>
      <c s="469">
        <v>0</v>
      </c>
      <c s="465">
        <v>289932.76000000001</v>
      </c>
      <c s="471">
        <v>44291</v>
      </c>
      <c s="471">
        <v>46117</v>
      </c>
      <c s="472">
        <v>289932.76000000001</v>
      </c>
      <c s="861">
        <v>1.3472222222222223</v>
      </c>
      <c s="861">
        <v>5</v>
      </c>
      <c s="633">
        <v>0.071294999999999997</v>
      </c>
      <c s="473">
        <v>1.3472222222222223</v>
      </c>
      <c s="473">
        <v>5</v>
      </c>
      <c s="474">
        <v>0.071294999999999997</v>
      </c>
      <c s="783" t="s">
        <v>1478</v>
      </c>
      <c s="783" t="s">
        <v>1479</v>
      </c>
    </row>
    <row r="236" spans="1:41" s="783" customFormat="1" ht="14.4">
      <c r="A236" s="459" t="s">
        <v>590</v>
      </c>
      <c s="460">
        <v>1</v>
      </c>
      <c s="459" t="s">
        <v>2267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368112.64000000001</v>
      </c>
      <c s="861">
        <v>0</v>
      </c>
      <c s="861">
        <v>0</v>
      </c>
      <c s="633">
        <v>0.061652999999999999</v>
      </c>
      <c s="473">
        <v>0</v>
      </c>
      <c s="473">
        <v>0</v>
      </c>
      <c s="474">
        <v>0</v>
      </c>
      <c s="783" t="s">
        <v>1478</v>
      </c>
      <c s="783" t="s">
        <v>1479</v>
      </c>
    </row>
    <row r="237" spans="1:41" s="783" customFormat="1" ht="14.4">
      <c r="A237" s="459" t="s">
        <v>591</v>
      </c>
      <c s="460">
        <v>1</v>
      </c>
      <c s="459" t="s">
        <v>2268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367760.08000000002</v>
      </c>
      <c s="463">
        <v>0</v>
      </c>
      <c s="464">
        <v>0</v>
      </c>
      <c s="464">
        <v>0</v>
      </c>
      <c s="464">
        <v>0</v>
      </c>
      <c s="469">
        <v>0</v>
      </c>
      <c s="469">
        <v>0</v>
      </c>
      <c s="465">
        <v>367760.08000000002</v>
      </c>
      <c s="471">
        <v>44291</v>
      </c>
      <c s="471">
        <v>46117</v>
      </c>
      <c s="472">
        <v>367760.08000000002</v>
      </c>
      <c s="861">
        <v>1.3472222222222223</v>
      </c>
      <c s="861">
        <v>5</v>
      </c>
      <c s="633">
        <v>0.071294999999999997</v>
      </c>
      <c s="473">
        <v>1.3472222222222223</v>
      </c>
      <c s="473">
        <v>5</v>
      </c>
      <c s="474">
        <v>0.071294999999999997</v>
      </c>
      <c s="783" t="s">
        <v>1478</v>
      </c>
      <c s="783" t="s">
        <v>1479</v>
      </c>
    </row>
    <row r="238" spans="1:41" s="783" customFormat="1" ht="14.4">
      <c r="A238" s="459" t="s">
        <v>592</v>
      </c>
      <c s="460">
        <v>1</v>
      </c>
      <c s="459" t="s">
        <v>2269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134527.66</v>
      </c>
      <c s="861">
        <v>0</v>
      </c>
      <c s="861">
        <v>0</v>
      </c>
      <c s="633">
        <v>0.061652999999999999</v>
      </c>
      <c s="473">
        <v>0</v>
      </c>
      <c s="473">
        <v>0</v>
      </c>
      <c s="474">
        <v>0</v>
      </c>
      <c s="783" t="s">
        <v>1478</v>
      </c>
      <c s="783" t="s">
        <v>1479</v>
      </c>
    </row>
    <row r="239" spans="1:41" s="783" customFormat="1" ht="14.4">
      <c r="A239" s="459" t="s">
        <v>593</v>
      </c>
      <c s="460">
        <v>1</v>
      </c>
      <c s="459" t="s">
        <v>2270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134391.94</v>
      </c>
      <c s="463">
        <v>0</v>
      </c>
      <c s="464">
        <v>0</v>
      </c>
      <c s="464">
        <v>0</v>
      </c>
      <c s="464">
        <v>0</v>
      </c>
      <c s="469">
        <v>0</v>
      </c>
      <c s="469">
        <v>0</v>
      </c>
      <c s="465">
        <v>134391.94</v>
      </c>
      <c s="471">
        <v>44291</v>
      </c>
      <c s="471">
        <v>46117</v>
      </c>
      <c s="472">
        <v>134391.94</v>
      </c>
      <c s="861">
        <v>1.3472222222222223</v>
      </c>
      <c s="861">
        <v>5</v>
      </c>
      <c s="633">
        <v>0.071294999999999997</v>
      </c>
      <c s="473">
        <v>1.3472222222222223</v>
      </c>
      <c s="473">
        <v>5</v>
      </c>
      <c s="474">
        <v>0.071294999999999997</v>
      </c>
      <c s="783" t="s">
        <v>1478</v>
      </c>
      <c s="783" t="s">
        <v>1479</v>
      </c>
    </row>
    <row r="240" spans="1:41" s="783" customFormat="1" ht="14.4">
      <c r="A240" s="459" t="s">
        <v>594</v>
      </c>
      <c s="460">
        <v>1</v>
      </c>
      <c s="459" t="s">
        <v>2271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226960.35999999999</v>
      </c>
      <c s="861">
        <v>0</v>
      </c>
      <c s="861">
        <v>0</v>
      </c>
      <c s="633">
        <v>0.061652999999999999</v>
      </c>
      <c s="473">
        <v>0</v>
      </c>
      <c s="473">
        <v>0</v>
      </c>
      <c s="474">
        <v>0</v>
      </c>
      <c s="783" t="s">
        <v>1478</v>
      </c>
      <c s="783" t="s">
        <v>1479</v>
      </c>
    </row>
    <row r="241" spans="1:41" s="783" customFormat="1" ht="14.4">
      <c r="A241" s="459" t="s">
        <v>595</v>
      </c>
      <c s="460">
        <v>1</v>
      </c>
      <c s="459" t="s">
        <v>2272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59883.639999999999</v>
      </c>
      <c s="861">
        <v>0</v>
      </c>
      <c s="861">
        <v>0</v>
      </c>
      <c s="633">
        <v>0.061652999999999999</v>
      </c>
      <c s="473">
        <v>0</v>
      </c>
      <c s="473">
        <v>0</v>
      </c>
      <c s="474">
        <v>0</v>
      </c>
      <c s="783" t="s">
        <v>1478</v>
      </c>
      <c s="783" t="s">
        <v>1479</v>
      </c>
    </row>
    <row r="242" spans="1:41" s="783" customFormat="1" ht="14.4">
      <c r="A242" s="459" t="s">
        <v>596</v>
      </c>
      <c s="460">
        <v>1</v>
      </c>
      <c s="459" t="s">
        <v>2273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59813</v>
      </c>
      <c s="463">
        <v>0</v>
      </c>
      <c s="464">
        <v>0</v>
      </c>
      <c s="464">
        <v>0</v>
      </c>
      <c s="464">
        <v>0</v>
      </c>
      <c s="469">
        <v>0</v>
      </c>
      <c s="469">
        <v>0</v>
      </c>
      <c s="465">
        <v>59813</v>
      </c>
      <c s="471">
        <v>44291</v>
      </c>
      <c s="471">
        <v>46117</v>
      </c>
      <c s="472">
        <v>59813</v>
      </c>
      <c s="861">
        <v>1.3472222222222223</v>
      </c>
      <c s="861">
        <v>5</v>
      </c>
      <c s="633">
        <v>0.071294999999999997</v>
      </c>
      <c s="473">
        <v>1.3472222222222223</v>
      </c>
      <c s="473">
        <v>5</v>
      </c>
      <c s="474">
        <v>0.071294999999999997</v>
      </c>
      <c s="783" t="s">
        <v>1478</v>
      </c>
      <c s="783" t="s">
        <v>1479</v>
      </c>
    </row>
    <row r="243" spans="1:41" s="783" customFormat="1" ht="14.4">
      <c r="A243" s="459" t="s">
        <v>597</v>
      </c>
      <c s="460">
        <v>1</v>
      </c>
      <c s="459" t="s">
        <v>2274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434120.40000000002</v>
      </c>
      <c s="861">
        <v>0</v>
      </c>
      <c s="861">
        <v>0</v>
      </c>
      <c s="633">
        <v>0.061652999999999999</v>
      </c>
      <c s="473">
        <v>0</v>
      </c>
      <c s="473">
        <v>0</v>
      </c>
      <c s="474">
        <v>0</v>
      </c>
      <c s="783" t="s">
        <v>1478</v>
      </c>
      <c s="783" t="s">
        <v>1479</v>
      </c>
    </row>
    <row r="244" spans="1:41" s="783" customFormat="1" ht="14.4">
      <c r="A244" s="459" t="s">
        <v>598</v>
      </c>
      <c s="460">
        <v>1</v>
      </c>
      <c s="459" t="s">
        <v>2275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357215.37</v>
      </c>
      <c s="861">
        <v>0</v>
      </c>
      <c s="861">
        <v>0</v>
      </c>
      <c s="633">
        <v>0.061652999999999999</v>
      </c>
      <c s="473">
        <v>0</v>
      </c>
      <c s="473">
        <v>0</v>
      </c>
      <c s="474">
        <v>0</v>
      </c>
      <c s="783" t="s">
        <v>1478</v>
      </c>
      <c s="783" t="s">
        <v>1479</v>
      </c>
    </row>
    <row r="245" spans="1:41" s="783" customFormat="1" ht="14.4">
      <c r="A245" s="459" t="s">
        <v>599</v>
      </c>
      <c s="460">
        <v>1</v>
      </c>
      <c s="459" t="s">
        <v>2276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927415.90000000002</v>
      </c>
      <c s="861">
        <v>0</v>
      </c>
      <c s="861">
        <v>0</v>
      </c>
      <c s="633">
        <v>0.061652999999999999</v>
      </c>
      <c s="473">
        <v>0</v>
      </c>
      <c s="473">
        <v>0</v>
      </c>
      <c s="474">
        <v>0</v>
      </c>
      <c s="783" t="s">
        <v>1478</v>
      </c>
      <c s="783" t="s">
        <v>1479</v>
      </c>
    </row>
    <row r="246" spans="1:41" s="783" customFormat="1" ht="14.4">
      <c r="A246" s="459" t="s">
        <v>600</v>
      </c>
      <c s="460">
        <v>1</v>
      </c>
      <c s="459" t="s">
        <v>2277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143983.32999999999</v>
      </c>
      <c s="861">
        <v>0</v>
      </c>
      <c s="861">
        <v>0</v>
      </c>
      <c s="633">
        <v>0.061652999999999999</v>
      </c>
      <c s="473">
        <v>0</v>
      </c>
      <c s="473">
        <v>0</v>
      </c>
      <c s="474">
        <v>0</v>
      </c>
      <c s="783" t="s">
        <v>1478</v>
      </c>
      <c s="783" t="s">
        <v>1479</v>
      </c>
    </row>
    <row r="247" spans="1:41" s="783" customFormat="1" ht="14.4">
      <c r="A247" s="459" t="s">
        <v>601</v>
      </c>
      <c s="460">
        <v>1</v>
      </c>
      <c s="459" t="s">
        <v>2278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149653.78</v>
      </c>
      <c s="861">
        <v>0</v>
      </c>
      <c s="861">
        <v>0</v>
      </c>
      <c s="633">
        <v>0.061652999999999999</v>
      </c>
      <c s="473">
        <v>0</v>
      </c>
      <c s="473">
        <v>0</v>
      </c>
      <c s="474">
        <v>0</v>
      </c>
      <c s="783" t="s">
        <v>1478</v>
      </c>
      <c s="783" t="s">
        <v>1479</v>
      </c>
    </row>
    <row r="248" spans="1:41" s="783" customFormat="1" ht="14.4">
      <c r="A248" s="459" t="s">
        <v>602</v>
      </c>
      <c s="460">
        <v>1</v>
      </c>
      <c s="459" t="s">
        <v>2279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139502.87</v>
      </c>
      <c s="861">
        <v>0</v>
      </c>
      <c s="861">
        <v>0</v>
      </c>
      <c s="633">
        <v>0.061652999999999999</v>
      </c>
      <c s="473">
        <v>0</v>
      </c>
      <c s="473">
        <v>0</v>
      </c>
      <c s="474">
        <v>0</v>
      </c>
      <c s="783" t="s">
        <v>1478</v>
      </c>
      <c s="783" t="s">
        <v>1479</v>
      </c>
    </row>
    <row r="249" spans="1:41" s="783" customFormat="1" ht="14.4">
      <c r="A249" s="459" t="s">
        <v>603</v>
      </c>
      <c s="460">
        <v>1</v>
      </c>
      <c s="459" t="s">
        <v>2280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295815.59999999998</v>
      </c>
      <c s="861">
        <v>0</v>
      </c>
      <c s="861">
        <v>0</v>
      </c>
      <c s="633">
        <v>0.061652999999999999</v>
      </c>
      <c s="473">
        <v>0</v>
      </c>
      <c s="473">
        <v>0</v>
      </c>
      <c s="474">
        <v>0</v>
      </c>
      <c s="783" t="s">
        <v>1478</v>
      </c>
      <c s="783" t="s">
        <v>1479</v>
      </c>
    </row>
    <row r="250" spans="1:41" s="783" customFormat="1" ht="14.4">
      <c r="A250" s="459" t="s">
        <v>604</v>
      </c>
      <c s="460">
        <v>1</v>
      </c>
      <c s="459" t="s">
        <v>2281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2685398.0699999998</v>
      </c>
      <c s="861">
        <v>0</v>
      </c>
      <c s="861">
        <v>0</v>
      </c>
      <c s="633">
        <v>0.061652999999999999</v>
      </c>
      <c s="473">
        <v>0</v>
      </c>
      <c s="473">
        <v>0</v>
      </c>
      <c s="474">
        <v>0</v>
      </c>
      <c s="783" t="s">
        <v>1478</v>
      </c>
      <c s="783" t="s">
        <v>1479</v>
      </c>
    </row>
    <row r="251" spans="1:41" s="783" customFormat="1" ht="14.4">
      <c r="A251" s="459" t="s">
        <v>605</v>
      </c>
      <c s="460">
        <v>1</v>
      </c>
      <c s="459" t="s">
        <v>2282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500000</v>
      </c>
      <c s="861">
        <v>0</v>
      </c>
      <c s="861">
        <v>0</v>
      </c>
      <c s="633">
        <v>0.061652999999999999</v>
      </c>
      <c s="473">
        <v>0</v>
      </c>
      <c s="473">
        <v>0</v>
      </c>
      <c s="474">
        <v>0</v>
      </c>
      <c s="783" t="s">
        <v>1478</v>
      </c>
      <c s="783" t="s">
        <v>1479</v>
      </c>
    </row>
    <row r="252" spans="1:41" s="783" customFormat="1" ht="14.4">
      <c r="A252" s="459" t="s">
        <v>606</v>
      </c>
      <c s="460">
        <v>1</v>
      </c>
      <c s="459" t="s">
        <v>2283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1011186.95</v>
      </c>
      <c s="861">
        <v>0</v>
      </c>
      <c s="861">
        <v>0</v>
      </c>
      <c s="633">
        <v>0.061652999999999999</v>
      </c>
      <c s="473">
        <v>0</v>
      </c>
      <c s="473">
        <v>0</v>
      </c>
      <c s="474">
        <v>0</v>
      </c>
      <c s="783" t="s">
        <v>1478</v>
      </c>
      <c s="783" t="s">
        <v>1479</v>
      </c>
    </row>
    <row r="253" spans="1:41" s="783" customFormat="1" ht="14.4">
      <c r="A253" s="459" t="s">
        <v>607</v>
      </c>
      <c s="460">
        <v>1</v>
      </c>
      <c s="459" t="s">
        <v>2284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883483.45999999996</v>
      </c>
      <c s="463">
        <v>0</v>
      </c>
      <c s="464">
        <v>0</v>
      </c>
      <c s="464">
        <v>0</v>
      </c>
      <c s="464">
        <v>0</v>
      </c>
      <c s="469">
        <v>0</v>
      </c>
      <c s="469">
        <v>0</v>
      </c>
      <c s="465">
        <v>883483.45999999996</v>
      </c>
      <c s="471">
        <v>44291</v>
      </c>
      <c s="471">
        <v>46117</v>
      </c>
      <c s="472">
        <v>883483.45999999996</v>
      </c>
      <c s="861">
        <v>1.3472222222222223</v>
      </c>
      <c s="861">
        <v>5</v>
      </c>
      <c s="633">
        <v>0.071294999999999997</v>
      </c>
      <c s="473">
        <v>1.3472222222222221</v>
      </c>
      <c s="473">
        <v>5</v>
      </c>
      <c s="474">
        <v>0.071294999999999997</v>
      </c>
      <c s="783" t="s">
        <v>1478</v>
      </c>
      <c s="783" t="s">
        <v>1479</v>
      </c>
    </row>
    <row r="254" spans="1:41" s="783" customFormat="1" ht="14.4">
      <c r="A254" s="459" t="s">
        <v>608</v>
      </c>
      <c s="460">
        <v>1</v>
      </c>
      <c s="459" t="s">
        <v>2285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1073481.0600000001</v>
      </c>
      <c s="861">
        <v>0</v>
      </c>
      <c s="861">
        <v>0</v>
      </c>
      <c s="633">
        <v>0.061652999999999999</v>
      </c>
      <c s="473">
        <v>0</v>
      </c>
      <c s="473">
        <v>0</v>
      </c>
      <c s="474">
        <v>0</v>
      </c>
      <c s="783" t="s">
        <v>1478</v>
      </c>
      <c s="783" t="s">
        <v>1479</v>
      </c>
    </row>
    <row r="255" spans="1:41" s="783" customFormat="1" ht="14.4">
      <c r="A255" s="459" t="s">
        <v>609</v>
      </c>
      <c s="460">
        <v>1</v>
      </c>
      <c s="459" t="s">
        <v>2286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937886.16000000003</v>
      </c>
      <c s="463">
        <v>0</v>
      </c>
      <c s="464">
        <v>0</v>
      </c>
      <c s="464">
        <v>0</v>
      </c>
      <c s="464">
        <v>0</v>
      </c>
      <c s="469">
        <v>0</v>
      </c>
      <c s="469">
        <v>0</v>
      </c>
      <c s="465">
        <v>937886.16000000003</v>
      </c>
      <c s="471">
        <v>44291</v>
      </c>
      <c s="471">
        <v>46117</v>
      </c>
      <c s="472">
        <v>937886.16000000003</v>
      </c>
      <c s="861">
        <v>1.3472222222222223</v>
      </c>
      <c s="861">
        <v>5</v>
      </c>
      <c s="633">
        <v>0.071294999999999997</v>
      </c>
      <c s="473">
        <v>1.3472222222222223</v>
      </c>
      <c s="473">
        <v>5</v>
      </c>
      <c s="474">
        <v>0.071294999999999997</v>
      </c>
      <c s="783" t="s">
        <v>1478</v>
      </c>
      <c s="783" t="s">
        <v>1479</v>
      </c>
    </row>
    <row r="256" spans="1:41" s="783" customFormat="1" ht="14.4">
      <c r="A256" s="459" t="s">
        <v>610</v>
      </c>
      <c s="460">
        <v>1</v>
      </c>
      <c s="459" t="s">
        <v>2287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1046843.7</v>
      </c>
      <c s="861">
        <v>0</v>
      </c>
      <c s="861">
        <v>0</v>
      </c>
      <c s="633">
        <v>0.061652999999999999</v>
      </c>
      <c s="473">
        <v>0</v>
      </c>
      <c s="473">
        <v>0</v>
      </c>
      <c s="474">
        <v>0</v>
      </c>
      <c s="783" t="s">
        <v>1478</v>
      </c>
      <c s="783" t="s">
        <v>1479</v>
      </c>
    </row>
    <row r="257" spans="1:41" s="783" customFormat="1" ht="14.4">
      <c r="A257" s="459" t="s">
        <v>611</v>
      </c>
      <c s="460">
        <v>1</v>
      </c>
      <c s="459" t="s">
        <v>2288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914591.85999999999</v>
      </c>
      <c s="463">
        <v>0</v>
      </c>
      <c s="464">
        <v>0</v>
      </c>
      <c s="464">
        <v>0</v>
      </c>
      <c s="464">
        <v>0</v>
      </c>
      <c s="469">
        <v>0</v>
      </c>
      <c s="469">
        <v>0</v>
      </c>
      <c s="465">
        <v>914591.85999999999</v>
      </c>
      <c s="471">
        <v>44291</v>
      </c>
      <c s="471">
        <v>46117</v>
      </c>
      <c s="472">
        <v>914591.85999999999</v>
      </c>
      <c s="861">
        <v>1.3472222222222223</v>
      </c>
      <c s="861">
        <v>5</v>
      </c>
      <c s="633">
        <v>0.071294999999999997</v>
      </c>
      <c s="473">
        <v>1.3472222222222223</v>
      </c>
      <c s="473">
        <v>5</v>
      </c>
      <c s="474">
        <v>0.071294999999999997</v>
      </c>
      <c s="783" t="s">
        <v>1478</v>
      </c>
      <c s="783" t="s">
        <v>1479</v>
      </c>
    </row>
    <row r="258" spans="1:41" s="783" customFormat="1" ht="14.4">
      <c r="A258" s="459" t="s">
        <v>612</v>
      </c>
      <c s="460">
        <v>1</v>
      </c>
      <c s="459" t="s">
        <v>2289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407342</v>
      </c>
      <c s="861">
        <v>0</v>
      </c>
      <c s="861">
        <v>0</v>
      </c>
      <c s="633">
        <v>0.061652999999999999</v>
      </c>
      <c s="473">
        <v>0</v>
      </c>
      <c s="473">
        <v>0</v>
      </c>
      <c s="474">
        <v>0</v>
      </c>
      <c s="783" t="s">
        <v>1478</v>
      </c>
      <c s="783" t="s">
        <v>1479</v>
      </c>
    </row>
    <row r="259" spans="1:41" s="783" customFormat="1" ht="14.4">
      <c r="A259" s="459" t="s">
        <v>613</v>
      </c>
      <c s="460">
        <v>1</v>
      </c>
      <c s="459" t="s">
        <v>2290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406652.04999999999</v>
      </c>
      <c s="463">
        <v>0</v>
      </c>
      <c s="464">
        <v>0</v>
      </c>
      <c s="464">
        <v>0</v>
      </c>
      <c s="464">
        <v>0</v>
      </c>
      <c s="469">
        <v>0</v>
      </c>
      <c s="469">
        <v>0</v>
      </c>
      <c s="465">
        <v>406652.04999999999</v>
      </c>
      <c s="471">
        <v>44291</v>
      </c>
      <c s="471">
        <v>46117</v>
      </c>
      <c s="472">
        <v>406652.04999999999</v>
      </c>
      <c s="861">
        <v>1.3472222222222223</v>
      </c>
      <c s="861">
        <v>5</v>
      </c>
      <c s="633">
        <v>0.071294999999999997</v>
      </c>
      <c s="473">
        <v>1.3472222222222225</v>
      </c>
      <c s="473">
        <v>5</v>
      </c>
      <c s="474">
        <v>0.071294999999999997</v>
      </c>
      <c s="783" t="s">
        <v>1478</v>
      </c>
      <c s="783" t="s">
        <v>1479</v>
      </c>
    </row>
    <row r="260" spans="1:41" s="783" customFormat="1" ht="14.4">
      <c r="A260" s="459" t="s">
        <v>614</v>
      </c>
      <c s="460">
        <v>1</v>
      </c>
      <c s="459" t="s">
        <v>2291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807991.23999999999</v>
      </c>
      <c s="861">
        <v>0</v>
      </c>
      <c s="861">
        <v>0</v>
      </c>
      <c s="633">
        <v>0.061652999999999999</v>
      </c>
      <c s="473">
        <v>0</v>
      </c>
      <c s="473">
        <v>0</v>
      </c>
      <c s="474">
        <v>0</v>
      </c>
      <c s="783" t="s">
        <v>1478</v>
      </c>
      <c s="783" t="s">
        <v>1479</v>
      </c>
    </row>
    <row r="261" spans="1:41" s="783" customFormat="1" ht="14.4">
      <c r="A261" s="459" t="s">
        <v>615</v>
      </c>
      <c s="460">
        <v>1</v>
      </c>
      <c s="459" t="s">
        <v>2292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732840.14000000001</v>
      </c>
      <c s="861">
        <v>0</v>
      </c>
      <c s="861">
        <v>0</v>
      </c>
      <c s="633">
        <v>0.061652999999999999</v>
      </c>
      <c s="473">
        <v>0</v>
      </c>
      <c s="473">
        <v>0</v>
      </c>
      <c s="474">
        <v>0</v>
      </c>
      <c s="783" t="s">
        <v>1478</v>
      </c>
      <c s="783" t="s">
        <v>1479</v>
      </c>
    </row>
    <row r="262" spans="1:41" s="783" customFormat="1" ht="14.4">
      <c r="A262" s="459" t="s">
        <v>616</v>
      </c>
      <c s="460">
        <v>1</v>
      </c>
      <c s="459" t="s">
        <v>2293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731588.55000000005</v>
      </c>
      <c s="463">
        <v>0</v>
      </c>
      <c s="464">
        <v>0</v>
      </c>
      <c s="464">
        <v>0</v>
      </c>
      <c s="464">
        <v>0</v>
      </c>
      <c s="469">
        <v>0</v>
      </c>
      <c s="469">
        <v>0</v>
      </c>
      <c s="465">
        <v>731588.55000000005</v>
      </c>
      <c s="471">
        <v>44291</v>
      </c>
      <c s="471">
        <v>46117</v>
      </c>
      <c s="472">
        <v>731588.55000000005</v>
      </c>
      <c s="861">
        <v>1.3472222222222223</v>
      </c>
      <c s="861">
        <v>5</v>
      </c>
      <c s="633">
        <v>0.071294999999999997</v>
      </c>
      <c s="473">
        <v>1.3472222222222223</v>
      </c>
      <c s="473">
        <v>5</v>
      </c>
      <c s="474">
        <v>0.071294999999999997</v>
      </c>
      <c s="783" t="s">
        <v>1478</v>
      </c>
      <c s="783" t="s">
        <v>1479</v>
      </c>
    </row>
    <row r="263" spans="1:41" s="783" customFormat="1" ht="14.4">
      <c r="A263" s="459" t="s">
        <v>617</v>
      </c>
      <c s="460">
        <v>1</v>
      </c>
      <c s="459" t="s">
        <v>2294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530714.43000000005</v>
      </c>
      <c s="861">
        <v>0</v>
      </c>
      <c s="861">
        <v>0</v>
      </c>
      <c s="633">
        <v>0.061652999999999999</v>
      </c>
      <c s="473">
        <v>0</v>
      </c>
      <c s="473">
        <v>0</v>
      </c>
      <c s="474">
        <v>0</v>
      </c>
      <c s="783" t="s">
        <v>1478</v>
      </c>
      <c s="783" t="s">
        <v>1479</v>
      </c>
    </row>
    <row r="264" spans="1:41" s="783" customFormat="1" ht="14.4">
      <c r="A264" s="459" t="s">
        <v>618</v>
      </c>
      <c s="460">
        <v>1</v>
      </c>
      <c s="459" t="s">
        <v>2295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86414.339999999997</v>
      </c>
      <c s="861">
        <v>0</v>
      </c>
      <c s="861">
        <v>0</v>
      </c>
      <c s="633">
        <v>0.061652999999999999</v>
      </c>
      <c s="473">
        <v>0</v>
      </c>
      <c s="473">
        <v>0</v>
      </c>
      <c s="474">
        <v>0</v>
      </c>
      <c s="783" t="s">
        <v>1478</v>
      </c>
      <c s="783" t="s">
        <v>1479</v>
      </c>
    </row>
    <row r="265" spans="1:41" s="783" customFormat="1" ht="14.4">
      <c r="A265" s="459" t="s">
        <v>619</v>
      </c>
      <c s="460">
        <v>1</v>
      </c>
      <c s="459" t="s">
        <v>2296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577549.47999999998</v>
      </c>
      <c s="861">
        <v>0</v>
      </c>
      <c s="861">
        <v>0</v>
      </c>
      <c s="633">
        <v>0.061652999999999999</v>
      </c>
      <c s="473">
        <v>0</v>
      </c>
      <c s="473">
        <v>0</v>
      </c>
      <c s="474">
        <v>0</v>
      </c>
      <c s="783" t="s">
        <v>1478</v>
      </c>
      <c s="783" t="s">
        <v>1479</v>
      </c>
    </row>
    <row r="266" spans="1:41" s="783" customFormat="1" ht="14.4">
      <c r="A266" s="459" t="s">
        <v>620</v>
      </c>
      <c s="460">
        <v>1</v>
      </c>
      <c s="459" t="s">
        <v>2297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576488.33999999997</v>
      </c>
      <c s="463">
        <v>0</v>
      </c>
      <c s="464">
        <v>0</v>
      </c>
      <c s="464">
        <v>0</v>
      </c>
      <c s="464">
        <v>0</v>
      </c>
      <c s="469">
        <v>0</v>
      </c>
      <c s="469">
        <v>0</v>
      </c>
      <c s="465">
        <v>576488.33999999997</v>
      </c>
      <c s="471">
        <v>44291</v>
      </c>
      <c s="471">
        <v>46117</v>
      </c>
      <c s="472">
        <v>576488.33999999997</v>
      </c>
      <c s="861">
        <v>1.3472222222222223</v>
      </c>
      <c s="861">
        <v>5</v>
      </c>
      <c s="633">
        <v>0.071294999999999997</v>
      </c>
      <c s="473">
        <v>1.3472222222222223</v>
      </c>
      <c s="473">
        <v>5</v>
      </c>
      <c s="474">
        <v>0.071294999999999997</v>
      </c>
      <c s="783" t="s">
        <v>1478</v>
      </c>
      <c s="783" t="s">
        <v>1479</v>
      </c>
    </row>
    <row r="267" spans="1:41" s="783" customFormat="1" ht="14.4">
      <c r="A267" s="459" t="s">
        <v>621</v>
      </c>
      <c s="460">
        <v>1</v>
      </c>
      <c s="459" t="s">
        <v>2298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610232.5</v>
      </c>
      <c s="861">
        <v>0</v>
      </c>
      <c s="861">
        <v>0</v>
      </c>
      <c s="633">
        <v>0.061652999999999999</v>
      </c>
      <c s="473">
        <v>0</v>
      </c>
      <c s="473">
        <v>0</v>
      </c>
      <c s="474">
        <v>0</v>
      </c>
      <c s="783" t="s">
        <v>1478</v>
      </c>
      <c s="783" t="s">
        <v>1479</v>
      </c>
    </row>
    <row r="268" spans="1:41" s="783" customFormat="1" ht="14.4">
      <c r="A268" s="459" t="s">
        <v>622</v>
      </c>
      <c s="460">
        <v>1</v>
      </c>
      <c s="459" t="s">
        <v>2299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609111.46999999997</v>
      </c>
      <c s="463">
        <v>0</v>
      </c>
      <c s="464">
        <v>0</v>
      </c>
      <c s="464">
        <v>0</v>
      </c>
      <c s="464">
        <v>0</v>
      </c>
      <c s="469">
        <v>0</v>
      </c>
      <c s="469">
        <v>0</v>
      </c>
      <c s="465">
        <v>609111.46999999997</v>
      </c>
      <c s="471">
        <v>44291</v>
      </c>
      <c s="471">
        <v>46117</v>
      </c>
      <c s="472">
        <v>609111.46999999997</v>
      </c>
      <c s="861">
        <v>1.3472222222222223</v>
      </c>
      <c s="861">
        <v>5</v>
      </c>
      <c s="633">
        <v>0.071294999999999997</v>
      </c>
      <c s="473">
        <v>1.3472222222222223</v>
      </c>
      <c s="473">
        <v>5</v>
      </c>
      <c s="474">
        <v>0.071294999999999997</v>
      </c>
      <c s="783" t="s">
        <v>1478</v>
      </c>
      <c s="783" t="s">
        <v>1479</v>
      </c>
    </row>
    <row r="269" spans="1:41" s="783" customFormat="1" ht="14.4">
      <c r="A269" s="459" t="s">
        <v>623</v>
      </c>
      <c s="460">
        <v>1</v>
      </c>
      <c s="459" t="s">
        <v>2300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98809.570000000007</v>
      </c>
      <c s="861">
        <v>0</v>
      </c>
      <c s="861">
        <v>0</v>
      </c>
      <c s="633">
        <v>0.061652999999999999</v>
      </c>
      <c s="473">
        <v>0</v>
      </c>
      <c s="473">
        <v>0</v>
      </c>
      <c s="474">
        <v>0</v>
      </c>
      <c s="783" t="s">
        <v>1478</v>
      </c>
      <c s="783" t="s">
        <v>1479</v>
      </c>
    </row>
    <row r="270" spans="1:41" s="783" customFormat="1" ht="14.4">
      <c r="A270" s="459" t="s">
        <v>624</v>
      </c>
      <c s="460">
        <v>1</v>
      </c>
      <c s="459" t="s">
        <v>2301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367303.46000000002</v>
      </c>
      <c s="861">
        <v>0</v>
      </c>
      <c s="861">
        <v>0</v>
      </c>
      <c s="633">
        <v>0.061652999999999999</v>
      </c>
      <c s="473">
        <v>0</v>
      </c>
      <c s="473">
        <v>0</v>
      </c>
      <c s="474">
        <v>0</v>
      </c>
      <c s="783" t="s">
        <v>1478</v>
      </c>
      <c s="783" t="s">
        <v>1479</v>
      </c>
    </row>
    <row r="271" spans="1:41" s="783" customFormat="1" ht="14.4">
      <c r="A271" s="459" t="s">
        <v>625</v>
      </c>
      <c s="460">
        <v>1</v>
      </c>
      <c s="459" t="s">
        <v>2302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366628.73999999999</v>
      </c>
      <c s="463">
        <v>0</v>
      </c>
      <c s="464">
        <v>0</v>
      </c>
      <c s="464">
        <v>0</v>
      </c>
      <c s="464">
        <v>0</v>
      </c>
      <c s="469">
        <v>0</v>
      </c>
      <c s="469">
        <v>0</v>
      </c>
      <c s="465">
        <v>366628.73999999999</v>
      </c>
      <c s="471">
        <v>44291</v>
      </c>
      <c s="471">
        <v>46117</v>
      </c>
      <c s="472">
        <v>366628.73999999999</v>
      </c>
      <c s="861">
        <v>1.3472222222222223</v>
      </c>
      <c s="861">
        <v>5</v>
      </c>
      <c s="633">
        <v>0.071294999999999997</v>
      </c>
      <c s="473">
        <v>1.3472222222222223</v>
      </c>
      <c s="473">
        <v>5</v>
      </c>
      <c s="474">
        <v>0.071294999999999997</v>
      </c>
      <c s="783" t="s">
        <v>1478</v>
      </c>
      <c s="783" t="s">
        <v>1479</v>
      </c>
    </row>
    <row r="272" spans="1:41" s="783" customFormat="1" ht="14.4">
      <c r="A272" s="459" t="s">
        <v>626</v>
      </c>
      <c s="460">
        <v>1</v>
      </c>
      <c s="459" t="s">
        <v>2303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394885</v>
      </c>
      <c s="861">
        <v>0</v>
      </c>
      <c s="861">
        <v>0</v>
      </c>
      <c s="633">
        <v>0.061652999999999999</v>
      </c>
      <c s="473">
        <v>0</v>
      </c>
      <c s="473">
        <v>0</v>
      </c>
      <c s="474">
        <v>0</v>
      </c>
      <c s="783" t="s">
        <v>1478</v>
      </c>
      <c s="783" t="s">
        <v>1479</v>
      </c>
    </row>
    <row r="273" spans="1:41" s="783" customFormat="1" ht="14.4">
      <c r="A273" s="459" t="s">
        <v>627</v>
      </c>
      <c s="460">
        <v>1</v>
      </c>
      <c s="459" t="s">
        <v>2304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349431.72999999998</v>
      </c>
      <c s="861">
        <v>0</v>
      </c>
      <c s="861">
        <v>0</v>
      </c>
      <c s="633">
        <v>0.061652999999999999</v>
      </c>
      <c s="473">
        <v>0</v>
      </c>
      <c s="473">
        <v>0</v>
      </c>
      <c s="474">
        <v>0</v>
      </c>
      <c s="783" t="s">
        <v>1478</v>
      </c>
      <c s="783" t="s">
        <v>1479</v>
      </c>
    </row>
    <row r="274" spans="1:41" s="783" customFormat="1" ht="14.4">
      <c r="A274" s="459" t="s">
        <v>628</v>
      </c>
      <c s="460">
        <v>1</v>
      </c>
      <c s="459" t="s">
        <v>2305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197410.32000000001</v>
      </c>
      <c s="861">
        <v>0</v>
      </c>
      <c s="861">
        <v>0</v>
      </c>
      <c s="633">
        <v>0.061652999999999999</v>
      </c>
      <c s="473">
        <v>0</v>
      </c>
      <c s="473">
        <v>0</v>
      </c>
      <c s="474">
        <v>0</v>
      </c>
      <c s="783" t="s">
        <v>1478</v>
      </c>
      <c s="783" t="s">
        <v>1479</v>
      </c>
    </row>
    <row r="275" spans="1:41" s="783" customFormat="1" ht="14.4">
      <c r="A275" s="459" t="s">
        <v>629</v>
      </c>
      <c s="460">
        <v>1</v>
      </c>
      <c s="459" t="s">
        <v>2306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214594.34</v>
      </c>
      <c s="861">
        <v>0</v>
      </c>
      <c s="861">
        <v>0</v>
      </c>
      <c s="633">
        <v>0.061652999999999999</v>
      </c>
      <c s="473">
        <v>0</v>
      </c>
      <c s="473">
        <v>0</v>
      </c>
      <c s="474">
        <v>0</v>
      </c>
      <c s="783" t="s">
        <v>1478</v>
      </c>
      <c s="783" t="s">
        <v>1479</v>
      </c>
    </row>
    <row r="276" spans="1:41" s="783" customFormat="1" ht="14.4">
      <c r="A276" s="459" t="s">
        <v>630</v>
      </c>
      <c s="460">
        <v>1</v>
      </c>
      <c s="459" t="s">
        <v>2307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84941.369999999995</v>
      </c>
      <c s="861">
        <v>0</v>
      </c>
      <c s="861">
        <v>0</v>
      </c>
      <c s="633">
        <v>0.061652999999999999</v>
      </c>
      <c s="473">
        <v>0</v>
      </c>
      <c s="473">
        <v>0</v>
      </c>
      <c s="474">
        <v>0</v>
      </c>
      <c s="783" t="s">
        <v>1478</v>
      </c>
      <c s="783" t="s">
        <v>1479</v>
      </c>
    </row>
    <row r="277" spans="1:41" s="783" customFormat="1" ht="14.4">
      <c r="A277" s="459" t="s">
        <v>631</v>
      </c>
      <c s="460">
        <v>1</v>
      </c>
      <c s="459" t="s">
        <v>2308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1179098.1000000001</v>
      </c>
      <c s="861">
        <v>0</v>
      </c>
      <c s="861">
        <v>0</v>
      </c>
      <c s="633">
        <v>0.061652999999999999</v>
      </c>
      <c s="473">
        <v>0</v>
      </c>
      <c s="473">
        <v>0</v>
      </c>
      <c s="474">
        <v>0</v>
      </c>
      <c s="783" t="s">
        <v>1478</v>
      </c>
      <c s="783" t="s">
        <v>1479</v>
      </c>
    </row>
    <row r="278" spans="1:41" s="783" customFormat="1" ht="14.4">
      <c r="A278" s="459" t="s">
        <v>632</v>
      </c>
      <c s="460">
        <v>1</v>
      </c>
      <c s="459" t="s">
        <v>2309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1177695.76</v>
      </c>
      <c s="463">
        <v>0</v>
      </c>
      <c s="464">
        <v>0</v>
      </c>
      <c s="464">
        <v>0</v>
      </c>
      <c s="464">
        <v>0</v>
      </c>
      <c s="469">
        <v>0</v>
      </c>
      <c s="469">
        <v>0</v>
      </c>
      <c s="465">
        <v>1177695.76</v>
      </c>
      <c s="471">
        <v>44291</v>
      </c>
      <c s="471">
        <v>46117</v>
      </c>
      <c s="472">
        <v>1177695.76</v>
      </c>
      <c s="861">
        <v>1.3472222222222223</v>
      </c>
      <c s="861">
        <v>5</v>
      </c>
      <c s="633">
        <v>0.071294999999999997</v>
      </c>
      <c s="473">
        <v>1.3472222222222223</v>
      </c>
      <c s="473">
        <v>5</v>
      </c>
      <c s="474">
        <v>0.071294999999999997</v>
      </c>
      <c s="783" t="s">
        <v>1478</v>
      </c>
      <c s="783" t="s">
        <v>1479</v>
      </c>
    </row>
    <row r="279" spans="1:41" s="783" customFormat="1" ht="14.4">
      <c r="A279" s="459" t="s">
        <v>633</v>
      </c>
      <c s="460">
        <v>1</v>
      </c>
      <c s="459" t="s">
        <v>2310</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174293.60999999999</v>
      </c>
      <c s="861">
        <v>0</v>
      </c>
      <c s="861">
        <v>0</v>
      </c>
      <c s="633">
        <v>0.061652999999999999</v>
      </c>
      <c s="473">
        <v>0</v>
      </c>
      <c s="473">
        <v>0</v>
      </c>
      <c s="474">
        <v>0</v>
      </c>
      <c s="783" t="s">
        <v>1478</v>
      </c>
      <c s="783" t="s">
        <v>1479</v>
      </c>
    </row>
    <row r="280" spans="1:41" s="783" customFormat="1" ht="14.4">
      <c r="A280" s="459" t="s">
        <v>634</v>
      </c>
      <c s="460">
        <v>1</v>
      </c>
      <c s="459" t="s">
        <v>2311</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825166.01000000001</v>
      </c>
      <c s="861">
        <v>0</v>
      </c>
      <c s="861">
        <v>0</v>
      </c>
      <c s="633">
        <v>0.061652999999999999</v>
      </c>
      <c s="473">
        <v>0</v>
      </c>
      <c s="473">
        <v>0</v>
      </c>
      <c s="474">
        <v>0</v>
      </c>
      <c s="783" t="s">
        <v>1478</v>
      </c>
      <c s="783" t="s">
        <v>1479</v>
      </c>
    </row>
    <row r="281" spans="1:41" s="783" customFormat="1" ht="14.4">
      <c r="A281" s="459" t="s">
        <v>635</v>
      </c>
      <c s="460">
        <v>1</v>
      </c>
      <c s="459" t="s">
        <v>2312</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825166.01000000001</v>
      </c>
      <c s="463">
        <v>0</v>
      </c>
      <c s="464">
        <v>0</v>
      </c>
      <c s="464">
        <v>0</v>
      </c>
      <c s="464">
        <v>0</v>
      </c>
      <c s="469">
        <v>0</v>
      </c>
      <c s="469">
        <v>0</v>
      </c>
      <c s="465">
        <v>825166.01000000001</v>
      </c>
      <c s="471">
        <v>44291</v>
      </c>
      <c s="471">
        <v>46117</v>
      </c>
      <c s="472">
        <v>825166.01000000001</v>
      </c>
      <c s="861">
        <v>1.3472222222222223</v>
      </c>
      <c s="861">
        <v>5</v>
      </c>
      <c s="633">
        <v>0.071294999999999997</v>
      </c>
      <c s="473">
        <v>1.3472222222222223</v>
      </c>
      <c s="473">
        <v>5</v>
      </c>
      <c s="474">
        <v>0.071294999999999997</v>
      </c>
      <c s="783" t="s">
        <v>1478</v>
      </c>
      <c s="783" t="s">
        <v>1479</v>
      </c>
    </row>
    <row r="282" spans="1:41" s="783" customFormat="1" ht="14.4">
      <c r="A282" s="459" t="s">
        <v>636</v>
      </c>
      <c s="460">
        <v>1</v>
      </c>
      <c s="459" t="s">
        <v>2313</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355480</v>
      </c>
      <c s="861">
        <v>0</v>
      </c>
      <c s="861">
        <v>0</v>
      </c>
      <c s="633">
        <v>0.061652999999999999</v>
      </c>
      <c s="473">
        <v>0</v>
      </c>
      <c s="473">
        <v>0</v>
      </c>
      <c s="474">
        <v>0</v>
      </c>
      <c s="783" t="s">
        <v>1478</v>
      </c>
      <c s="783" t="s">
        <v>1479</v>
      </c>
    </row>
    <row r="283" spans="1:41" s="783" customFormat="1" ht="14.4">
      <c r="A283" s="459" t="s">
        <v>637</v>
      </c>
      <c s="460">
        <v>1</v>
      </c>
      <c s="459" t="s">
        <v>2314</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197044.70000000001</v>
      </c>
      <c s="861">
        <v>0</v>
      </c>
      <c s="861">
        <v>0</v>
      </c>
      <c s="633">
        <v>0.061652999999999999</v>
      </c>
      <c s="473">
        <v>0</v>
      </c>
      <c s="473">
        <v>0</v>
      </c>
      <c s="474">
        <v>0</v>
      </c>
      <c s="783" t="s">
        <v>1478</v>
      </c>
      <c s="783" t="s">
        <v>1479</v>
      </c>
    </row>
    <row r="284" spans="1:41" s="783" customFormat="1" ht="14.4">
      <c r="A284" s="459" t="s">
        <v>638</v>
      </c>
      <c s="460">
        <v>1</v>
      </c>
      <c s="459" t="s">
        <v>2315</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128855.61</v>
      </c>
      <c s="861">
        <v>0</v>
      </c>
      <c s="861">
        <v>0</v>
      </c>
      <c s="633">
        <v>0.061652999999999999</v>
      </c>
      <c s="473">
        <v>0</v>
      </c>
      <c s="473">
        <v>0</v>
      </c>
      <c s="474">
        <v>0</v>
      </c>
      <c s="783" t="s">
        <v>1478</v>
      </c>
      <c s="783" t="s">
        <v>1479</v>
      </c>
    </row>
    <row r="285" spans="1:41" s="783" customFormat="1" ht="14.4">
      <c r="A285" s="459" t="s">
        <v>639</v>
      </c>
      <c s="460">
        <v>1</v>
      </c>
      <c s="459" t="s">
        <v>2316</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155389.67999999999</v>
      </c>
      <c s="861">
        <v>0</v>
      </c>
      <c s="861">
        <v>0</v>
      </c>
      <c s="633">
        <v>0.061652999999999999</v>
      </c>
      <c s="473">
        <v>0</v>
      </c>
      <c s="473">
        <v>0</v>
      </c>
      <c s="474">
        <v>0</v>
      </c>
      <c s="783" t="s">
        <v>1478</v>
      </c>
      <c s="783" t="s">
        <v>1479</v>
      </c>
    </row>
    <row r="286" spans="1:41" s="783" customFormat="1" ht="14.4">
      <c r="A286" s="459" t="s">
        <v>640</v>
      </c>
      <c s="460">
        <v>1</v>
      </c>
      <c s="459" t="s">
        <v>2317</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108467.13</v>
      </c>
      <c s="861">
        <v>0</v>
      </c>
      <c s="861">
        <v>0</v>
      </c>
      <c s="633">
        <v>0.061652999999999999</v>
      </c>
      <c s="473">
        <v>0</v>
      </c>
      <c s="473">
        <v>0</v>
      </c>
      <c s="474">
        <v>0</v>
      </c>
      <c s="783" t="s">
        <v>1478</v>
      </c>
      <c s="783" t="s">
        <v>1479</v>
      </c>
    </row>
    <row r="287" spans="1:41" s="783" customFormat="1" ht="14.4">
      <c r="A287" s="459" t="s">
        <v>641</v>
      </c>
      <c s="460">
        <v>1</v>
      </c>
      <c s="459" t="s">
        <v>2318</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220751.16</v>
      </c>
      <c s="861">
        <v>0</v>
      </c>
      <c s="861">
        <v>0</v>
      </c>
      <c s="633">
        <v>0.061652999999999999</v>
      </c>
      <c s="473">
        <v>0</v>
      </c>
      <c s="473">
        <v>0</v>
      </c>
      <c s="474">
        <v>0</v>
      </c>
      <c s="783" t="s">
        <v>1478</v>
      </c>
      <c s="783" t="s">
        <v>1479</v>
      </c>
    </row>
    <row r="288" spans="1:41" s="783" customFormat="1" ht="14.4">
      <c r="A288" s="459" t="s">
        <v>642</v>
      </c>
      <c s="460">
        <v>1</v>
      </c>
      <c s="459" t="s">
        <v>2319</v>
      </c>
      <c s="857" t="s">
        <v>364</v>
      </c>
      <c s="459" t="s">
        <v>365</v>
      </c>
      <c s="459" t="s">
        <v>979</v>
      </c>
      <c s="459" t="s">
        <v>376</v>
      </c>
      <c s="459" t="s">
        <v>956</v>
      </c>
      <c s="459" t="s">
        <v>375</v>
      </c>
      <c s="459" t="s">
        <v>0</v>
      </c>
      <c s="459" t="s">
        <v>377</v>
      </c>
      <c s="459" t="s">
        <v>367</v>
      </c>
      <c s="459" t="s">
        <v>372</v>
      </c>
      <c s="466">
        <v>1</v>
      </c>
      <c s="466">
        <v>1</v>
      </c>
      <c s="466">
        <v>1</v>
      </c>
      <c s="466">
        <v>1</v>
      </c>
      <c s="466">
        <v>1</v>
      </c>
      <c s="466">
        <v>1</v>
      </c>
      <c s="467">
        <v>0</v>
      </c>
      <c s="467">
        <v>0</v>
      </c>
      <c s="467">
        <v>0</v>
      </c>
      <c s="468">
        <v>0</v>
      </c>
      <c s="463">
        <v>0</v>
      </c>
      <c s="464">
        <v>0</v>
      </c>
      <c s="464">
        <v>0</v>
      </c>
      <c s="464">
        <v>0</v>
      </c>
      <c s="469">
        <v>0</v>
      </c>
      <c s="469">
        <v>0</v>
      </c>
      <c s="465">
        <v>0</v>
      </c>
      <c s="471">
        <v>44291</v>
      </c>
      <c s="471">
        <v>45387</v>
      </c>
      <c s="472">
        <v>114784.95</v>
      </c>
      <c s="861">
        <v>0</v>
      </c>
      <c s="861">
        <v>0</v>
      </c>
      <c s="633">
        <v>0.061652999999999999</v>
      </c>
      <c s="473">
        <v>0</v>
      </c>
      <c s="473">
        <v>0</v>
      </c>
      <c s="474">
        <v>0</v>
      </c>
      <c s="783" t="s">
        <v>1478</v>
      </c>
      <c s="783" t="s">
        <v>1479</v>
      </c>
    </row>
    <row r="289" spans="1:41" s="783" customFormat="1" ht="14.4">
      <c r="A289" s="459" t="s">
        <v>646</v>
      </c>
      <c s="460">
        <v>6</v>
      </c>
      <c s="459" t="s">
        <v>2320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41640</v>
      </c>
      <c s="471">
        <v>45292</v>
      </c>
      <c s="472">
        <v>53326480</v>
      </c>
      <c s="861">
        <v>0</v>
      </c>
      <c s="861">
        <v>0</v>
      </c>
      <c s="633">
        <v>0.065000000000000002</v>
      </c>
      <c s="473">
        <v>0</v>
      </c>
      <c s="473">
        <v>0</v>
      </c>
      <c s="474">
        <v>0</v>
      </c>
      <c s="783" t="s">
        <v>1478</v>
      </c>
      <c s="783" t="s">
        <v>1479</v>
      </c>
    </row>
    <row r="290" spans="1:41" s="783" customFormat="1" ht="14.4">
      <c r="A290" s="459" t="s">
        <v>647</v>
      </c>
      <c s="460">
        <v>6</v>
      </c>
      <c s="459" t="s">
        <v>2321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5371288.8500000006</v>
      </c>
      <c s="463">
        <v>0</v>
      </c>
      <c s="464">
        <v>5371288.8600000003</v>
      </c>
      <c s="464">
        <v>29094.48</v>
      </c>
      <c s="464">
        <v>0</v>
      </c>
      <c s="469">
        <v>0</v>
      </c>
      <c s="469">
        <v>0</v>
      </c>
      <c s="465">
        <v>-0.0099999997764825821</v>
      </c>
      <c s="471">
        <v>41968</v>
      </c>
      <c s="471">
        <v>45621</v>
      </c>
      <c s="472">
        <v>26856444.289999999</v>
      </c>
      <c s="861">
        <v>0</v>
      </c>
      <c s="861">
        <v>0</v>
      </c>
      <c s="633">
        <v>0.065000000000000002</v>
      </c>
      <c s="473">
        <v>0</v>
      </c>
      <c s="473">
        <v>0</v>
      </c>
      <c s="474">
        <v>0.065000000000000002</v>
      </c>
      <c s="783" t="s">
        <v>1478</v>
      </c>
      <c s="783" t="s">
        <v>1479</v>
      </c>
    </row>
    <row r="291" spans="1:41" s="783" customFormat="1" ht="14.4">
      <c r="A291" s="459" t="s">
        <v>648</v>
      </c>
      <c s="460">
        <v>5</v>
      </c>
      <c s="459" t="s">
        <v>2322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-0.019999999785795808</v>
      </c>
      <c s="463">
        <v>0</v>
      </c>
      <c s="464">
        <v>0</v>
      </c>
      <c s="464">
        <v>0</v>
      </c>
      <c s="464">
        <v>0</v>
      </c>
      <c s="469">
        <v>0</v>
      </c>
      <c s="469">
        <v>0</v>
      </c>
      <c s="465">
        <v>-0.019999999785795808</v>
      </c>
      <c s="471">
        <v>42003</v>
      </c>
      <c s="471">
        <v>45290</v>
      </c>
      <c s="472">
        <v>2530427.46</v>
      </c>
      <c s="861">
        <v>0</v>
      </c>
      <c s="861">
        <v>0</v>
      </c>
      <c s="633">
        <v>0.062100000000000002</v>
      </c>
      <c s="473">
        <v>0</v>
      </c>
      <c s="473">
        <v>0</v>
      </c>
      <c s="474">
        <v>0.062100000000000002</v>
      </c>
      <c s="783" t="s">
        <v>1478</v>
      </c>
      <c s="783" t="s">
        <v>1479</v>
      </c>
    </row>
    <row r="292" spans="1:41" s="783" customFormat="1" ht="14.4">
      <c r="A292" s="459" t="s">
        <v>648</v>
      </c>
      <c s="460">
        <v>6</v>
      </c>
      <c s="459" t="s">
        <v>2323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613974.46999999997</v>
      </c>
      <c s="463">
        <v>0</v>
      </c>
      <c s="464">
        <v>0</v>
      </c>
      <c s="464">
        <v>0</v>
      </c>
      <c s="464">
        <v>0</v>
      </c>
      <c s="469">
        <v>0</v>
      </c>
      <c s="469">
        <v>0</v>
      </c>
      <c s="465">
        <v>613974.46999999997</v>
      </c>
      <c s="471">
        <v>42003</v>
      </c>
      <c s="471">
        <v>45656</v>
      </c>
      <c s="472">
        <v>3069872.4300000002</v>
      </c>
      <c s="861">
        <v>0.083333333333333329</v>
      </c>
      <c s="861">
        <v>10</v>
      </c>
      <c s="633">
        <v>0.065000000000000002</v>
      </c>
      <c s="473">
        <v>0.083333333333333329</v>
      </c>
      <c s="473">
        <v>10</v>
      </c>
      <c s="474">
        <v>0.065000000000000002</v>
      </c>
      <c s="783" t="s">
        <v>1478</v>
      </c>
      <c s="783" t="s">
        <v>1479</v>
      </c>
    </row>
    <row r="293" spans="1:41" s="783" customFormat="1" ht="14.4">
      <c r="A293" s="459" t="s">
        <v>649</v>
      </c>
      <c s="460">
        <v>5</v>
      </c>
      <c s="459" t="s">
        <v>2324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43677</v>
      </c>
      <c s="471">
        <v>45504</v>
      </c>
      <c s="472">
        <v>1819855</v>
      </c>
      <c s="861">
        <v>0</v>
      </c>
      <c s="861">
        <v>0</v>
      </c>
      <c s="633">
        <v>0.050700000000000002</v>
      </c>
      <c s="473">
        <v>0</v>
      </c>
      <c s="473">
        <v>0</v>
      </c>
      <c s="474">
        <v>0</v>
      </c>
      <c s="783" t="s">
        <v>1478</v>
      </c>
      <c s="783" t="s">
        <v>1479</v>
      </c>
    </row>
    <row r="294" spans="1:41" s="783" customFormat="1" ht="14.4">
      <c r="A294" s="459" t="s">
        <v>649</v>
      </c>
      <c s="460">
        <v>6</v>
      </c>
      <c s="459" t="s">
        <v>2325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3523627.5</v>
      </c>
      <c s="463">
        <v>0</v>
      </c>
      <c s="464">
        <v>0</v>
      </c>
      <c s="464">
        <v>0</v>
      </c>
      <c s="464">
        <v>0</v>
      </c>
      <c s="469">
        <v>0</v>
      </c>
      <c s="469">
        <v>0</v>
      </c>
      <c s="465">
        <v>3523627.5</v>
      </c>
      <c s="471">
        <v>43677</v>
      </c>
      <c s="471">
        <v>45869</v>
      </c>
      <c s="472">
        <v>3523627.5</v>
      </c>
      <c s="861">
        <v>0.66666666666666663</v>
      </c>
      <c s="861">
        <v>6</v>
      </c>
      <c s="633">
        <v>0.053600000000000002</v>
      </c>
      <c s="473">
        <v>0.66666666666666663</v>
      </c>
      <c s="473">
        <v>6</v>
      </c>
      <c s="474">
        <v>0.053600000000000002</v>
      </c>
      <c s="783" t="s">
        <v>1478</v>
      </c>
      <c s="783" t="s">
        <v>1479</v>
      </c>
    </row>
    <row r="295" spans="1:41" s="783" customFormat="1" ht="14.4">
      <c r="A295" s="459" t="s">
        <v>649</v>
      </c>
      <c s="460">
        <v>7</v>
      </c>
      <c s="459" t="s">
        <v>2326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4465267.5</v>
      </c>
      <c s="463">
        <v>0</v>
      </c>
      <c s="464">
        <v>0</v>
      </c>
      <c s="464">
        <v>0</v>
      </c>
      <c s="464">
        <v>0</v>
      </c>
      <c s="469">
        <v>0</v>
      </c>
      <c s="469">
        <v>0</v>
      </c>
      <c s="465">
        <v>4465267.5</v>
      </c>
      <c s="471">
        <v>43677</v>
      </c>
      <c s="471">
        <v>46234</v>
      </c>
      <c s="472">
        <v>4465267.5</v>
      </c>
      <c s="861">
        <v>1.6666666666666667</v>
      </c>
      <c s="861">
        <v>7</v>
      </c>
      <c s="633">
        <v>0.056399999999999999</v>
      </c>
      <c s="473">
        <v>1.6666666666666667</v>
      </c>
      <c s="473">
        <v>7</v>
      </c>
      <c s="474">
        <v>0.056399999999999999</v>
      </c>
      <c s="783" t="s">
        <v>1478</v>
      </c>
      <c s="783" t="s">
        <v>1479</v>
      </c>
    </row>
    <row r="296" spans="1:41" s="783" customFormat="1" ht="14.4">
      <c r="A296" s="459" t="s">
        <v>649</v>
      </c>
      <c s="460">
        <v>8</v>
      </c>
      <c s="459" t="s">
        <v>2327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1534442.5</v>
      </c>
      <c s="463">
        <v>0</v>
      </c>
      <c s="464">
        <v>0</v>
      </c>
      <c s="464">
        <v>0</v>
      </c>
      <c s="464">
        <v>0</v>
      </c>
      <c s="469">
        <v>0</v>
      </c>
      <c s="469">
        <v>0</v>
      </c>
      <c s="465">
        <v>1534442.5</v>
      </c>
      <c s="471">
        <v>43677</v>
      </c>
      <c s="471">
        <v>46599</v>
      </c>
      <c s="472">
        <v>1534442.5</v>
      </c>
      <c s="861">
        <v>2.6666666666666665</v>
      </c>
      <c s="861">
        <v>8</v>
      </c>
      <c s="633">
        <v>0.059299999999999999</v>
      </c>
      <c s="473">
        <v>2.6666666666666665</v>
      </c>
      <c s="473">
        <v>8</v>
      </c>
      <c s="474">
        <v>0.059299999999999999</v>
      </c>
      <c s="783" t="s">
        <v>1478</v>
      </c>
      <c s="783" t="s">
        <v>1479</v>
      </c>
    </row>
    <row r="297" spans="1:41" s="783" customFormat="1" ht="14.4">
      <c r="A297" s="459" t="s">
        <v>649</v>
      </c>
      <c s="460">
        <v>9</v>
      </c>
      <c s="459" t="s">
        <v>2328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0</v>
      </c>
      <c s="464">
        <v>0</v>
      </c>
      <c s="469">
        <v>0</v>
      </c>
      <c s="469">
        <v>0</v>
      </c>
      <c s="465">
        <v>106200</v>
      </c>
      <c s="471">
        <v>43677</v>
      </c>
      <c s="471">
        <v>46965</v>
      </c>
      <c s="472">
        <v>106200</v>
      </c>
      <c s="861">
        <v>3.6666666666666665</v>
      </c>
      <c s="861">
        <v>9</v>
      </c>
      <c s="633">
        <v>0.062100000000000002</v>
      </c>
      <c s="473">
        <v>3.6666666666666665</v>
      </c>
      <c s="473">
        <v>9</v>
      </c>
      <c s="474">
        <v>0.062100000000000002</v>
      </c>
      <c s="783" t="s">
        <v>1478</v>
      </c>
      <c s="783" t="s">
        <v>1479</v>
      </c>
    </row>
    <row r="298" spans="1:41" s="783" customFormat="1" ht="14.4">
      <c r="A298" s="459" t="s">
        <v>650</v>
      </c>
      <c s="460">
        <v>4</v>
      </c>
      <c s="459" t="s">
        <v>2329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43678</v>
      </c>
      <c s="471">
        <v>45505</v>
      </c>
      <c s="472">
        <v>361375</v>
      </c>
      <c s="861">
        <v>0</v>
      </c>
      <c s="861">
        <v>0</v>
      </c>
      <c s="633">
        <v>0.050700000000000002</v>
      </c>
      <c s="473">
        <v>0</v>
      </c>
      <c s="473">
        <v>0</v>
      </c>
      <c s="474">
        <v>0</v>
      </c>
      <c s="783" t="s">
        <v>1478</v>
      </c>
      <c s="783" t="s">
        <v>1479</v>
      </c>
    </row>
    <row r="299" spans="1:41" s="783" customFormat="1" ht="14.4">
      <c r="A299" s="459" t="s">
        <v>650</v>
      </c>
      <c s="460">
        <v>5</v>
      </c>
      <c s="459" t="s">
        <v>2330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1503910</v>
      </c>
      <c s="463">
        <v>0</v>
      </c>
      <c s="464">
        <v>0</v>
      </c>
      <c s="464">
        <v>6717.46</v>
      </c>
      <c s="464">
        <v>0</v>
      </c>
      <c s="469">
        <v>0</v>
      </c>
      <c s="469">
        <v>0</v>
      </c>
      <c s="465">
        <v>1503910</v>
      </c>
      <c s="471">
        <v>43678</v>
      </c>
      <c s="471">
        <v>45870</v>
      </c>
      <c s="472">
        <v>1503910</v>
      </c>
      <c s="861">
        <v>0.6694444444444444</v>
      </c>
      <c s="861">
        <v>6</v>
      </c>
      <c s="633">
        <v>0.053600000000000002</v>
      </c>
      <c s="473">
        <v>0.6694444444444444</v>
      </c>
      <c s="473">
        <v>6</v>
      </c>
      <c s="474">
        <v>0.053600000000000002</v>
      </c>
      <c s="783" t="s">
        <v>1478</v>
      </c>
      <c s="783" t="s">
        <v>1479</v>
      </c>
    </row>
    <row r="300" spans="1:41" s="783" customFormat="1" ht="14.4">
      <c r="A300" s="459" t="s">
        <v>650</v>
      </c>
      <c s="460">
        <v>6</v>
      </c>
      <c s="459" t="s">
        <v>2331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1777522.5</v>
      </c>
      <c s="463">
        <v>0</v>
      </c>
      <c s="464">
        <v>0</v>
      </c>
      <c s="464">
        <v>8354.3600000000006</v>
      </c>
      <c s="464">
        <v>0</v>
      </c>
      <c s="469">
        <v>0</v>
      </c>
      <c s="469">
        <v>0</v>
      </c>
      <c s="465">
        <v>1777522.5</v>
      </c>
      <c s="471">
        <v>43678</v>
      </c>
      <c s="471">
        <v>46235</v>
      </c>
      <c s="472">
        <v>1777522.5</v>
      </c>
      <c s="861">
        <v>1.6694444444444445</v>
      </c>
      <c s="861">
        <v>7</v>
      </c>
      <c s="633">
        <v>0.056399999999999999</v>
      </c>
      <c s="473">
        <v>1.6694444444444445</v>
      </c>
      <c s="473">
        <v>7</v>
      </c>
      <c s="474">
        <v>0.056399999999999999</v>
      </c>
      <c s="783" t="s">
        <v>1478</v>
      </c>
      <c s="783" t="s">
        <v>1479</v>
      </c>
    </row>
    <row r="301" spans="1:41" s="783" customFormat="1" ht="14.4">
      <c r="A301" s="459" t="s">
        <v>650</v>
      </c>
      <c s="460">
        <v>7</v>
      </c>
      <c s="459" t="s">
        <v>2332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748267.5</v>
      </c>
      <c s="463">
        <v>0</v>
      </c>
      <c s="464">
        <v>0</v>
      </c>
      <c s="464">
        <v>3697.6900000000001</v>
      </c>
      <c s="464">
        <v>0</v>
      </c>
      <c s="469">
        <v>0</v>
      </c>
      <c s="469">
        <v>0</v>
      </c>
      <c s="465">
        <v>748267.5</v>
      </c>
      <c s="471">
        <v>43678</v>
      </c>
      <c s="471">
        <v>46600</v>
      </c>
      <c s="472">
        <v>748267.5</v>
      </c>
      <c s="861">
        <v>2.6694444444444443</v>
      </c>
      <c s="861">
        <v>8</v>
      </c>
      <c s="633">
        <v>0.059299999999999999</v>
      </c>
      <c s="473">
        <v>2.6694444444444443</v>
      </c>
      <c s="473">
        <v>8</v>
      </c>
      <c s="474">
        <v>0.059300000000000005</v>
      </c>
      <c s="783" t="s">
        <v>1478</v>
      </c>
      <c s="783" t="s">
        <v>1479</v>
      </c>
    </row>
    <row r="302" spans="1:41" s="783" customFormat="1" ht="14.4">
      <c r="A302" s="459" t="s">
        <v>650</v>
      </c>
      <c s="460">
        <v>8</v>
      </c>
      <c s="459" t="s">
        <v>2333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43678</v>
      </c>
      <c s="471">
        <v>46966</v>
      </c>
      <c s="472">
        <v>106200</v>
      </c>
      <c s="861">
        <v>3.6694444444444443</v>
      </c>
      <c s="861">
        <v>9</v>
      </c>
      <c s="633">
        <v>0.062100000000000002</v>
      </c>
      <c s="473">
        <v>3.6694444444444443</v>
      </c>
      <c s="473">
        <v>9</v>
      </c>
      <c s="474">
        <v>0.062100000000000002</v>
      </c>
      <c s="783" t="s">
        <v>1478</v>
      </c>
      <c s="783" t="s">
        <v>1479</v>
      </c>
    </row>
    <row r="303" spans="1:41" s="783" customFormat="1" ht="14.4">
      <c r="A303" s="459" t="s">
        <v>651</v>
      </c>
      <c s="460">
        <v>5</v>
      </c>
      <c s="459" t="s">
        <v>2334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43679</v>
      </c>
      <c s="471">
        <v>45506</v>
      </c>
      <c s="472">
        <v>887212.5</v>
      </c>
      <c s="861">
        <v>0</v>
      </c>
      <c s="861">
        <v>0</v>
      </c>
      <c s="633">
        <v>0.050700000000000002</v>
      </c>
      <c s="473">
        <v>0</v>
      </c>
      <c s="473">
        <v>0</v>
      </c>
      <c s="474">
        <v>0</v>
      </c>
      <c s="783" t="s">
        <v>1478</v>
      </c>
      <c s="783" t="s">
        <v>1479</v>
      </c>
    </row>
    <row r="304" spans="1:41" s="783" customFormat="1" ht="14.4">
      <c r="A304" s="459" t="s">
        <v>651</v>
      </c>
      <c s="460">
        <v>6</v>
      </c>
      <c s="459" t="s">
        <v>2335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1101677.5</v>
      </c>
      <c s="463">
        <v>0</v>
      </c>
      <c s="464">
        <v>0</v>
      </c>
      <c s="464">
        <v>4920.8299999999999</v>
      </c>
      <c s="464">
        <v>0</v>
      </c>
      <c s="469">
        <v>0</v>
      </c>
      <c s="469">
        <v>0</v>
      </c>
      <c s="465">
        <v>1101677.5</v>
      </c>
      <c s="471">
        <v>43679</v>
      </c>
      <c s="471">
        <v>45871</v>
      </c>
      <c s="472">
        <v>1101677.5</v>
      </c>
      <c s="861">
        <v>0.67222222222222228</v>
      </c>
      <c s="861">
        <v>6</v>
      </c>
      <c s="633">
        <v>0.053600000000000002</v>
      </c>
      <c s="473">
        <v>0.67222222222222228</v>
      </c>
      <c s="473">
        <v>6</v>
      </c>
      <c s="474">
        <v>0.053600000000000002</v>
      </c>
      <c s="783" t="s">
        <v>1478</v>
      </c>
      <c s="783" t="s">
        <v>1479</v>
      </c>
    </row>
    <row r="305" spans="1:41" s="783" customFormat="1" ht="14.4">
      <c r="A305" s="459" t="s">
        <v>651</v>
      </c>
      <c s="460">
        <v>7</v>
      </c>
      <c s="459" t="s">
        <v>2336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1409362.5</v>
      </c>
      <c s="463">
        <v>0</v>
      </c>
      <c s="464">
        <v>0</v>
      </c>
      <c s="464">
        <v>6624</v>
      </c>
      <c s="464">
        <v>0</v>
      </c>
      <c s="469">
        <v>0</v>
      </c>
      <c s="469">
        <v>0</v>
      </c>
      <c s="465">
        <v>1409362.5</v>
      </c>
      <c s="471">
        <v>43679</v>
      </c>
      <c s="471">
        <v>46236</v>
      </c>
      <c s="472">
        <v>1409362.5</v>
      </c>
      <c s="861">
        <v>1.6722222222222223</v>
      </c>
      <c s="861">
        <v>7</v>
      </c>
      <c s="633">
        <v>0.056399999999999999</v>
      </c>
      <c s="473">
        <v>1.6722222222222221</v>
      </c>
      <c s="473">
        <v>7</v>
      </c>
      <c s="474">
        <v>0.056399999999999999</v>
      </c>
      <c s="783" t="s">
        <v>1478</v>
      </c>
      <c s="783" t="s">
        <v>1479</v>
      </c>
    </row>
    <row r="306" spans="1:41" s="783" customFormat="1" ht="14.4">
      <c r="A306" s="459" t="s">
        <v>651</v>
      </c>
      <c s="460">
        <v>8</v>
      </c>
      <c s="459" t="s">
        <v>2337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416245</v>
      </c>
      <c s="463">
        <v>0</v>
      </c>
      <c s="464">
        <v>0</v>
      </c>
      <c s="464">
        <v>2056.9400000000001</v>
      </c>
      <c s="464">
        <v>0</v>
      </c>
      <c s="469">
        <v>0</v>
      </c>
      <c s="469">
        <v>0</v>
      </c>
      <c s="465">
        <v>416245</v>
      </c>
      <c s="471">
        <v>43679</v>
      </c>
      <c s="471">
        <v>46601</v>
      </c>
      <c s="472">
        <v>416245</v>
      </c>
      <c s="861">
        <v>2.6722222222222221</v>
      </c>
      <c s="861">
        <v>8</v>
      </c>
      <c s="633">
        <v>0.059299999999999999</v>
      </c>
      <c s="473">
        <v>2.6722222222222221</v>
      </c>
      <c s="473">
        <v>8</v>
      </c>
      <c s="474">
        <v>0.059299999999999999</v>
      </c>
      <c s="783" t="s">
        <v>1478</v>
      </c>
      <c s="783" t="s">
        <v>1479</v>
      </c>
    </row>
    <row r="307" spans="1:41" s="783" customFormat="1" ht="14.4">
      <c r="A307" s="459" t="s">
        <v>652</v>
      </c>
      <c s="460">
        <v>4</v>
      </c>
      <c s="459" t="s">
        <v>2338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43679</v>
      </c>
      <c s="471">
        <v>45506</v>
      </c>
      <c s="472">
        <v>364325</v>
      </c>
      <c s="861">
        <v>0</v>
      </c>
      <c s="861">
        <v>0</v>
      </c>
      <c s="633">
        <v>0.050700000000000002</v>
      </c>
      <c s="473">
        <v>0</v>
      </c>
      <c s="473">
        <v>0</v>
      </c>
      <c s="474">
        <v>0</v>
      </c>
      <c s="783" t="s">
        <v>1478</v>
      </c>
      <c s="783" t="s">
        <v>1479</v>
      </c>
    </row>
    <row r="308" spans="1:41" s="783" customFormat="1" ht="14.4">
      <c r="A308" s="459" t="s">
        <v>652</v>
      </c>
      <c s="460">
        <v>5</v>
      </c>
      <c s="459" t="s">
        <v>2339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929692.5</v>
      </c>
      <c s="463">
        <v>0</v>
      </c>
      <c s="464">
        <v>0</v>
      </c>
      <c s="464">
        <v>4152.6300000000001</v>
      </c>
      <c s="464">
        <v>0</v>
      </c>
      <c s="469">
        <v>0</v>
      </c>
      <c s="469">
        <v>0</v>
      </c>
      <c s="465">
        <v>929692.5</v>
      </c>
      <c s="471">
        <v>43679</v>
      </c>
      <c s="471">
        <v>45871</v>
      </c>
      <c s="472">
        <v>929692.5</v>
      </c>
      <c s="861">
        <v>0.67222222222222228</v>
      </c>
      <c s="861">
        <v>6</v>
      </c>
      <c s="633">
        <v>0.053600000000000002</v>
      </c>
      <c s="473">
        <v>0.67222222222222228</v>
      </c>
      <c s="473">
        <v>6</v>
      </c>
      <c s="474">
        <v>0.053600000000000002</v>
      </c>
      <c s="783" t="s">
        <v>1478</v>
      </c>
      <c s="783" t="s">
        <v>1479</v>
      </c>
    </row>
    <row r="309" spans="1:41" s="783" customFormat="1" ht="14.4">
      <c r="A309" s="459" t="s">
        <v>652</v>
      </c>
      <c s="460">
        <v>6</v>
      </c>
      <c s="459" t="s">
        <v>2340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828802.5</v>
      </c>
      <c s="463">
        <v>0</v>
      </c>
      <c s="464">
        <v>0</v>
      </c>
      <c s="464">
        <v>3895.3699999999999</v>
      </c>
      <c s="464">
        <v>0</v>
      </c>
      <c s="469">
        <v>0</v>
      </c>
      <c s="469">
        <v>0</v>
      </c>
      <c s="465">
        <v>828802.5</v>
      </c>
      <c s="471">
        <v>43679</v>
      </c>
      <c s="471">
        <v>46236</v>
      </c>
      <c s="472">
        <v>828802.5</v>
      </c>
      <c s="861">
        <v>1.6722222222222223</v>
      </c>
      <c s="861">
        <v>7</v>
      </c>
      <c s="633">
        <v>0.056399999999999999</v>
      </c>
      <c s="473">
        <v>1.6722222222222225</v>
      </c>
      <c s="473">
        <v>7</v>
      </c>
      <c s="474">
        <v>0.056399999999999992</v>
      </c>
      <c s="783" t="s">
        <v>1478</v>
      </c>
      <c s="783" t="s">
        <v>1479</v>
      </c>
    </row>
    <row r="310" spans="1:41" s="783" customFormat="1" ht="14.4">
      <c r="A310" s="459" t="s">
        <v>652</v>
      </c>
      <c s="460">
        <v>7</v>
      </c>
      <c s="459" t="s">
        <v>2341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311962.5</v>
      </c>
      <c s="463">
        <v>0</v>
      </c>
      <c s="464">
        <v>0</v>
      </c>
      <c s="464">
        <v>1541.6099999999999</v>
      </c>
      <c s="464">
        <v>0</v>
      </c>
      <c s="469">
        <v>0</v>
      </c>
      <c s="469">
        <v>0</v>
      </c>
      <c s="465">
        <v>311962.5</v>
      </c>
      <c s="471">
        <v>43679</v>
      </c>
      <c s="471">
        <v>46601</v>
      </c>
      <c s="472">
        <v>311962.5</v>
      </c>
      <c s="861">
        <v>2.6722222222222221</v>
      </c>
      <c s="861">
        <v>8</v>
      </c>
      <c s="633">
        <v>0.059299999999999999</v>
      </c>
      <c s="473">
        <v>2.6722222222222221</v>
      </c>
      <c s="473">
        <v>8</v>
      </c>
      <c s="474">
        <v>0.059300000000000005</v>
      </c>
      <c s="783" t="s">
        <v>1478</v>
      </c>
      <c s="783" t="s">
        <v>1479</v>
      </c>
    </row>
    <row r="311" spans="1:41" s="783" customFormat="1" ht="14.4">
      <c r="A311" s="459" t="s">
        <v>653</v>
      </c>
      <c s="460">
        <v>4</v>
      </c>
      <c s="459" t="s">
        <v>2342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43682</v>
      </c>
      <c s="471">
        <v>45509</v>
      </c>
      <c s="472">
        <v>197650</v>
      </c>
      <c s="861">
        <v>0</v>
      </c>
      <c s="861">
        <v>0</v>
      </c>
      <c s="633">
        <v>0.050700000000000002</v>
      </c>
      <c s="473">
        <v>0</v>
      </c>
      <c s="473">
        <v>0</v>
      </c>
      <c s="474">
        <v>0</v>
      </c>
      <c s="783" t="s">
        <v>1478</v>
      </c>
      <c s="783" t="s">
        <v>1479</v>
      </c>
    </row>
    <row r="312" spans="1:41" s="783" customFormat="1" ht="14.4">
      <c r="A312" s="459" t="s">
        <v>653</v>
      </c>
      <c s="460">
        <v>5</v>
      </c>
      <c s="459" t="s">
        <v>2343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475392.5</v>
      </c>
      <c s="463">
        <v>0</v>
      </c>
      <c s="464">
        <v>0</v>
      </c>
      <c s="464">
        <v>2123.4200000000001</v>
      </c>
      <c s="464">
        <v>0</v>
      </c>
      <c s="469">
        <v>0</v>
      </c>
      <c s="469">
        <v>0</v>
      </c>
      <c s="465">
        <v>475392.5</v>
      </c>
      <c s="471">
        <v>43682</v>
      </c>
      <c s="471">
        <v>45874</v>
      </c>
      <c s="472">
        <v>475392.5</v>
      </c>
      <c s="861">
        <v>0.68055555555555558</v>
      </c>
      <c s="861">
        <v>6</v>
      </c>
      <c s="633">
        <v>0.053600000000000002</v>
      </c>
      <c s="473">
        <v>0.68055555555555558</v>
      </c>
      <c s="473">
        <v>6</v>
      </c>
      <c s="474">
        <v>0.053600000000000002</v>
      </c>
      <c s="783" t="s">
        <v>1478</v>
      </c>
      <c s="783" t="s">
        <v>1479</v>
      </c>
    </row>
    <row r="313" spans="1:41" s="783" customFormat="1" ht="14.4">
      <c r="A313" s="459" t="s">
        <v>653</v>
      </c>
      <c s="460">
        <v>6</v>
      </c>
      <c s="459" t="s">
        <v>2344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954472.5</v>
      </c>
      <c s="463">
        <v>0</v>
      </c>
      <c s="464">
        <v>0</v>
      </c>
      <c s="464">
        <v>4486.0200000000004</v>
      </c>
      <c s="464">
        <v>0</v>
      </c>
      <c s="469">
        <v>0</v>
      </c>
      <c s="469">
        <v>0</v>
      </c>
      <c s="465">
        <v>954472.5</v>
      </c>
      <c s="471">
        <v>43682</v>
      </c>
      <c s="471">
        <v>46239</v>
      </c>
      <c s="472">
        <v>954472.5</v>
      </c>
      <c s="861">
        <v>1.6805555555555556</v>
      </c>
      <c s="861">
        <v>7</v>
      </c>
      <c s="633">
        <v>0.056399999999999999</v>
      </c>
      <c s="473">
        <v>1.6805555555555556</v>
      </c>
      <c s="473">
        <v>7</v>
      </c>
      <c s="474">
        <v>0.056399999999999999</v>
      </c>
      <c s="783" t="s">
        <v>1478</v>
      </c>
      <c s="783" t="s">
        <v>1479</v>
      </c>
    </row>
    <row r="314" spans="1:41" s="783" customFormat="1" ht="14.4">
      <c r="A314" s="459" t="s">
        <v>653</v>
      </c>
      <c s="460">
        <v>7</v>
      </c>
      <c s="459" t="s">
        <v>2345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311962.5</v>
      </c>
      <c s="463">
        <v>0</v>
      </c>
      <c s="464">
        <v>0</v>
      </c>
      <c s="464">
        <v>1541.6099999999999</v>
      </c>
      <c s="464">
        <v>0</v>
      </c>
      <c s="469">
        <v>0</v>
      </c>
      <c s="469">
        <v>0</v>
      </c>
      <c s="465">
        <v>311962.5</v>
      </c>
      <c s="471">
        <v>43682</v>
      </c>
      <c s="471">
        <v>46604</v>
      </c>
      <c s="472">
        <v>311962.5</v>
      </c>
      <c s="861">
        <v>2.6805555555555554</v>
      </c>
      <c s="861">
        <v>8</v>
      </c>
      <c s="633">
        <v>0.059299999999999999</v>
      </c>
      <c s="473">
        <v>2.6805555555555554</v>
      </c>
      <c s="473">
        <v>8</v>
      </c>
      <c s="474">
        <v>0.059300000000000005</v>
      </c>
      <c s="783" t="s">
        <v>1478</v>
      </c>
      <c s="783" t="s">
        <v>1479</v>
      </c>
    </row>
    <row r="315" spans="1:41" s="783" customFormat="1" ht="14.4">
      <c r="A315" s="459" t="s">
        <v>654</v>
      </c>
      <c s="460">
        <v>5</v>
      </c>
      <c s="459" t="s">
        <v>2346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43683</v>
      </c>
      <c s="471">
        <v>45510</v>
      </c>
      <c s="472">
        <v>461675</v>
      </c>
      <c s="861">
        <v>0</v>
      </c>
      <c s="861">
        <v>0</v>
      </c>
      <c s="633">
        <v>0.050700000000000002</v>
      </c>
      <c s="473">
        <v>0</v>
      </c>
      <c s="473">
        <v>0</v>
      </c>
      <c s="474">
        <v>0</v>
      </c>
      <c s="783" t="s">
        <v>1478</v>
      </c>
      <c s="783" t="s">
        <v>1479</v>
      </c>
    </row>
    <row r="316" spans="1:41" s="783" customFormat="1" ht="14.4">
      <c r="A316" s="459" t="s">
        <v>654</v>
      </c>
      <c s="460">
        <v>6</v>
      </c>
      <c s="459" t="s">
        <v>2347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511382.5</v>
      </c>
      <c s="463">
        <v>0</v>
      </c>
      <c s="464">
        <v>0</v>
      </c>
      <c s="464">
        <v>2284.1799999999998</v>
      </c>
      <c s="464">
        <v>0</v>
      </c>
      <c s="469">
        <v>0</v>
      </c>
      <c s="469">
        <v>0</v>
      </c>
      <c s="465">
        <v>511382.5</v>
      </c>
      <c s="471">
        <v>43683</v>
      </c>
      <c s="471">
        <v>45875</v>
      </c>
      <c s="472">
        <v>511382.5</v>
      </c>
      <c s="861">
        <v>0.68333333333333335</v>
      </c>
      <c s="861">
        <v>6</v>
      </c>
      <c s="633">
        <v>0.053600000000000002</v>
      </c>
      <c s="473">
        <v>0.68333333333333335</v>
      </c>
      <c s="473">
        <v>6</v>
      </c>
      <c s="474">
        <v>0.053600000000000002</v>
      </c>
      <c s="783" t="s">
        <v>1478</v>
      </c>
      <c s="783" t="s">
        <v>1479</v>
      </c>
    </row>
    <row r="317" spans="1:41" s="783" customFormat="1" ht="14.4">
      <c r="A317" s="459" t="s">
        <v>654</v>
      </c>
      <c s="460">
        <v>7</v>
      </c>
      <c s="459" t="s">
        <v>2348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819362.5</v>
      </c>
      <c s="463">
        <v>0</v>
      </c>
      <c s="464">
        <v>0</v>
      </c>
      <c s="464">
        <v>3851</v>
      </c>
      <c s="464">
        <v>0</v>
      </c>
      <c s="469">
        <v>0</v>
      </c>
      <c s="469">
        <v>0</v>
      </c>
      <c s="465">
        <v>819362.5</v>
      </c>
      <c s="471">
        <v>43683</v>
      </c>
      <c s="471">
        <v>46240</v>
      </c>
      <c s="472">
        <v>819362.5</v>
      </c>
      <c s="861">
        <v>1.6833333333333333</v>
      </c>
      <c s="861">
        <v>7</v>
      </c>
      <c s="633">
        <v>0.056399999999999999</v>
      </c>
      <c s="473">
        <v>1.6833333333333333</v>
      </c>
      <c s="473">
        <v>7</v>
      </c>
      <c s="474">
        <v>0.056399999999999999</v>
      </c>
      <c s="783" t="s">
        <v>1478</v>
      </c>
      <c s="783" t="s">
        <v>1479</v>
      </c>
    </row>
    <row r="318" spans="1:41" s="783" customFormat="1" ht="14.4">
      <c r="A318" s="459" t="s">
        <v>654</v>
      </c>
      <c s="460">
        <v>8</v>
      </c>
      <c s="459" t="s">
        <v>2349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304587.5</v>
      </c>
      <c s="463">
        <v>0</v>
      </c>
      <c s="464">
        <v>0</v>
      </c>
      <c s="464">
        <v>1505.1700000000001</v>
      </c>
      <c s="464">
        <v>0</v>
      </c>
      <c s="469">
        <v>0</v>
      </c>
      <c s="469">
        <v>0</v>
      </c>
      <c s="465">
        <v>304587.5</v>
      </c>
      <c s="471">
        <v>43683</v>
      </c>
      <c s="471">
        <v>46605</v>
      </c>
      <c s="472">
        <v>304587.5</v>
      </c>
      <c s="861">
        <v>2.6833333333333331</v>
      </c>
      <c s="861">
        <v>8</v>
      </c>
      <c s="633">
        <v>0.059299999999999999</v>
      </c>
      <c s="473">
        <v>2.6833333333333331</v>
      </c>
      <c s="473">
        <v>8</v>
      </c>
      <c s="474">
        <v>0.059299999999999999</v>
      </c>
      <c s="783" t="s">
        <v>1478</v>
      </c>
      <c s="783" t="s">
        <v>1479</v>
      </c>
    </row>
    <row r="319" spans="1:41" s="783" customFormat="1" ht="14.4">
      <c r="A319" s="459" t="s">
        <v>654</v>
      </c>
      <c s="460">
        <v>9</v>
      </c>
      <c s="459" t="s">
        <v>2350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43683</v>
      </c>
      <c s="471">
        <v>47336</v>
      </c>
      <c s="472">
        <v>53100</v>
      </c>
      <c s="861">
        <v>4.6833333333333336</v>
      </c>
      <c s="861">
        <v>10</v>
      </c>
      <c s="633">
        <v>0.065000000000000002</v>
      </c>
      <c s="473">
        <v>4.6833333333333336</v>
      </c>
      <c s="473">
        <v>10</v>
      </c>
      <c s="474">
        <v>0.065000000000000002</v>
      </c>
      <c s="783" t="s">
        <v>1478</v>
      </c>
      <c s="783" t="s">
        <v>1479</v>
      </c>
    </row>
    <row r="320" spans="1:41" s="783" customFormat="1" ht="14.4">
      <c r="A320" s="459" t="s">
        <v>655</v>
      </c>
      <c s="460">
        <v>4</v>
      </c>
      <c s="459" t="s">
        <v>2351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43683</v>
      </c>
      <c s="471">
        <v>45510</v>
      </c>
      <c s="472">
        <v>298835</v>
      </c>
      <c s="861">
        <v>0</v>
      </c>
      <c s="861">
        <v>0</v>
      </c>
      <c s="633">
        <v>0.050700000000000002</v>
      </c>
      <c s="473">
        <v>0</v>
      </c>
      <c s="473">
        <v>0</v>
      </c>
      <c s="474">
        <v>0</v>
      </c>
      <c s="783" t="s">
        <v>1478</v>
      </c>
      <c s="783" t="s">
        <v>1479</v>
      </c>
    </row>
    <row r="321" spans="1:41" s="783" customFormat="1" ht="14.4">
      <c r="A321" s="459" t="s">
        <v>655</v>
      </c>
      <c s="460">
        <v>5</v>
      </c>
      <c s="459" t="s">
        <v>2352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881312.5</v>
      </c>
      <c s="463">
        <v>0</v>
      </c>
      <c s="464">
        <v>0</v>
      </c>
      <c s="464">
        <v>3936.5300000000002</v>
      </c>
      <c s="464">
        <v>0</v>
      </c>
      <c s="469">
        <v>0</v>
      </c>
      <c s="469">
        <v>0</v>
      </c>
      <c s="465">
        <v>881312.5</v>
      </c>
      <c s="471">
        <v>43683</v>
      </c>
      <c s="471">
        <v>45875</v>
      </c>
      <c s="472">
        <v>881312.5</v>
      </c>
      <c s="861">
        <v>0.68333333333333335</v>
      </c>
      <c s="861">
        <v>6</v>
      </c>
      <c s="633">
        <v>0.053600000000000002</v>
      </c>
      <c s="473">
        <v>0.68333333333333335</v>
      </c>
      <c s="473">
        <v>6</v>
      </c>
      <c s="474">
        <v>0.053600000000000002</v>
      </c>
      <c s="783" t="s">
        <v>1478</v>
      </c>
      <c s="783" t="s">
        <v>1479</v>
      </c>
    </row>
    <row r="322" spans="1:41" s="783" customFormat="1" ht="14.4">
      <c r="A322" s="459" t="s">
        <v>655</v>
      </c>
      <c s="460">
        <v>6</v>
      </c>
      <c s="459" t="s">
        <v>2353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1077487.5</v>
      </c>
      <c s="463">
        <v>0</v>
      </c>
      <c s="464">
        <v>0</v>
      </c>
      <c s="464">
        <v>5064.1899999999996</v>
      </c>
      <c s="464">
        <v>0</v>
      </c>
      <c s="469">
        <v>0</v>
      </c>
      <c s="469">
        <v>0</v>
      </c>
      <c s="465">
        <v>1077487.5</v>
      </c>
      <c s="471">
        <v>43683</v>
      </c>
      <c s="471">
        <v>46240</v>
      </c>
      <c s="472">
        <v>1077487.5</v>
      </c>
      <c s="861">
        <v>1.6833333333333333</v>
      </c>
      <c s="861">
        <v>7</v>
      </c>
      <c s="633">
        <v>0.056399999999999999</v>
      </c>
      <c s="473">
        <v>1.6833333333333333</v>
      </c>
      <c s="473">
        <v>7</v>
      </c>
      <c s="474">
        <v>0.056399999999999999</v>
      </c>
      <c s="783" t="s">
        <v>1478</v>
      </c>
      <c s="783" t="s">
        <v>1479</v>
      </c>
    </row>
    <row r="323" spans="1:41" s="783" customFormat="1" ht="14.4">
      <c r="A323" s="459" t="s">
        <v>655</v>
      </c>
      <c s="460">
        <v>7</v>
      </c>
      <c s="459" t="s">
        <v>2354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416392.5</v>
      </c>
      <c s="463">
        <v>0</v>
      </c>
      <c s="464">
        <v>0</v>
      </c>
      <c s="464">
        <v>2057.6700000000001</v>
      </c>
      <c s="464">
        <v>0</v>
      </c>
      <c s="469">
        <v>0</v>
      </c>
      <c s="469">
        <v>0</v>
      </c>
      <c s="465">
        <v>416392.5</v>
      </c>
      <c s="471">
        <v>43683</v>
      </c>
      <c s="471">
        <v>46605</v>
      </c>
      <c s="472">
        <v>416392.5</v>
      </c>
      <c s="861">
        <v>2.6833333333333331</v>
      </c>
      <c s="861">
        <v>8</v>
      </c>
      <c s="633">
        <v>0.059299999999999999</v>
      </c>
      <c s="473">
        <v>2.6833333333333331</v>
      </c>
      <c s="473">
        <v>8</v>
      </c>
      <c s="474">
        <v>0.059299999999999999</v>
      </c>
      <c s="783" t="s">
        <v>1478</v>
      </c>
      <c s="783" t="s">
        <v>1479</v>
      </c>
    </row>
    <row r="324" spans="1:41" s="783" customFormat="1" ht="14.4">
      <c r="A324" s="459" t="s">
        <v>656</v>
      </c>
      <c s="460">
        <v>5</v>
      </c>
      <c s="459" t="s">
        <v>2355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43684</v>
      </c>
      <c s="471">
        <v>45511</v>
      </c>
      <c s="472">
        <v>831310</v>
      </c>
      <c s="861">
        <v>0</v>
      </c>
      <c s="861">
        <v>0</v>
      </c>
      <c s="633">
        <v>0.050700000000000002</v>
      </c>
      <c s="473">
        <v>0</v>
      </c>
      <c s="473">
        <v>0</v>
      </c>
      <c s="474">
        <v>0</v>
      </c>
      <c s="783" t="s">
        <v>1478</v>
      </c>
      <c s="783" t="s">
        <v>1479</v>
      </c>
    </row>
    <row r="325" spans="1:41" s="783" customFormat="1" ht="14.4">
      <c r="A325" s="459" t="s">
        <v>656</v>
      </c>
      <c s="460">
        <v>6</v>
      </c>
      <c s="459" t="s">
        <v>2356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1202567.5</v>
      </c>
      <c s="463">
        <v>0</v>
      </c>
      <c s="464">
        <v>0</v>
      </c>
      <c s="464">
        <v>5371.4700000000003</v>
      </c>
      <c s="464">
        <v>0</v>
      </c>
      <c s="469">
        <v>0</v>
      </c>
      <c s="469">
        <v>0</v>
      </c>
      <c s="465">
        <v>1202567.5</v>
      </c>
      <c s="471">
        <v>43684</v>
      </c>
      <c s="471">
        <v>45876</v>
      </c>
      <c s="472">
        <v>1202567.5</v>
      </c>
      <c s="861">
        <v>0.68611111111111112</v>
      </c>
      <c s="861">
        <v>6</v>
      </c>
      <c s="633">
        <v>0.053600000000000002</v>
      </c>
      <c s="473">
        <v>0.68611111111111112</v>
      </c>
      <c s="473">
        <v>6</v>
      </c>
      <c s="474">
        <v>0.053600000000000002</v>
      </c>
      <c s="783" t="s">
        <v>1478</v>
      </c>
      <c s="783" t="s">
        <v>1479</v>
      </c>
    </row>
    <row r="326" spans="1:41" s="783" customFormat="1" ht="14.4">
      <c r="A326" s="459" t="s">
        <v>656</v>
      </c>
      <c s="460">
        <v>7</v>
      </c>
      <c s="459" t="s">
        <v>2357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1044152.5</v>
      </c>
      <c s="463">
        <v>0</v>
      </c>
      <c s="464">
        <v>0</v>
      </c>
      <c s="464">
        <v>4907.5200000000004</v>
      </c>
      <c s="464">
        <v>0</v>
      </c>
      <c s="469">
        <v>0</v>
      </c>
      <c s="469">
        <v>0</v>
      </c>
      <c s="465">
        <v>1044152.5</v>
      </c>
      <c s="471">
        <v>43684</v>
      </c>
      <c s="471">
        <v>46241</v>
      </c>
      <c s="472">
        <v>1044152.5</v>
      </c>
      <c s="861">
        <v>1.6861111111111111</v>
      </c>
      <c s="861">
        <v>7</v>
      </c>
      <c s="633">
        <v>0.056399999999999999</v>
      </c>
      <c s="473">
        <v>1.6861111111111111</v>
      </c>
      <c s="473">
        <v>7</v>
      </c>
      <c s="474">
        <v>0.056399999999999999</v>
      </c>
      <c s="783" t="s">
        <v>1478</v>
      </c>
      <c s="783" t="s">
        <v>1479</v>
      </c>
    </row>
    <row r="327" spans="1:41" s="783" customFormat="1" ht="14.4">
      <c r="A327" s="459" t="s">
        <v>656</v>
      </c>
      <c s="460">
        <v>8</v>
      </c>
      <c s="459" t="s">
        <v>2358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309012.5</v>
      </c>
      <c s="463">
        <v>0</v>
      </c>
      <c s="464">
        <v>0</v>
      </c>
      <c s="464">
        <v>1527.04</v>
      </c>
      <c s="464">
        <v>0</v>
      </c>
      <c s="469">
        <v>0</v>
      </c>
      <c s="469">
        <v>0</v>
      </c>
      <c s="465">
        <v>309012.5</v>
      </c>
      <c s="471">
        <v>43684</v>
      </c>
      <c s="471">
        <v>46606</v>
      </c>
      <c s="472">
        <v>309012.5</v>
      </c>
      <c s="861">
        <v>2.6861111111111109</v>
      </c>
      <c s="861">
        <v>8</v>
      </c>
      <c s="633">
        <v>0.059299999999999999</v>
      </c>
      <c s="473">
        <v>2.6861111111111109</v>
      </c>
      <c s="473">
        <v>8</v>
      </c>
      <c s="474">
        <v>0.059299999999999999</v>
      </c>
      <c s="783" t="s">
        <v>1478</v>
      </c>
      <c s="783" t="s">
        <v>1479</v>
      </c>
    </row>
    <row r="328" spans="1:41" s="783" customFormat="1" ht="14.4">
      <c r="A328" s="459" t="s">
        <v>656</v>
      </c>
      <c s="460">
        <v>9</v>
      </c>
      <c s="459" t="s">
        <v>2359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43684</v>
      </c>
      <c s="471">
        <v>46972</v>
      </c>
      <c s="472">
        <v>106200</v>
      </c>
      <c s="861">
        <v>3.6861111111111109</v>
      </c>
      <c s="861">
        <v>9</v>
      </c>
      <c s="633">
        <v>0.062100000000000002</v>
      </c>
      <c s="473">
        <v>3.6861111111111109</v>
      </c>
      <c s="473">
        <v>9</v>
      </c>
      <c s="474">
        <v>0.062100000000000002</v>
      </c>
      <c s="783" t="s">
        <v>1478</v>
      </c>
      <c s="783" t="s">
        <v>1479</v>
      </c>
    </row>
    <row r="329" spans="1:41" s="783" customFormat="1" ht="14.4">
      <c r="A329" s="459" t="s">
        <v>657</v>
      </c>
      <c s="460">
        <v>2</v>
      </c>
      <c s="459" t="s">
        <v>2360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43685</v>
      </c>
      <c s="471">
        <v>45512</v>
      </c>
      <c s="472">
        <v>457397.5</v>
      </c>
      <c s="861">
        <v>0</v>
      </c>
      <c s="861">
        <v>0</v>
      </c>
      <c s="633">
        <v>0.050700000000000002</v>
      </c>
      <c s="473">
        <v>0</v>
      </c>
      <c s="473">
        <v>0</v>
      </c>
      <c s="474">
        <v>0</v>
      </c>
      <c s="783" t="s">
        <v>1478</v>
      </c>
      <c s="783" t="s">
        <v>1479</v>
      </c>
    </row>
    <row r="330" spans="1:41" s="783" customFormat="1" ht="14.4">
      <c r="A330" s="459" t="s">
        <v>657</v>
      </c>
      <c s="460">
        <v>3</v>
      </c>
      <c s="459" t="s">
        <v>2361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750922.5</v>
      </c>
      <c s="463">
        <v>0</v>
      </c>
      <c s="464">
        <v>0</v>
      </c>
      <c s="464">
        <v>3354.1199999999999</v>
      </c>
      <c s="464">
        <v>0</v>
      </c>
      <c s="469">
        <v>0</v>
      </c>
      <c s="469">
        <v>0</v>
      </c>
      <c s="465">
        <v>750922.5</v>
      </c>
      <c s="471">
        <v>43685</v>
      </c>
      <c s="471">
        <v>45877</v>
      </c>
      <c s="472">
        <v>750922.5</v>
      </c>
      <c s="861">
        <v>0.68888888888888888</v>
      </c>
      <c s="861">
        <v>6</v>
      </c>
      <c s="633">
        <v>0.053600000000000002</v>
      </c>
      <c s="473">
        <v>0.68888888888888888</v>
      </c>
      <c s="473">
        <v>6</v>
      </c>
      <c s="474">
        <v>0.053600000000000002</v>
      </c>
      <c s="783" t="s">
        <v>1478</v>
      </c>
      <c s="783" t="s">
        <v>1479</v>
      </c>
    </row>
    <row r="331" spans="1:41" s="783" customFormat="1" ht="14.4">
      <c r="A331" s="459" t="s">
        <v>657</v>
      </c>
      <c s="460">
        <v>4</v>
      </c>
      <c s="459" t="s">
        <v>2362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862580</v>
      </c>
      <c s="463">
        <v>0</v>
      </c>
      <c s="464">
        <v>0</v>
      </c>
      <c s="464">
        <v>4054.1300000000001</v>
      </c>
      <c s="464">
        <v>0</v>
      </c>
      <c s="469">
        <v>0</v>
      </c>
      <c s="469">
        <v>0</v>
      </c>
      <c s="465">
        <v>862580</v>
      </c>
      <c s="471">
        <v>43685</v>
      </c>
      <c s="471">
        <v>46242</v>
      </c>
      <c s="472">
        <v>862580</v>
      </c>
      <c s="861">
        <v>1.6888888888888889</v>
      </c>
      <c s="861">
        <v>7</v>
      </c>
      <c s="633">
        <v>0.056399999999999999</v>
      </c>
      <c s="473">
        <v>1.6888888888888889</v>
      </c>
      <c s="473">
        <v>7</v>
      </c>
      <c s="474">
        <v>0.056400000000000006</v>
      </c>
      <c s="783" t="s">
        <v>1478</v>
      </c>
      <c s="783" t="s">
        <v>1479</v>
      </c>
    </row>
    <row r="332" spans="1:41" s="783" customFormat="1" ht="14.4">
      <c r="A332" s="459" t="s">
        <v>657</v>
      </c>
      <c s="460">
        <v>5</v>
      </c>
      <c s="459" t="s">
        <v>2363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470377.5</v>
      </c>
      <c s="463">
        <v>0</v>
      </c>
      <c s="464">
        <v>0</v>
      </c>
      <c s="464">
        <v>2324.4499999999998</v>
      </c>
      <c s="464">
        <v>0</v>
      </c>
      <c s="469">
        <v>0</v>
      </c>
      <c s="469">
        <v>0</v>
      </c>
      <c s="465">
        <v>470377.5</v>
      </c>
      <c s="471">
        <v>43685</v>
      </c>
      <c s="471">
        <v>46607</v>
      </c>
      <c s="472">
        <v>470377.5</v>
      </c>
      <c s="861">
        <v>2.6888888888888891</v>
      </c>
      <c s="861">
        <v>8</v>
      </c>
      <c s="633">
        <v>0.059299999999999999</v>
      </c>
      <c s="473">
        <v>2.6888888888888891</v>
      </c>
      <c s="473">
        <v>8</v>
      </c>
      <c s="474">
        <v>0.059299999999999992</v>
      </c>
      <c s="783" t="s">
        <v>1478</v>
      </c>
      <c s="783" t="s">
        <v>1479</v>
      </c>
    </row>
    <row r="333" spans="1:41" s="783" customFormat="1" ht="14.4">
      <c r="A333" s="459" t="s">
        <v>658</v>
      </c>
      <c s="460">
        <v>5</v>
      </c>
      <c s="459" t="s">
        <v>2364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43689</v>
      </c>
      <c s="471">
        <v>45516</v>
      </c>
      <c s="472">
        <v>845322.5</v>
      </c>
      <c s="861">
        <v>0</v>
      </c>
      <c s="861">
        <v>0</v>
      </c>
      <c s="633">
        <v>0.050700000000000002</v>
      </c>
      <c s="473">
        <v>0</v>
      </c>
      <c s="473">
        <v>0</v>
      </c>
      <c s="474">
        <v>0</v>
      </c>
      <c s="783" t="s">
        <v>1478</v>
      </c>
      <c s="783" t="s">
        <v>1479</v>
      </c>
    </row>
    <row r="334" spans="1:41" s="783" customFormat="1" ht="14.4">
      <c r="A334" s="459" t="s">
        <v>658</v>
      </c>
      <c s="460">
        <v>6</v>
      </c>
      <c s="459" t="s">
        <v>2365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1099907.5</v>
      </c>
      <c s="463">
        <v>0</v>
      </c>
      <c s="464">
        <v>0</v>
      </c>
      <c s="464">
        <v>4912.9200000000001</v>
      </c>
      <c s="464">
        <v>0</v>
      </c>
      <c s="469">
        <v>0</v>
      </c>
      <c s="469">
        <v>0</v>
      </c>
      <c s="465">
        <v>1099907.5</v>
      </c>
      <c s="471">
        <v>43689</v>
      </c>
      <c s="471">
        <v>45881</v>
      </c>
      <c s="472">
        <v>1099907.5</v>
      </c>
      <c s="861">
        <v>0.69999999999999996</v>
      </c>
      <c s="861">
        <v>6</v>
      </c>
      <c s="633">
        <v>0.053600000000000002</v>
      </c>
      <c s="473">
        <v>0.69999999999999996</v>
      </c>
      <c s="473">
        <v>6</v>
      </c>
      <c s="474">
        <v>0.053600000000000002</v>
      </c>
      <c s="783" t="s">
        <v>1478</v>
      </c>
      <c s="783" t="s">
        <v>1479</v>
      </c>
    </row>
    <row r="335" spans="1:41" s="783" customFormat="1" ht="14.4">
      <c r="A335" s="459" t="s">
        <v>658</v>
      </c>
      <c s="460">
        <v>7</v>
      </c>
      <c s="459" t="s">
        <v>2366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1248292.5</v>
      </c>
      <c s="463">
        <v>0</v>
      </c>
      <c s="464">
        <v>0</v>
      </c>
      <c s="464">
        <v>5866.9700000000003</v>
      </c>
      <c s="464">
        <v>0</v>
      </c>
      <c s="469">
        <v>0</v>
      </c>
      <c s="469">
        <v>0</v>
      </c>
      <c s="465">
        <v>1248292.5</v>
      </c>
      <c s="471">
        <v>43689</v>
      </c>
      <c s="471">
        <v>46246</v>
      </c>
      <c s="472">
        <v>1248292.5</v>
      </c>
      <c s="861">
        <v>1.7</v>
      </c>
      <c s="861">
        <v>7</v>
      </c>
      <c s="633">
        <v>0.056399999999999999</v>
      </c>
      <c s="473">
        <v>1.7</v>
      </c>
      <c s="473">
        <v>7</v>
      </c>
      <c s="474">
        <v>0.056399999999999999</v>
      </c>
      <c s="783" t="s">
        <v>1478</v>
      </c>
      <c s="783" t="s">
        <v>1479</v>
      </c>
    </row>
    <row r="336" spans="1:41" s="783" customFormat="1" ht="14.4">
      <c r="A336" s="459" t="s">
        <v>658</v>
      </c>
      <c s="460">
        <v>8</v>
      </c>
      <c s="459" t="s">
        <v>2367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522002.5</v>
      </c>
      <c s="463">
        <v>0</v>
      </c>
      <c s="464">
        <v>0</v>
      </c>
      <c s="464">
        <v>2579.5599999999999</v>
      </c>
      <c s="464">
        <v>0</v>
      </c>
      <c s="469">
        <v>0</v>
      </c>
      <c s="469">
        <v>0</v>
      </c>
      <c s="465">
        <v>522002.5</v>
      </c>
      <c s="471">
        <v>43689</v>
      </c>
      <c s="471">
        <v>46611</v>
      </c>
      <c s="472">
        <v>522002.5</v>
      </c>
      <c s="861">
        <v>2.7000000000000002</v>
      </c>
      <c s="861">
        <v>8</v>
      </c>
      <c s="633">
        <v>0.059299999999999999</v>
      </c>
      <c s="473">
        <v>2.7000000000000002</v>
      </c>
      <c s="473">
        <v>8</v>
      </c>
      <c s="474">
        <v>0.059299999999999999</v>
      </c>
      <c s="783" t="s">
        <v>1478</v>
      </c>
      <c s="783" t="s">
        <v>1479</v>
      </c>
    </row>
    <row r="337" spans="1:41" s="783" customFormat="1" ht="14.4">
      <c r="A337" s="459" t="s">
        <v>659</v>
      </c>
      <c s="460">
        <v>3</v>
      </c>
      <c s="459" t="s">
        <v>2368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43690</v>
      </c>
      <c s="471">
        <v>45517</v>
      </c>
      <c s="472">
        <v>550765</v>
      </c>
      <c s="861">
        <v>0</v>
      </c>
      <c s="861">
        <v>0</v>
      </c>
      <c s="633">
        <v>0.050700000000000002</v>
      </c>
      <c s="473">
        <v>0</v>
      </c>
      <c s="473">
        <v>0</v>
      </c>
      <c s="474">
        <v>0</v>
      </c>
      <c s="783" t="s">
        <v>1478</v>
      </c>
      <c s="783" t="s">
        <v>1479</v>
      </c>
    </row>
    <row r="338" spans="1:41" s="783" customFormat="1" ht="14.4">
      <c r="A338" s="459" t="s">
        <v>659</v>
      </c>
      <c s="460">
        <v>4</v>
      </c>
      <c s="459" t="s">
        <v>2369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1273220</v>
      </c>
      <c s="463">
        <v>0</v>
      </c>
      <c s="464">
        <v>0</v>
      </c>
      <c s="464">
        <v>5687.0500000000002</v>
      </c>
      <c s="464">
        <v>0</v>
      </c>
      <c s="469">
        <v>0</v>
      </c>
      <c s="469">
        <v>0</v>
      </c>
      <c s="465">
        <v>1273220</v>
      </c>
      <c s="471">
        <v>43690</v>
      </c>
      <c s="471">
        <v>45882</v>
      </c>
      <c s="472">
        <v>1273220</v>
      </c>
      <c s="861">
        <v>0.70277777777777772</v>
      </c>
      <c s="861">
        <v>6</v>
      </c>
      <c s="633">
        <v>0.053600000000000002</v>
      </c>
      <c s="473">
        <v>0.70277777777777772</v>
      </c>
      <c s="473">
        <v>6</v>
      </c>
      <c s="474">
        <v>0.053600000000000002</v>
      </c>
      <c s="783" t="s">
        <v>1478</v>
      </c>
      <c s="783" t="s">
        <v>1479</v>
      </c>
    </row>
    <row r="339" spans="1:41" s="783" customFormat="1" ht="14.4">
      <c r="A339" s="459" t="s">
        <v>659</v>
      </c>
      <c s="460">
        <v>5</v>
      </c>
      <c s="459" t="s">
        <v>2370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1866317.5</v>
      </c>
      <c s="463">
        <v>0</v>
      </c>
      <c s="464">
        <v>0</v>
      </c>
      <c s="464">
        <v>8771.6900000000005</v>
      </c>
      <c s="464">
        <v>0</v>
      </c>
      <c s="469">
        <v>0</v>
      </c>
      <c s="469">
        <v>0</v>
      </c>
      <c s="465">
        <v>1866317.5</v>
      </c>
      <c s="471">
        <v>43690</v>
      </c>
      <c s="471">
        <v>46247</v>
      </c>
      <c s="472">
        <v>1866317.5</v>
      </c>
      <c s="861">
        <v>1.7027777777777777</v>
      </c>
      <c s="861">
        <v>7</v>
      </c>
      <c s="633">
        <v>0.056399999999999999</v>
      </c>
      <c s="473">
        <v>1.7027777777777777</v>
      </c>
      <c s="473">
        <v>7</v>
      </c>
      <c s="474">
        <v>0.056399999999999999</v>
      </c>
      <c s="783" t="s">
        <v>1478</v>
      </c>
      <c s="783" t="s">
        <v>1479</v>
      </c>
    </row>
    <row r="340" spans="1:41" s="783" customFormat="1" ht="14.4">
      <c r="A340" s="459" t="s">
        <v>659</v>
      </c>
      <c s="460">
        <v>6</v>
      </c>
      <c s="459" t="s">
        <v>2371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704902.5</v>
      </c>
      <c s="463">
        <v>0</v>
      </c>
      <c s="464">
        <v>0</v>
      </c>
      <c s="464">
        <v>3483.3899999999999</v>
      </c>
      <c s="464">
        <v>0</v>
      </c>
      <c s="469">
        <v>0</v>
      </c>
      <c s="469">
        <v>0</v>
      </c>
      <c s="465">
        <v>704902.5</v>
      </c>
      <c s="471">
        <v>43690</v>
      </c>
      <c s="471">
        <v>46612</v>
      </c>
      <c s="472">
        <v>704902.5</v>
      </c>
      <c s="861">
        <v>2.7027777777777779</v>
      </c>
      <c s="861">
        <v>8</v>
      </c>
      <c s="633">
        <v>0.059299999999999999</v>
      </c>
      <c s="473">
        <v>2.7027777777777779</v>
      </c>
      <c s="473">
        <v>8</v>
      </c>
      <c s="474">
        <v>0.059299999999999999</v>
      </c>
      <c s="783" t="s">
        <v>1478</v>
      </c>
      <c s="783" t="s">
        <v>1479</v>
      </c>
    </row>
    <row r="341" spans="1:41" s="783" customFormat="1" ht="14.4">
      <c r="A341" s="459" t="s">
        <v>659</v>
      </c>
      <c s="460">
        <v>7</v>
      </c>
      <c s="459" t="s">
        <v>2372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51920</v>
      </c>
      <c s="463">
        <v>0</v>
      </c>
      <c s="464">
        <v>0</v>
      </c>
      <c s="464">
        <v>268.69</v>
      </c>
      <c s="464">
        <v>0</v>
      </c>
      <c s="469">
        <v>0</v>
      </c>
      <c s="469">
        <v>0</v>
      </c>
      <c s="465">
        <v>51920</v>
      </c>
      <c s="471">
        <v>43690</v>
      </c>
      <c s="471">
        <v>46978</v>
      </c>
      <c s="472">
        <v>51920</v>
      </c>
      <c s="861">
        <v>3.7027777777777779</v>
      </c>
      <c s="861">
        <v>9</v>
      </c>
      <c s="633">
        <v>0.062100000000000002</v>
      </c>
      <c s="473">
        <v>3.7027777777777775</v>
      </c>
      <c s="473">
        <v>9</v>
      </c>
      <c s="474">
        <v>0.062100000000000002</v>
      </c>
      <c s="783" t="s">
        <v>1478</v>
      </c>
      <c s="783" t="s">
        <v>1479</v>
      </c>
    </row>
    <row r="342" spans="1:41" s="783" customFormat="1" ht="14.4">
      <c r="A342" s="459" t="s">
        <v>660</v>
      </c>
      <c s="460">
        <v>4</v>
      </c>
      <c s="459" t="s">
        <v>2373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43691</v>
      </c>
      <c s="471">
        <v>45518</v>
      </c>
      <c s="472">
        <v>460937.5</v>
      </c>
      <c s="861">
        <v>0</v>
      </c>
      <c s="861">
        <v>0</v>
      </c>
      <c s="633">
        <v>0.050700000000000002</v>
      </c>
      <c s="473">
        <v>0</v>
      </c>
      <c s="473">
        <v>0</v>
      </c>
      <c s="474">
        <v>0</v>
      </c>
      <c s="783" t="s">
        <v>1478</v>
      </c>
      <c s="783" t="s">
        <v>1479</v>
      </c>
    </row>
    <row r="343" spans="1:41" s="783" customFormat="1" ht="14.4">
      <c r="A343" s="459" t="s">
        <v>660</v>
      </c>
      <c s="460">
        <v>5</v>
      </c>
      <c s="459" t="s">
        <v>2374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1143272.5</v>
      </c>
      <c s="463">
        <v>0</v>
      </c>
      <c s="464">
        <v>0</v>
      </c>
      <c s="464">
        <v>5106.6199999999999</v>
      </c>
      <c s="464">
        <v>0</v>
      </c>
      <c s="469">
        <v>0</v>
      </c>
      <c s="469">
        <v>0</v>
      </c>
      <c s="465">
        <v>1143272.5</v>
      </c>
      <c s="471">
        <v>43691</v>
      </c>
      <c s="471">
        <v>45883</v>
      </c>
      <c s="472">
        <v>1143272.5</v>
      </c>
      <c s="861">
        <v>0.7055555555555556</v>
      </c>
      <c s="861">
        <v>6</v>
      </c>
      <c s="633">
        <v>0.053600000000000002</v>
      </c>
      <c s="473">
        <v>0.7055555555555556</v>
      </c>
      <c s="473">
        <v>6</v>
      </c>
      <c s="474">
        <v>0.053600000000000002</v>
      </c>
      <c s="783" t="s">
        <v>1478</v>
      </c>
      <c s="783" t="s">
        <v>1479</v>
      </c>
    </row>
    <row r="344" spans="1:41" s="783" customFormat="1" ht="14.4">
      <c r="A344" s="459" t="s">
        <v>660</v>
      </c>
      <c s="460">
        <v>6</v>
      </c>
      <c s="459" t="s">
        <v>2375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747530</v>
      </c>
      <c s="463">
        <v>0</v>
      </c>
      <c s="464">
        <v>0</v>
      </c>
      <c s="464">
        <v>3513.3899999999999</v>
      </c>
      <c s="464">
        <v>0</v>
      </c>
      <c s="469">
        <v>0</v>
      </c>
      <c s="469">
        <v>0</v>
      </c>
      <c s="465">
        <v>747530</v>
      </c>
      <c s="471">
        <v>43691</v>
      </c>
      <c s="471">
        <v>46248</v>
      </c>
      <c s="472">
        <v>747530</v>
      </c>
      <c s="861">
        <v>1.7055555555555555</v>
      </c>
      <c s="861">
        <v>7</v>
      </c>
      <c s="633">
        <v>0.056399999999999999</v>
      </c>
      <c s="473">
        <v>1.7055555555555557</v>
      </c>
      <c s="473">
        <v>7</v>
      </c>
      <c s="474">
        <v>0.056399999999999992</v>
      </c>
      <c s="783" t="s">
        <v>1478</v>
      </c>
      <c s="783" t="s">
        <v>1479</v>
      </c>
    </row>
    <row r="345" spans="1:41" s="783" customFormat="1" ht="14.4">
      <c r="A345" s="459" t="s">
        <v>660</v>
      </c>
      <c s="460">
        <v>7</v>
      </c>
      <c s="459" t="s">
        <v>2376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416982.5</v>
      </c>
      <c s="463">
        <v>0</v>
      </c>
      <c s="464">
        <v>0</v>
      </c>
      <c s="464">
        <v>2060.5900000000001</v>
      </c>
      <c s="464">
        <v>0</v>
      </c>
      <c s="469">
        <v>0</v>
      </c>
      <c s="469">
        <v>0</v>
      </c>
      <c s="465">
        <v>416982.5</v>
      </c>
      <c s="471">
        <v>43691</v>
      </c>
      <c s="471">
        <v>46613</v>
      </c>
      <c s="472">
        <v>416982.5</v>
      </c>
      <c s="861">
        <v>2.7055555555555557</v>
      </c>
      <c s="861">
        <v>8</v>
      </c>
      <c s="633">
        <v>0.059299999999999999</v>
      </c>
      <c s="473">
        <v>2.7055555555555557</v>
      </c>
      <c s="473">
        <v>8</v>
      </c>
      <c s="474">
        <v>0.059299999999999999</v>
      </c>
      <c s="783" t="s">
        <v>1478</v>
      </c>
      <c s="783" t="s">
        <v>1479</v>
      </c>
    </row>
    <row r="346" spans="1:41" s="783" customFormat="1" ht="14.4">
      <c r="A346" s="459" t="s">
        <v>660</v>
      </c>
      <c s="460">
        <v>8</v>
      </c>
      <c s="459" t="s">
        <v>2377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43691</v>
      </c>
      <c s="471">
        <v>46979</v>
      </c>
      <c s="472">
        <v>53100</v>
      </c>
      <c s="861">
        <v>3.7055555555555557</v>
      </c>
      <c s="861">
        <v>9</v>
      </c>
      <c s="633">
        <v>0.062100000000000002</v>
      </c>
      <c s="473">
        <v>3.7055555555555557</v>
      </c>
      <c s="473">
        <v>9</v>
      </c>
      <c s="474">
        <v>0.062100000000000002</v>
      </c>
      <c s="783" t="s">
        <v>1478</v>
      </c>
      <c s="783" t="s">
        <v>1479</v>
      </c>
    </row>
    <row r="347" spans="1:41" s="783" customFormat="1" ht="14.4">
      <c r="A347" s="459" t="s">
        <v>661</v>
      </c>
      <c s="460">
        <v>4</v>
      </c>
      <c s="459" t="s">
        <v>2378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43691</v>
      </c>
      <c s="471">
        <v>45518</v>
      </c>
      <c s="472">
        <v>862727.5</v>
      </c>
      <c s="861">
        <v>0</v>
      </c>
      <c s="861">
        <v>0</v>
      </c>
      <c s="633">
        <v>0.050700000000000002</v>
      </c>
      <c s="473">
        <v>0</v>
      </c>
      <c s="473">
        <v>0</v>
      </c>
      <c s="474">
        <v>0</v>
      </c>
      <c s="783" t="s">
        <v>1478</v>
      </c>
      <c s="783" t="s">
        <v>1479</v>
      </c>
    </row>
    <row r="348" spans="1:41" s="783" customFormat="1" ht="14.4">
      <c r="A348" s="459" t="s">
        <v>661</v>
      </c>
      <c s="460">
        <v>5</v>
      </c>
      <c s="459" t="s">
        <v>2379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837800</v>
      </c>
      <c s="463">
        <v>0</v>
      </c>
      <c s="464">
        <v>0</v>
      </c>
      <c s="464">
        <v>3742.1700000000001</v>
      </c>
      <c s="464">
        <v>0</v>
      </c>
      <c s="469">
        <v>0</v>
      </c>
      <c s="469">
        <v>0</v>
      </c>
      <c s="465">
        <v>837800</v>
      </c>
      <c s="471">
        <v>43691</v>
      </c>
      <c s="471">
        <v>45883</v>
      </c>
      <c s="472">
        <v>837800</v>
      </c>
      <c s="861">
        <v>0.7055555555555556</v>
      </c>
      <c s="861">
        <v>6</v>
      </c>
      <c s="633">
        <v>0.053600000000000002</v>
      </c>
      <c s="473">
        <v>0.7055555555555556</v>
      </c>
      <c s="473">
        <v>6</v>
      </c>
      <c s="474">
        <v>0.053600000000000002</v>
      </c>
      <c s="783" t="s">
        <v>1478</v>
      </c>
      <c s="783" t="s">
        <v>1479</v>
      </c>
    </row>
    <row r="349" spans="1:41" s="783" customFormat="1" ht="14.4">
      <c r="A349" s="459" t="s">
        <v>661</v>
      </c>
      <c s="460">
        <v>6</v>
      </c>
      <c s="459" t="s">
        <v>2380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1506417.5</v>
      </c>
      <c s="463">
        <v>0</v>
      </c>
      <c s="464">
        <v>0</v>
      </c>
      <c s="464">
        <v>7080.1599999999999</v>
      </c>
      <c s="464">
        <v>0</v>
      </c>
      <c s="469">
        <v>0</v>
      </c>
      <c s="469">
        <v>0</v>
      </c>
      <c s="465">
        <v>1506417.5</v>
      </c>
      <c s="471">
        <v>43691</v>
      </c>
      <c s="471">
        <v>46248</v>
      </c>
      <c s="472">
        <v>1506417.5</v>
      </c>
      <c s="861">
        <v>1.7055555555555555</v>
      </c>
      <c s="861">
        <v>7</v>
      </c>
      <c s="633">
        <v>0.056399999999999999</v>
      </c>
      <c s="473">
        <v>1.7055555555555555</v>
      </c>
      <c s="473">
        <v>7</v>
      </c>
      <c s="474">
        <v>0.056399999999999999</v>
      </c>
      <c s="783" t="s">
        <v>1478</v>
      </c>
      <c s="783" t="s">
        <v>1479</v>
      </c>
    </row>
    <row r="350" spans="1:41" s="783" customFormat="1" ht="14.4">
      <c r="A350" s="459" t="s">
        <v>661</v>
      </c>
      <c s="460">
        <v>7</v>
      </c>
      <c s="459" t="s">
        <v>2381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403265</v>
      </c>
      <c s="463">
        <v>0</v>
      </c>
      <c s="464">
        <v>0</v>
      </c>
      <c s="464">
        <v>1992.8</v>
      </c>
      <c s="464">
        <v>0</v>
      </c>
      <c s="469">
        <v>0</v>
      </c>
      <c s="469">
        <v>0</v>
      </c>
      <c s="465">
        <v>403265</v>
      </c>
      <c s="471">
        <v>43691</v>
      </c>
      <c s="471">
        <v>46613</v>
      </c>
      <c s="472">
        <v>403265</v>
      </c>
      <c s="861">
        <v>2.7055555555555557</v>
      </c>
      <c s="861">
        <v>8</v>
      </c>
      <c s="633">
        <v>0.059299999999999999</v>
      </c>
      <c s="473">
        <v>2.7055555555555557</v>
      </c>
      <c s="473">
        <v>8</v>
      </c>
      <c s="474">
        <v>0.059299999999999999</v>
      </c>
      <c s="783" t="s">
        <v>1478</v>
      </c>
      <c s="783" t="s">
        <v>1479</v>
      </c>
    </row>
    <row r="351" spans="1:41" s="783" customFormat="1" ht="14.4">
      <c r="A351" s="459" t="s">
        <v>661</v>
      </c>
      <c s="460">
        <v>8</v>
      </c>
      <c s="459" t="s">
        <v>2382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43691</v>
      </c>
      <c s="471">
        <v>46979</v>
      </c>
      <c s="472">
        <v>53100</v>
      </c>
      <c s="861">
        <v>3.7055555555555557</v>
      </c>
      <c s="861">
        <v>9</v>
      </c>
      <c s="633">
        <v>0.062100000000000002</v>
      </c>
      <c s="473">
        <v>3.7055555555555557</v>
      </c>
      <c s="473">
        <v>9</v>
      </c>
      <c s="474">
        <v>0.062100000000000002</v>
      </c>
      <c s="783" t="s">
        <v>1478</v>
      </c>
      <c s="783" t="s">
        <v>1479</v>
      </c>
    </row>
    <row r="352" spans="1:41" s="783" customFormat="1" ht="14.4">
      <c r="A352" s="459" t="s">
        <v>662</v>
      </c>
      <c s="460">
        <v>3</v>
      </c>
      <c s="459" t="s">
        <v>2383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43693</v>
      </c>
      <c s="471">
        <v>45520</v>
      </c>
      <c s="472">
        <v>404445</v>
      </c>
      <c s="861">
        <v>0</v>
      </c>
      <c s="861">
        <v>0</v>
      </c>
      <c s="633">
        <v>0.050700000000000002</v>
      </c>
      <c s="473">
        <v>0</v>
      </c>
      <c s="473">
        <v>0</v>
      </c>
      <c s="474">
        <v>0</v>
      </c>
      <c s="783" t="s">
        <v>1478</v>
      </c>
      <c s="783" t="s">
        <v>1479</v>
      </c>
    </row>
    <row r="353" spans="1:41" s="783" customFormat="1" ht="14.4">
      <c r="A353" s="459" t="s">
        <v>662</v>
      </c>
      <c s="460">
        <v>4</v>
      </c>
      <c s="459" t="s">
        <v>2384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1602882.5</v>
      </c>
      <c s="463">
        <v>0</v>
      </c>
      <c s="464">
        <v>0</v>
      </c>
      <c s="464">
        <v>7159.54</v>
      </c>
      <c s="464">
        <v>0</v>
      </c>
      <c s="469">
        <v>0</v>
      </c>
      <c s="469">
        <v>0</v>
      </c>
      <c s="465">
        <v>1602882.5</v>
      </c>
      <c s="471">
        <v>43693</v>
      </c>
      <c s="471">
        <v>45885</v>
      </c>
      <c s="472">
        <v>1602882.5</v>
      </c>
      <c s="861">
        <v>0.71111111111111114</v>
      </c>
      <c s="861">
        <v>6</v>
      </c>
      <c s="633">
        <v>0.053600000000000002</v>
      </c>
      <c s="473">
        <v>0.71111111111111103</v>
      </c>
      <c s="473">
        <v>6</v>
      </c>
      <c s="474">
        <v>0.053600000000000002</v>
      </c>
      <c s="783" t="s">
        <v>1478</v>
      </c>
      <c s="783" t="s">
        <v>1479</v>
      </c>
    </row>
    <row r="354" spans="1:41" s="783" customFormat="1" ht="14.4">
      <c r="A354" s="459" t="s">
        <v>662</v>
      </c>
      <c s="460">
        <v>5</v>
      </c>
      <c s="459" t="s">
        <v>2385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1291952.5</v>
      </c>
      <c s="463">
        <v>0</v>
      </c>
      <c s="464">
        <v>0</v>
      </c>
      <c s="464">
        <v>6072.1800000000003</v>
      </c>
      <c s="464">
        <v>0</v>
      </c>
      <c s="469">
        <v>0</v>
      </c>
      <c s="469">
        <v>0</v>
      </c>
      <c s="465">
        <v>1291952.5</v>
      </c>
      <c s="471">
        <v>43693</v>
      </c>
      <c s="471">
        <v>46250</v>
      </c>
      <c s="472">
        <v>1291952.5</v>
      </c>
      <c s="861">
        <v>1.711111111111111</v>
      </c>
      <c s="861">
        <v>7</v>
      </c>
      <c s="633">
        <v>0.056399999999999999</v>
      </c>
      <c s="473">
        <v>1.7111111111111108</v>
      </c>
      <c s="473">
        <v>7</v>
      </c>
      <c s="474">
        <v>0.056399999999999999</v>
      </c>
      <c s="783" t="s">
        <v>1478</v>
      </c>
      <c s="783" t="s">
        <v>1479</v>
      </c>
    </row>
    <row r="355" spans="1:41" s="783" customFormat="1" ht="14.4">
      <c r="A355" s="459" t="s">
        <v>662</v>
      </c>
      <c s="460">
        <v>6</v>
      </c>
      <c s="459" t="s">
        <v>2386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623482.5</v>
      </c>
      <c s="463">
        <v>0</v>
      </c>
      <c s="464">
        <v>0</v>
      </c>
      <c s="464">
        <v>3081.04</v>
      </c>
      <c s="464">
        <v>0</v>
      </c>
      <c s="469">
        <v>0</v>
      </c>
      <c s="469">
        <v>0</v>
      </c>
      <c s="465">
        <v>623482.5</v>
      </c>
      <c s="471">
        <v>43693</v>
      </c>
      <c s="471">
        <v>46615</v>
      </c>
      <c s="472">
        <v>623482.5</v>
      </c>
      <c s="861">
        <v>2.7111111111111112</v>
      </c>
      <c s="861">
        <v>8</v>
      </c>
      <c s="633">
        <v>0.059299999999999999</v>
      </c>
      <c s="473">
        <v>2.7111111111111112</v>
      </c>
      <c s="473">
        <v>8</v>
      </c>
      <c s="474">
        <v>0.059299999999999999</v>
      </c>
      <c s="783" t="s">
        <v>1478</v>
      </c>
      <c s="783" t="s">
        <v>1479</v>
      </c>
    </row>
    <row r="356" spans="1:41" s="783" customFormat="1" ht="14.4">
      <c r="A356" s="459" t="s">
        <v>663</v>
      </c>
      <c s="460">
        <v>5</v>
      </c>
      <c s="459" t="s">
        <v>2387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43696</v>
      </c>
      <c s="471">
        <v>45523</v>
      </c>
      <c s="472">
        <v>524067.5</v>
      </c>
      <c s="861">
        <v>0</v>
      </c>
      <c s="861">
        <v>0</v>
      </c>
      <c s="633">
        <v>0.050700000000000002</v>
      </c>
      <c s="473">
        <v>0</v>
      </c>
      <c s="473">
        <v>0</v>
      </c>
      <c s="474">
        <v>0</v>
      </c>
      <c s="783" t="s">
        <v>1478</v>
      </c>
      <c s="783" t="s">
        <v>1479</v>
      </c>
    </row>
    <row r="357" spans="1:41" s="783" customFormat="1" ht="14.4">
      <c r="A357" s="459" t="s">
        <v>663</v>
      </c>
      <c s="460">
        <v>6</v>
      </c>
      <c s="459" t="s">
        <v>2388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765230</v>
      </c>
      <c s="463">
        <v>0</v>
      </c>
      <c s="464">
        <v>0</v>
      </c>
      <c s="464">
        <v>3418.0300000000002</v>
      </c>
      <c s="464">
        <v>0</v>
      </c>
      <c s="469">
        <v>0</v>
      </c>
      <c s="469">
        <v>0</v>
      </c>
      <c s="465">
        <v>765230</v>
      </c>
      <c s="471">
        <v>43696</v>
      </c>
      <c s="471">
        <v>45888</v>
      </c>
      <c s="472">
        <v>765230</v>
      </c>
      <c s="861">
        <v>0.71944444444444444</v>
      </c>
      <c s="861">
        <v>6</v>
      </c>
      <c s="633">
        <v>0.053600000000000002</v>
      </c>
      <c s="473">
        <v>0.71944444444444444</v>
      </c>
      <c s="473">
        <v>6</v>
      </c>
      <c s="474">
        <v>0.053600000000000002</v>
      </c>
      <c s="783" t="s">
        <v>1478</v>
      </c>
      <c s="783" t="s">
        <v>1479</v>
      </c>
    </row>
    <row r="358" spans="1:41" s="783" customFormat="1" ht="14.4">
      <c r="A358" s="459" t="s">
        <v>663</v>
      </c>
      <c s="460">
        <v>7</v>
      </c>
      <c s="459" t="s">
        <v>2389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1036777.5</v>
      </c>
      <c s="463">
        <v>0</v>
      </c>
      <c s="464">
        <v>0</v>
      </c>
      <c s="464">
        <v>4872.8500000000004</v>
      </c>
      <c s="464">
        <v>0</v>
      </c>
      <c s="469">
        <v>0</v>
      </c>
      <c s="469">
        <v>0</v>
      </c>
      <c s="465">
        <v>1036777.5</v>
      </c>
      <c s="471">
        <v>43696</v>
      </c>
      <c s="471">
        <v>46253</v>
      </c>
      <c s="472">
        <v>1036777.5</v>
      </c>
      <c s="861">
        <v>1.7194444444444446</v>
      </c>
      <c s="861">
        <v>7</v>
      </c>
      <c s="633">
        <v>0.056399999999999999</v>
      </c>
      <c s="473">
        <v>1.7194444444444446</v>
      </c>
      <c s="473">
        <v>7</v>
      </c>
      <c s="474">
        <v>0.056399999999999999</v>
      </c>
      <c s="783" t="s">
        <v>1478</v>
      </c>
      <c s="783" t="s">
        <v>1479</v>
      </c>
    </row>
    <row r="359" spans="1:41" s="783" customFormat="1" ht="14.4">
      <c r="A359" s="459" t="s">
        <v>663</v>
      </c>
      <c s="460">
        <v>8</v>
      </c>
      <c s="459" t="s">
        <v>2390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157825</v>
      </c>
      <c s="463">
        <v>0</v>
      </c>
      <c s="464">
        <v>0</v>
      </c>
      <c s="464">
        <v>779.91999999999996</v>
      </c>
      <c s="464">
        <v>0</v>
      </c>
      <c s="469">
        <v>0</v>
      </c>
      <c s="469">
        <v>0</v>
      </c>
      <c s="465">
        <v>157825</v>
      </c>
      <c s="471">
        <v>43696</v>
      </c>
      <c s="471">
        <v>46618</v>
      </c>
      <c s="472">
        <v>157825</v>
      </c>
      <c s="861">
        <v>2.7194444444444446</v>
      </c>
      <c s="861">
        <v>8</v>
      </c>
      <c s="633">
        <v>0.059299999999999999</v>
      </c>
      <c s="473">
        <v>2.7194444444444446</v>
      </c>
      <c s="473">
        <v>8</v>
      </c>
      <c s="474">
        <v>0.059299999999999992</v>
      </c>
      <c s="783" t="s">
        <v>1478</v>
      </c>
      <c s="783" t="s">
        <v>1479</v>
      </c>
    </row>
    <row r="360" spans="1:41" s="783" customFormat="1" ht="14.4">
      <c r="A360" s="459" t="s">
        <v>664</v>
      </c>
      <c s="460">
        <v>5</v>
      </c>
      <c s="459" t="s">
        <v>2391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43697</v>
      </c>
      <c s="471">
        <v>45524</v>
      </c>
      <c s="472">
        <v>757412.5</v>
      </c>
      <c s="861">
        <v>0</v>
      </c>
      <c s="861">
        <v>0</v>
      </c>
      <c s="633">
        <v>0.050700000000000002</v>
      </c>
      <c s="473">
        <v>0</v>
      </c>
      <c s="473">
        <v>0</v>
      </c>
      <c s="474">
        <v>0</v>
      </c>
      <c s="783" t="s">
        <v>1478</v>
      </c>
      <c s="783" t="s">
        <v>1479</v>
      </c>
    </row>
    <row r="361" spans="1:41" s="783" customFormat="1" ht="14.4">
      <c r="A361" s="459" t="s">
        <v>664</v>
      </c>
      <c s="460">
        <v>6</v>
      </c>
      <c s="459" t="s">
        <v>2392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648262.5</v>
      </c>
      <c s="463">
        <v>0</v>
      </c>
      <c s="464">
        <v>0</v>
      </c>
      <c s="464">
        <v>2895.5700000000002</v>
      </c>
      <c s="464">
        <v>0</v>
      </c>
      <c s="469">
        <v>0</v>
      </c>
      <c s="469">
        <v>0</v>
      </c>
      <c s="465">
        <v>648262.5</v>
      </c>
      <c s="471">
        <v>43697</v>
      </c>
      <c s="471">
        <v>45889</v>
      </c>
      <c s="472">
        <v>648262.5</v>
      </c>
      <c s="861">
        <v>0.72222222222222221</v>
      </c>
      <c s="861">
        <v>6</v>
      </c>
      <c s="633">
        <v>0.053600000000000002</v>
      </c>
      <c s="473">
        <v>0.72222222222222221</v>
      </c>
      <c s="473">
        <v>6</v>
      </c>
      <c s="474">
        <v>0.053600000000000002</v>
      </c>
      <c s="783" t="s">
        <v>1478</v>
      </c>
      <c s="783" t="s">
        <v>1479</v>
      </c>
    </row>
    <row r="362" spans="1:41" s="783" customFormat="1" ht="14.4">
      <c r="A362" s="459" t="s">
        <v>664</v>
      </c>
      <c s="460">
        <v>7</v>
      </c>
      <c s="459" t="s">
        <v>2393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1081470</v>
      </c>
      <c s="463">
        <v>0</v>
      </c>
      <c s="464">
        <v>0</v>
      </c>
      <c s="464">
        <v>5082.9099999999999</v>
      </c>
      <c s="464">
        <v>0</v>
      </c>
      <c s="469">
        <v>0</v>
      </c>
      <c s="469">
        <v>0</v>
      </c>
      <c s="465">
        <v>1081470</v>
      </c>
      <c s="471">
        <v>43697</v>
      </c>
      <c s="471">
        <v>46254</v>
      </c>
      <c s="472">
        <v>1081470</v>
      </c>
      <c s="861">
        <v>1.7222222222222223</v>
      </c>
      <c s="861">
        <v>7</v>
      </c>
      <c s="633">
        <v>0.056399999999999999</v>
      </c>
      <c s="473">
        <v>1.7222222222222223</v>
      </c>
      <c s="473">
        <v>7</v>
      </c>
      <c s="474">
        <v>0.056399999999999999</v>
      </c>
      <c s="783" t="s">
        <v>1478</v>
      </c>
      <c s="783" t="s">
        <v>1479</v>
      </c>
    </row>
    <row r="363" spans="1:41" s="783" customFormat="1" ht="14.4">
      <c r="A363" s="459" t="s">
        <v>664</v>
      </c>
      <c s="460">
        <v>8</v>
      </c>
      <c s="459" t="s">
        <v>2394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315502.5</v>
      </c>
      <c s="463">
        <v>0</v>
      </c>
      <c s="464">
        <v>0</v>
      </c>
      <c s="464">
        <v>1559.1099999999999</v>
      </c>
      <c s="464">
        <v>0</v>
      </c>
      <c s="469">
        <v>0</v>
      </c>
      <c s="469">
        <v>0</v>
      </c>
      <c s="465">
        <v>315502.5</v>
      </c>
      <c s="471">
        <v>43697</v>
      </c>
      <c s="471">
        <v>46619</v>
      </c>
      <c s="472">
        <v>315502.5</v>
      </c>
      <c s="861">
        <v>2.7222222222222223</v>
      </c>
      <c s="861">
        <v>8</v>
      </c>
      <c s="633">
        <v>0.059299999999999999</v>
      </c>
      <c s="473">
        <v>2.7222222222222223</v>
      </c>
      <c s="473">
        <v>8</v>
      </c>
      <c s="474">
        <v>0.059299999999999999</v>
      </c>
      <c s="783" t="s">
        <v>1478</v>
      </c>
      <c s="783" t="s">
        <v>1479</v>
      </c>
    </row>
    <row r="364" spans="1:41" s="783" customFormat="1" ht="14.4">
      <c r="A364" s="459" t="s">
        <v>664</v>
      </c>
      <c s="460">
        <v>9</v>
      </c>
      <c s="459" t="s">
        <v>2395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43697</v>
      </c>
      <c s="471">
        <v>47350</v>
      </c>
      <c s="472">
        <v>53100</v>
      </c>
      <c s="861">
        <v>4.7222222222222223</v>
      </c>
      <c s="861">
        <v>10</v>
      </c>
      <c s="633">
        <v>0.065000000000000002</v>
      </c>
      <c s="473">
        <v>4.7222222222222223</v>
      </c>
      <c s="473">
        <v>10</v>
      </c>
      <c s="474">
        <v>0.065000000000000002</v>
      </c>
      <c s="783" t="s">
        <v>1478</v>
      </c>
      <c s="783" t="s">
        <v>1479</v>
      </c>
    </row>
    <row r="365" spans="1:41" s="783" customFormat="1" ht="14.4">
      <c r="A365" s="459" t="s">
        <v>665</v>
      </c>
      <c s="460">
        <v>4</v>
      </c>
      <c s="459" t="s">
        <v>2396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43698</v>
      </c>
      <c s="471">
        <v>45525</v>
      </c>
      <c s="472">
        <v>649885</v>
      </c>
      <c s="861">
        <v>0</v>
      </c>
      <c s="861">
        <v>0</v>
      </c>
      <c s="633">
        <v>0.050700000000000002</v>
      </c>
      <c s="473">
        <v>0</v>
      </c>
      <c s="473">
        <v>0</v>
      </c>
      <c s="474">
        <v>0</v>
      </c>
      <c s="783" t="s">
        <v>1478</v>
      </c>
      <c s="783" t="s">
        <v>1479</v>
      </c>
    </row>
    <row r="366" spans="1:41" s="783" customFormat="1" ht="14.4">
      <c r="A366" s="459" t="s">
        <v>665</v>
      </c>
      <c s="460">
        <v>5</v>
      </c>
      <c s="459" t="s">
        <v>2397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1526182.5</v>
      </c>
      <c s="463">
        <v>0</v>
      </c>
      <c s="464">
        <v>0</v>
      </c>
      <c s="464">
        <v>6816.9499999999998</v>
      </c>
      <c s="464">
        <v>0</v>
      </c>
      <c s="469">
        <v>0</v>
      </c>
      <c s="469">
        <v>0</v>
      </c>
      <c s="465">
        <v>1526182.5</v>
      </c>
      <c s="471">
        <v>43698</v>
      </c>
      <c s="471">
        <v>45890</v>
      </c>
      <c s="472">
        <v>1526182.5</v>
      </c>
      <c s="861">
        <v>0.72499999999999998</v>
      </c>
      <c s="861">
        <v>6</v>
      </c>
      <c s="633">
        <v>0.053600000000000002</v>
      </c>
      <c s="473">
        <v>0.72499999999999998</v>
      </c>
      <c s="473">
        <v>6</v>
      </c>
      <c s="474">
        <v>0.053600000000000002</v>
      </c>
      <c s="783" t="s">
        <v>1478</v>
      </c>
      <c s="783" t="s">
        <v>1479</v>
      </c>
    </row>
    <row r="367" spans="1:41" s="783" customFormat="1" ht="14.4">
      <c r="A367" s="459" t="s">
        <v>665</v>
      </c>
      <c s="460">
        <v>6</v>
      </c>
      <c s="459" t="s">
        <v>2398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1467772.5</v>
      </c>
      <c s="463">
        <v>0</v>
      </c>
      <c s="464">
        <v>0</v>
      </c>
      <c s="464">
        <v>6898.5299999999997</v>
      </c>
      <c s="464">
        <v>0</v>
      </c>
      <c s="469">
        <v>0</v>
      </c>
      <c s="469">
        <v>0</v>
      </c>
      <c s="465">
        <v>1467772.5</v>
      </c>
      <c s="471">
        <v>43698</v>
      </c>
      <c s="471">
        <v>46255</v>
      </c>
      <c s="472">
        <v>1467772.5</v>
      </c>
      <c s="861">
        <v>1.7250000000000001</v>
      </c>
      <c s="861">
        <v>7</v>
      </c>
      <c s="633">
        <v>0.056399999999999999</v>
      </c>
      <c s="473">
        <v>1.7250000000000001</v>
      </c>
      <c s="473">
        <v>7</v>
      </c>
      <c s="474">
        <v>0.056399999999999992</v>
      </c>
      <c s="783" t="s">
        <v>1478</v>
      </c>
      <c s="783" t="s">
        <v>1479</v>
      </c>
    </row>
    <row r="368" spans="1:41" s="783" customFormat="1" ht="14.4">
      <c r="A368" s="459" t="s">
        <v>665</v>
      </c>
      <c s="460">
        <v>7</v>
      </c>
      <c s="459" t="s">
        <v>2399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315650</v>
      </c>
      <c s="463">
        <v>0</v>
      </c>
      <c s="464">
        <v>0</v>
      </c>
      <c s="464">
        <v>1559.8399999999999</v>
      </c>
      <c s="464">
        <v>0</v>
      </c>
      <c s="469">
        <v>0</v>
      </c>
      <c s="469">
        <v>0</v>
      </c>
      <c s="465">
        <v>315650</v>
      </c>
      <c s="471">
        <v>43698</v>
      </c>
      <c s="471">
        <v>46620</v>
      </c>
      <c s="472">
        <v>315650</v>
      </c>
      <c s="861">
        <v>2.7250000000000001</v>
      </c>
      <c s="861">
        <v>8</v>
      </c>
      <c s="633">
        <v>0.059299999999999999</v>
      </c>
      <c s="473">
        <v>2.7250000000000001</v>
      </c>
      <c s="473">
        <v>8</v>
      </c>
      <c s="474">
        <v>0.059299999999999992</v>
      </c>
      <c s="783" t="s">
        <v>1478</v>
      </c>
      <c s="783" t="s">
        <v>1479</v>
      </c>
    </row>
    <row r="369" spans="1:41" s="783" customFormat="1" ht="14.4">
      <c r="A369" s="459" t="s">
        <v>665</v>
      </c>
      <c s="460">
        <v>8</v>
      </c>
      <c s="459" t="s">
        <v>2400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43698</v>
      </c>
      <c s="471">
        <v>46986</v>
      </c>
      <c s="472">
        <v>106200</v>
      </c>
      <c s="861">
        <v>3.7250000000000001</v>
      </c>
      <c s="861">
        <v>9</v>
      </c>
      <c s="633">
        <v>0.062100000000000002</v>
      </c>
      <c s="473">
        <v>3.7250000000000001</v>
      </c>
      <c s="473">
        <v>9</v>
      </c>
      <c s="474">
        <v>0.062100000000000002</v>
      </c>
      <c s="783" t="s">
        <v>1478</v>
      </c>
      <c s="783" t="s">
        <v>1479</v>
      </c>
    </row>
    <row r="370" spans="1:41" s="783" customFormat="1" ht="14.4">
      <c r="A370" s="459" t="s">
        <v>665</v>
      </c>
      <c s="460">
        <v>9</v>
      </c>
      <c s="459" t="s">
        <v>2401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43698</v>
      </c>
      <c s="471">
        <v>47351</v>
      </c>
      <c s="472">
        <v>53100</v>
      </c>
      <c s="861">
        <v>4.7249999999999996</v>
      </c>
      <c s="861">
        <v>10</v>
      </c>
      <c s="633">
        <v>0.065000000000000002</v>
      </c>
      <c s="473">
        <v>4.7249999999999996</v>
      </c>
      <c s="473">
        <v>10</v>
      </c>
      <c s="474">
        <v>0.065000000000000002</v>
      </c>
      <c s="783" t="s">
        <v>1478</v>
      </c>
      <c s="783" t="s">
        <v>1479</v>
      </c>
    </row>
    <row r="371" spans="1:41" s="783" customFormat="1" ht="14.4">
      <c r="A371" s="459" t="s">
        <v>666</v>
      </c>
      <c s="460">
        <v>5</v>
      </c>
      <c s="459" t="s">
        <v>2402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43699</v>
      </c>
      <c s="471">
        <v>45526</v>
      </c>
      <c s="472">
        <v>606815</v>
      </c>
      <c s="861">
        <v>0</v>
      </c>
      <c s="861">
        <v>0</v>
      </c>
      <c s="633">
        <v>0.050700000000000002</v>
      </c>
      <c s="473">
        <v>0</v>
      </c>
      <c s="473">
        <v>0</v>
      </c>
      <c s="474">
        <v>0</v>
      </c>
      <c s="783" t="s">
        <v>1478</v>
      </c>
      <c s="783" t="s">
        <v>1479</v>
      </c>
    </row>
    <row r="372" spans="1:41" s="783" customFormat="1" ht="14.4">
      <c r="A372" s="459" t="s">
        <v>666</v>
      </c>
      <c s="460">
        <v>6</v>
      </c>
      <c s="459" t="s">
        <v>2403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1238557.5</v>
      </c>
      <c s="463">
        <v>0</v>
      </c>
      <c s="464">
        <v>0</v>
      </c>
      <c s="464">
        <v>5532.2200000000003</v>
      </c>
      <c s="464">
        <v>0</v>
      </c>
      <c s="469">
        <v>0</v>
      </c>
      <c s="469">
        <v>0</v>
      </c>
      <c s="465">
        <v>1238557.5</v>
      </c>
      <c s="471">
        <v>43699</v>
      </c>
      <c s="471">
        <v>45891</v>
      </c>
      <c s="472">
        <v>1238557.5</v>
      </c>
      <c s="861">
        <v>0.72777777777777775</v>
      </c>
      <c s="861">
        <v>6</v>
      </c>
      <c s="633">
        <v>0.053600000000000002</v>
      </c>
      <c s="473">
        <v>0.72777777777777775</v>
      </c>
      <c s="473">
        <v>6</v>
      </c>
      <c s="474">
        <v>0.053600000000000002</v>
      </c>
      <c s="783" t="s">
        <v>1478</v>
      </c>
      <c s="783" t="s">
        <v>1479</v>
      </c>
    </row>
    <row r="373" spans="1:41" s="783" customFormat="1" ht="14.4">
      <c r="A373" s="459" t="s">
        <v>666</v>
      </c>
      <c s="460">
        <v>7</v>
      </c>
      <c s="459" t="s">
        <v>2404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1540637.5</v>
      </c>
      <c s="463">
        <v>0</v>
      </c>
      <c s="464">
        <v>0</v>
      </c>
      <c s="464">
        <v>7241</v>
      </c>
      <c s="464">
        <v>0</v>
      </c>
      <c s="469">
        <v>0</v>
      </c>
      <c s="469">
        <v>0</v>
      </c>
      <c s="465">
        <v>1540637.5</v>
      </c>
      <c s="471">
        <v>43699</v>
      </c>
      <c s="471">
        <v>46256</v>
      </c>
      <c s="472">
        <v>1540637.5</v>
      </c>
      <c s="861">
        <v>1.7277777777777779</v>
      </c>
      <c s="861">
        <v>7</v>
      </c>
      <c s="633">
        <v>0.056399999999999999</v>
      </c>
      <c s="473">
        <v>1.7277777777777776</v>
      </c>
      <c s="473">
        <v>7</v>
      </c>
      <c s="474">
        <v>0.056399999999999999</v>
      </c>
      <c s="783" t="s">
        <v>1478</v>
      </c>
      <c s="783" t="s">
        <v>1479</v>
      </c>
    </row>
    <row r="374" spans="1:41" s="783" customFormat="1" ht="14.4">
      <c r="A374" s="459" t="s">
        <v>666</v>
      </c>
      <c s="460">
        <v>8</v>
      </c>
      <c s="459" t="s">
        <v>2405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384090</v>
      </c>
      <c s="463">
        <v>0</v>
      </c>
      <c s="464">
        <v>0</v>
      </c>
      <c s="464">
        <v>1898.04</v>
      </c>
      <c s="464">
        <v>0</v>
      </c>
      <c s="469">
        <v>0</v>
      </c>
      <c s="469">
        <v>0</v>
      </c>
      <c s="465">
        <v>384090</v>
      </c>
      <c s="471">
        <v>43699</v>
      </c>
      <c s="471">
        <v>46621</v>
      </c>
      <c s="472">
        <v>384090</v>
      </c>
      <c s="861">
        <v>2.7277777777777779</v>
      </c>
      <c s="861">
        <v>8</v>
      </c>
      <c s="633">
        <v>0.059299999999999999</v>
      </c>
      <c s="473">
        <v>2.7277777777777779</v>
      </c>
      <c s="473">
        <v>8</v>
      </c>
      <c s="474">
        <v>0.059299999999999999</v>
      </c>
      <c s="783" t="s">
        <v>1478</v>
      </c>
      <c s="783" t="s">
        <v>1479</v>
      </c>
    </row>
    <row r="375" spans="1:41" s="783" customFormat="1" ht="14.4">
      <c r="A375" s="459" t="s">
        <v>666</v>
      </c>
      <c s="460">
        <v>9</v>
      </c>
      <c s="459" t="s">
        <v>2406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43699</v>
      </c>
      <c s="471">
        <v>46987</v>
      </c>
      <c s="472">
        <v>53100</v>
      </c>
      <c s="861">
        <v>3.7277777777777779</v>
      </c>
      <c s="861">
        <v>9</v>
      </c>
      <c s="633">
        <v>0.062100000000000002</v>
      </c>
      <c s="473">
        <v>3.7277777777777779</v>
      </c>
      <c s="473">
        <v>9</v>
      </c>
      <c s="474">
        <v>0.062100000000000002</v>
      </c>
      <c s="783" t="s">
        <v>1478</v>
      </c>
      <c s="783" t="s">
        <v>1479</v>
      </c>
    </row>
    <row r="376" spans="1:41" s="783" customFormat="1" ht="14.4">
      <c r="A376" s="459" t="s">
        <v>667</v>
      </c>
      <c s="460">
        <v>3</v>
      </c>
      <c s="459" t="s">
        <v>2407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43700</v>
      </c>
      <c s="471">
        <v>45527</v>
      </c>
      <c s="472">
        <v>531000</v>
      </c>
      <c s="861">
        <v>0</v>
      </c>
      <c s="861">
        <v>0</v>
      </c>
      <c s="633">
        <v>0.050700000000000002</v>
      </c>
      <c s="473">
        <v>0</v>
      </c>
      <c s="473">
        <v>0</v>
      </c>
      <c s="474">
        <v>0</v>
      </c>
      <c s="783" t="s">
        <v>1478</v>
      </c>
      <c s="783" t="s">
        <v>1479</v>
      </c>
    </row>
    <row r="377" spans="1:41" s="783" customFormat="1" ht="14.4">
      <c r="A377" s="459" t="s">
        <v>667</v>
      </c>
      <c s="460">
        <v>4</v>
      </c>
      <c s="459" t="s">
        <v>2408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1232067.5</v>
      </c>
      <c s="463">
        <v>0</v>
      </c>
      <c s="464">
        <v>0</v>
      </c>
      <c s="464">
        <v>5503.2299999999996</v>
      </c>
      <c s="464">
        <v>0</v>
      </c>
      <c s="469">
        <v>0</v>
      </c>
      <c s="469">
        <v>0</v>
      </c>
      <c s="465">
        <v>1232067.5</v>
      </c>
      <c s="471">
        <v>43700</v>
      </c>
      <c s="471">
        <v>45892</v>
      </c>
      <c s="472">
        <v>1232067.5</v>
      </c>
      <c s="861">
        <v>0.73055555555555551</v>
      </c>
      <c s="861">
        <v>6</v>
      </c>
      <c s="633">
        <v>0.053600000000000002</v>
      </c>
      <c s="473">
        <v>0.73055555555555551</v>
      </c>
      <c s="473">
        <v>6</v>
      </c>
      <c s="474">
        <v>0.053600000000000002</v>
      </c>
      <c s="783" t="s">
        <v>1478</v>
      </c>
      <c s="783" t="s">
        <v>1479</v>
      </c>
    </row>
    <row r="378" spans="1:41" s="783" customFormat="1" ht="14.4">
      <c r="A378" s="459" t="s">
        <v>667</v>
      </c>
      <c s="460">
        <v>5</v>
      </c>
      <c s="459" t="s">
        <v>2409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1091500</v>
      </c>
      <c s="463">
        <v>0</v>
      </c>
      <c s="464">
        <v>0</v>
      </c>
      <c s="464">
        <v>5130.0500000000002</v>
      </c>
      <c s="464">
        <v>0</v>
      </c>
      <c s="469">
        <v>0</v>
      </c>
      <c s="469">
        <v>0</v>
      </c>
      <c s="465">
        <v>1091500</v>
      </c>
      <c s="471">
        <v>43700</v>
      </c>
      <c s="471">
        <v>46257</v>
      </c>
      <c s="472">
        <v>1091500</v>
      </c>
      <c s="861">
        <v>1.7305555555555556</v>
      </c>
      <c s="861">
        <v>7</v>
      </c>
      <c s="633">
        <v>0.056399999999999999</v>
      </c>
      <c s="473">
        <v>1.7305555555555556</v>
      </c>
      <c s="473">
        <v>7</v>
      </c>
      <c s="474">
        <v>0.056399999999999999</v>
      </c>
      <c s="783" t="s">
        <v>1478</v>
      </c>
      <c s="783" t="s">
        <v>1479</v>
      </c>
    </row>
    <row r="379" spans="1:41" s="783" customFormat="1" ht="14.4">
      <c r="A379" s="459" t="s">
        <v>667</v>
      </c>
      <c s="460">
        <v>6</v>
      </c>
      <c s="459" t="s">
        <v>2410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418457.5</v>
      </c>
      <c s="463">
        <v>0</v>
      </c>
      <c s="464">
        <v>0</v>
      </c>
      <c s="464">
        <v>2067.8800000000001</v>
      </c>
      <c s="464">
        <v>0</v>
      </c>
      <c s="469">
        <v>0</v>
      </c>
      <c s="469">
        <v>0</v>
      </c>
      <c s="465">
        <v>418457.5</v>
      </c>
      <c s="471">
        <v>43700</v>
      </c>
      <c s="471">
        <v>46622</v>
      </c>
      <c s="472">
        <v>418457.5</v>
      </c>
      <c s="861">
        <v>2.7305555555555556</v>
      </c>
      <c s="861">
        <v>8</v>
      </c>
      <c s="633">
        <v>0.059299999999999999</v>
      </c>
      <c s="473">
        <v>2.7305555555555556</v>
      </c>
      <c s="473">
        <v>8</v>
      </c>
      <c s="474">
        <v>0.059299999999999992</v>
      </c>
      <c s="783" t="s">
        <v>1478</v>
      </c>
      <c s="783" t="s">
        <v>1479</v>
      </c>
    </row>
    <row r="380" spans="1:41" s="783" customFormat="1" ht="14.4">
      <c r="A380" s="459" t="s">
        <v>668</v>
      </c>
      <c s="460">
        <v>4</v>
      </c>
      <c s="459" t="s">
        <v>2411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43703</v>
      </c>
      <c s="471">
        <v>45530</v>
      </c>
      <c s="472">
        <v>599145</v>
      </c>
      <c s="861">
        <v>0</v>
      </c>
      <c s="861">
        <v>0</v>
      </c>
      <c s="633">
        <v>0.050700000000000002</v>
      </c>
      <c s="473">
        <v>0</v>
      </c>
      <c s="473">
        <v>0</v>
      </c>
      <c s="474">
        <v>0</v>
      </c>
      <c s="783" t="s">
        <v>1478</v>
      </c>
      <c s="783" t="s">
        <v>1479</v>
      </c>
    </row>
    <row r="381" spans="1:41" s="783" customFormat="1" ht="14.4">
      <c r="A381" s="459" t="s">
        <v>668</v>
      </c>
      <c s="460">
        <v>5</v>
      </c>
      <c s="459" t="s">
        <v>2412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882787.5</v>
      </c>
      <c s="463">
        <v>0</v>
      </c>
      <c s="464">
        <v>0</v>
      </c>
      <c s="464">
        <v>3943.1199999999999</v>
      </c>
      <c s="464">
        <v>0</v>
      </c>
      <c s="469">
        <v>0</v>
      </c>
      <c s="469">
        <v>0</v>
      </c>
      <c s="465">
        <v>882787.5</v>
      </c>
      <c s="471">
        <v>43703</v>
      </c>
      <c s="471">
        <v>45895</v>
      </c>
      <c s="472">
        <v>882787.5</v>
      </c>
      <c s="861">
        <v>0.73888888888888893</v>
      </c>
      <c s="861">
        <v>6</v>
      </c>
      <c s="633">
        <v>0.053600000000000002</v>
      </c>
      <c s="473">
        <v>0.73888888888888893</v>
      </c>
      <c s="473">
        <v>6</v>
      </c>
      <c s="474">
        <v>0.053600000000000002</v>
      </c>
      <c s="783" t="s">
        <v>1478</v>
      </c>
      <c s="783" t="s">
        <v>1479</v>
      </c>
    </row>
    <row r="382" spans="1:41" s="783" customFormat="1" ht="14.4">
      <c r="A382" s="459" t="s">
        <v>668</v>
      </c>
      <c s="460">
        <v>6</v>
      </c>
      <c s="459" t="s">
        <v>2413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1616895</v>
      </c>
      <c s="463">
        <v>0</v>
      </c>
      <c s="464">
        <v>0</v>
      </c>
      <c s="464">
        <v>7599.4099999999999</v>
      </c>
      <c s="464">
        <v>0</v>
      </c>
      <c s="469">
        <v>0</v>
      </c>
      <c s="469">
        <v>0</v>
      </c>
      <c s="465">
        <v>1616895</v>
      </c>
      <c s="471">
        <v>43703</v>
      </c>
      <c s="471">
        <v>46260</v>
      </c>
      <c s="472">
        <v>1616895</v>
      </c>
      <c s="861">
        <v>1.7388888888888889</v>
      </c>
      <c s="861">
        <v>7</v>
      </c>
      <c s="633">
        <v>0.056399999999999999</v>
      </c>
      <c s="473">
        <v>1.7388888888888889</v>
      </c>
      <c s="473">
        <v>7</v>
      </c>
      <c s="474">
        <v>0.056399999999999999</v>
      </c>
      <c s="783" t="s">
        <v>1478</v>
      </c>
      <c s="783" t="s">
        <v>1479</v>
      </c>
    </row>
    <row r="383" spans="1:41" s="783" customFormat="1" ht="14.4">
      <c r="A383" s="459" t="s">
        <v>668</v>
      </c>
      <c s="460">
        <v>7</v>
      </c>
      <c s="459" t="s">
        <v>2414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709475</v>
      </c>
      <c s="463">
        <v>0</v>
      </c>
      <c s="464">
        <v>0</v>
      </c>
      <c s="464">
        <v>3505.9899999999998</v>
      </c>
      <c s="464">
        <v>0</v>
      </c>
      <c s="469">
        <v>0</v>
      </c>
      <c s="469">
        <v>0</v>
      </c>
      <c s="465">
        <v>709475</v>
      </c>
      <c s="471">
        <v>43703</v>
      </c>
      <c s="471">
        <v>46625</v>
      </c>
      <c s="472">
        <v>709475</v>
      </c>
      <c s="861">
        <v>2.7388888888888889</v>
      </c>
      <c s="861">
        <v>8</v>
      </c>
      <c s="633">
        <v>0.059299999999999999</v>
      </c>
      <c s="473">
        <v>2.7388888888888889</v>
      </c>
      <c s="473">
        <v>8</v>
      </c>
      <c s="474">
        <v>0.059299999999999999</v>
      </c>
      <c s="783" t="s">
        <v>1478</v>
      </c>
      <c s="783" t="s">
        <v>1479</v>
      </c>
    </row>
    <row r="384" spans="1:41" s="783" customFormat="1" ht="14.4">
      <c r="A384" s="459" t="s">
        <v>669</v>
      </c>
      <c s="460">
        <v>5</v>
      </c>
      <c s="459" t="s">
        <v>2415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43704</v>
      </c>
      <c s="471">
        <v>45531</v>
      </c>
      <c s="472">
        <v>672452.5</v>
      </c>
      <c s="861">
        <v>0</v>
      </c>
      <c s="861">
        <v>0</v>
      </c>
      <c s="633">
        <v>0.050700000000000002</v>
      </c>
      <c s="473">
        <v>0</v>
      </c>
      <c s="473">
        <v>0</v>
      </c>
      <c s="474">
        <v>0</v>
      </c>
      <c s="783" t="s">
        <v>1478</v>
      </c>
      <c s="783" t="s">
        <v>1479</v>
      </c>
    </row>
    <row r="385" spans="1:41" s="783" customFormat="1" ht="14.4">
      <c r="A385" s="459" t="s">
        <v>669</v>
      </c>
      <c s="460">
        <v>6</v>
      </c>
      <c s="459" t="s">
        <v>2416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1668962.5</v>
      </c>
      <c s="463">
        <v>0</v>
      </c>
      <c s="464">
        <v>0</v>
      </c>
      <c s="464">
        <v>7454.6999999999998</v>
      </c>
      <c s="464">
        <v>0</v>
      </c>
      <c s="469">
        <v>0</v>
      </c>
      <c s="469">
        <v>0</v>
      </c>
      <c s="465">
        <v>1668962.5</v>
      </c>
      <c s="471">
        <v>43704</v>
      </c>
      <c s="471">
        <v>45896</v>
      </c>
      <c s="472">
        <v>1668962.5</v>
      </c>
      <c s="861">
        <v>0.7416666666666667</v>
      </c>
      <c s="861">
        <v>6</v>
      </c>
      <c s="633">
        <v>0.053600000000000002</v>
      </c>
      <c s="473">
        <v>0.7416666666666667</v>
      </c>
      <c s="473">
        <v>6</v>
      </c>
      <c s="474">
        <v>0.053600000000000002</v>
      </c>
      <c s="783" t="s">
        <v>1478</v>
      </c>
      <c s="783" t="s">
        <v>1479</v>
      </c>
    </row>
    <row r="386" spans="1:41" s="783" customFormat="1" ht="14.4">
      <c r="A386" s="459" t="s">
        <v>669</v>
      </c>
      <c s="460">
        <v>7</v>
      </c>
      <c s="459" t="s">
        <v>2417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1625007.5</v>
      </c>
      <c s="463">
        <v>0</v>
      </c>
      <c s="464">
        <v>0</v>
      </c>
      <c s="464">
        <v>7637.54</v>
      </c>
      <c s="464">
        <v>0</v>
      </c>
      <c s="469">
        <v>0</v>
      </c>
      <c s="469">
        <v>0</v>
      </c>
      <c s="465">
        <v>1625007.5</v>
      </c>
      <c s="471">
        <v>43704</v>
      </c>
      <c s="471">
        <v>46261</v>
      </c>
      <c s="472">
        <v>1625007.5</v>
      </c>
      <c s="861">
        <v>1.7416666666666667</v>
      </c>
      <c s="861">
        <v>7</v>
      </c>
      <c s="633">
        <v>0.056399999999999999</v>
      </c>
      <c s="473">
        <v>1.7416666666666667</v>
      </c>
      <c s="473">
        <v>7</v>
      </c>
      <c s="474">
        <v>0.056399999999999999</v>
      </c>
      <c s="783" t="s">
        <v>1478</v>
      </c>
      <c s="783" t="s">
        <v>1479</v>
      </c>
    </row>
    <row r="387" spans="1:41" s="783" customFormat="1" ht="14.4">
      <c r="A387" s="459" t="s">
        <v>669</v>
      </c>
      <c s="460">
        <v>8</v>
      </c>
      <c s="459" t="s">
        <v>2418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955800</v>
      </c>
      <c s="463">
        <v>0</v>
      </c>
      <c s="464">
        <v>0</v>
      </c>
      <c s="464">
        <v>4723.2399999999998</v>
      </c>
      <c s="464">
        <v>0</v>
      </c>
      <c s="469">
        <v>0</v>
      </c>
      <c s="469">
        <v>0</v>
      </c>
      <c s="465">
        <v>955800</v>
      </c>
      <c s="471">
        <v>43704</v>
      </c>
      <c s="471">
        <v>46626</v>
      </c>
      <c s="472">
        <v>955800</v>
      </c>
      <c s="861">
        <v>2.7416666666666667</v>
      </c>
      <c s="861">
        <v>8</v>
      </c>
      <c s="633">
        <v>0.059299999999999999</v>
      </c>
      <c s="473">
        <v>2.7416666666666667</v>
      </c>
      <c s="473">
        <v>8</v>
      </c>
      <c s="474">
        <v>0.059299999999999992</v>
      </c>
      <c s="783" t="s">
        <v>1478</v>
      </c>
      <c s="783" t="s">
        <v>1479</v>
      </c>
    </row>
    <row r="388" spans="1:41" s="783" customFormat="1" ht="14.4">
      <c r="A388" s="459" t="s">
        <v>670</v>
      </c>
      <c s="460">
        <v>5</v>
      </c>
      <c s="459" t="s">
        <v>2419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43705</v>
      </c>
      <c s="471">
        <v>45532</v>
      </c>
      <c s="472">
        <v>404150</v>
      </c>
      <c s="861">
        <v>0</v>
      </c>
      <c s="861">
        <v>0</v>
      </c>
      <c s="633">
        <v>0.050700000000000002</v>
      </c>
      <c s="473">
        <v>0</v>
      </c>
      <c s="473">
        <v>0</v>
      </c>
      <c s="474">
        <v>0</v>
      </c>
      <c s="783" t="s">
        <v>1478</v>
      </c>
      <c s="783" t="s">
        <v>1479</v>
      </c>
    </row>
    <row r="389" spans="1:41" s="783" customFormat="1" ht="14.4">
      <c r="A389" s="459" t="s">
        <v>670</v>
      </c>
      <c s="460">
        <v>6</v>
      </c>
      <c s="459" t="s">
        <v>2420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826147.5</v>
      </c>
      <c s="463">
        <v>0</v>
      </c>
      <c s="464">
        <v>0</v>
      </c>
      <c s="464">
        <v>3690.1300000000001</v>
      </c>
      <c s="464">
        <v>0</v>
      </c>
      <c s="469">
        <v>0</v>
      </c>
      <c s="469">
        <v>0</v>
      </c>
      <c s="465">
        <v>826147.5</v>
      </c>
      <c s="471">
        <v>43705</v>
      </c>
      <c s="471">
        <v>45897</v>
      </c>
      <c s="472">
        <v>826147.5</v>
      </c>
      <c s="861">
        <v>0.74444444444444446</v>
      </c>
      <c s="861">
        <v>6</v>
      </c>
      <c s="633">
        <v>0.053600000000000002</v>
      </c>
      <c s="473">
        <v>0.74444444444444435</v>
      </c>
      <c s="473">
        <v>6</v>
      </c>
      <c s="474">
        <v>0.053600000000000002</v>
      </c>
      <c s="783" t="s">
        <v>1478</v>
      </c>
      <c s="783" t="s">
        <v>1479</v>
      </c>
    </row>
    <row r="390" spans="1:41" s="783" customFormat="1" ht="14.4">
      <c r="A390" s="459" t="s">
        <v>670</v>
      </c>
      <c s="460">
        <v>7</v>
      </c>
      <c s="459" t="s">
        <v>2421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1205812.5</v>
      </c>
      <c s="463">
        <v>0</v>
      </c>
      <c s="464">
        <v>0</v>
      </c>
      <c s="464">
        <v>5667.3199999999997</v>
      </c>
      <c s="464">
        <v>0</v>
      </c>
      <c s="469">
        <v>0</v>
      </c>
      <c s="469">
        <v>0</v>
      </c>
      <c s="465">
        <v>1205812.5</v>
      </c>
      <c s="471">
        <v>43705</v>
      </c>
      <c s="471">
        <v>46262</v>
      </c>
      <c s="472">
        <v>1205812.5</v>
      </c>
      <c s="861">
        <v>1.7444444444444445</v>
      </c>
      <c s="861">
        <v>7</v>
      </c>
      <c s="633">
        <v>0.056399999999999999</v>
      </c>
      <c s="473">
        <v>1.7444444444444442</v>
      </c>
      <c s="473">
        <v>7</v>
      </c>
      <c s="474">
        <v>0.056399999999999999</v>
      </c>
      <c s="783" t="s">
        <v>1478</v>
      </c>
      <c s="783" t="s">
        <v>1479</v>
      </c>
    </row>
    <row r="391" spans="1:41" s="783" customFormat="1" ht="14.4">
      <c r="A391" s="459" t="s">
        <v>670</v>
      </c>
      <c s="460">
        <v>8</v>
      </c>
      <c s="459" t="s">
        <v>2422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422735</v>
      </c>
      <c s="463">
        <v>0</v>
      </c>
      <c s="464">
        <v>0</v>
      </c>
      <c s="464">
        <v>2089.02</v>
      </c>
      <c s="464">
        <v>0</v>
      </c>
      <c s="469">
        <v>0</v>
      </c>
      <c s="469">
        <v>0</v>
      </c>
      <c s="465">
        <v>422735</v>
      </c>
      <c s="471">
        <v>43705</v>
      </c>
      <c s="471">
        <v>46627</v>
      </c>
      <c s="472">
        <v>422735</v>
      </c>
      <c s="861">
        <v>2.7444444444444445</v>
      </c>
      <c s="861">
        <v>8</v>
      </c>
      <c s="633">
        <v>0.059299999999999999</v>
      </c>
      <c s="473">
        <v>2.7444444444444445</v>
      </c>
      <c s="473">
        <v>8</v>
      </c>
      <c s="474">
        <v>0.059299999999999999</v>
      </c>
      <c s="783" t="s">
        <v>1478</v>
      </c>
      <c s="783" t="s">
        <v>1479</v>
      </c>
    </row>
    <row r="392" spans="1:41" s="783" customFormat="1" ht="14.4">
      <c r="A392" s="459" t="s">
        <v>670</v>
      </c>
      <c s="460">
        <v>9</v>
      </c>
      <c s="459" t="s">
        <v>2423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43705</v>
      </c>
      <c s="471">
        <v>46993</v>
      </c>
      <c s="472">
        <v>53100</v>
      </c>
      <c s="861">
        <v>3.7444444444444445</v>
      </c>
      <c s="861">
        <v>9</v>
      </c>
      <c s="633">
        <v>0.062100000000000002</v>
      </c>
      <c s="473">
        <v>3.7444444444444445</v>
      </c>
      <c s="473">
        <v>9</v>
      </c>
      <c s="474">
        <v>0.062100000000000002</v>
      </c>
      <c s="783" t="s">
        <v>1478</v>
      </c>
      <c s="783" t="s">
        <v>1479</v>
      </c>
    </row>
    <row r="393" spans="1:41" s="783" customFormat="1" ht="14.4">
      <c r="A393" s="459" t="s">
        <v>671</v>
      </c>
      <c s="460">
        <v>5</v>
      </c>
      <c s="459" t="s">
        <v>2424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43706</v>
      </c>
      <c s="471">
        <v>45533</v>
      </c>
      <c s="472">
        <v>721422.5</v>
      </c>
      <c s="861">
        <v>0</v>
      </c>
      <c s="861">
        <v>0</v>
      </c>
      <c s="633">
        <v>0.050700000000000002</v>
      </c>
      <c s="473">
        <v>0</v>
      </c>
      <c s="473">
        <v>0</v>
      </c>
      <c s="474">
        <v>0</v>
      </c>
      <c s="783" t="s">
        <v>1478</v>
      </c>
      <c s="783" t="s">
        <v>1479</v>
      </c>
    </row>
    <row r="394" spans="1:41" s="783" customFormat="1" ht="14.4">
      <c r="A394" s="459" t="s">
        <v>671</v>
      </c>
      <c s="460">
        <v>6</v>
      </c>
      <c s="459" t="s">
        <v>2425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1217612.5</v>
      </c>
      <c s="463">
        <v>0</v>
      </c>
      <c s="464">
        <v>0</v>
      </c>
      <c s="464">
        <v>5438.6700000000001</v>
      </c>
      <c s="464">
        <v>0</v>
      </c>
      <c s="469">
        <v>0</v>
      </c>
      <c s="469">
        <v>0</v>
      </c>
      <c s="465">
        <v>1217612.5</v>
      </c>
      <c s="471">
        <v>43706</v>
      </c>
      <c s="471">
        <v>45898</v>
      </c>
      <c s="472">
        <v>1217612.5</v>
      </c>
      <c s="861">
        <v>0.74722222222222223</v>
      </c>
      <c s="861">
        <v>6</v>
      </c>
      <c s="633">
        <v>0.053600000000000002</v>
      </c>
      <c s="473">
        <v>0.74722222222222223</v>
      </c>
      <c s="473">
        <v>6</v>
      </c>
      <c s="474">
        <v>0.053600000000000002</v>
      </c>
      <c s="783" t="s">
        <v>1478</v>
      </c>
      <c s="783" t="s">
        <v>1479</v>
      </c>
    </row>
    <row r="395" spans="1:41" s="783" customFormat="1" ht="14.4">
      <c r="A395" s="459" t="s">
        <v>671</v>
      </c>
      <c s="460">
        <v>7</v>
      </c>
      <c s="459" t="s">
        <v>2426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1126752.5</v>
      </c>
      <c s="463">
        <v>0</v>
      </c>
      <c s="464">
        <v>0</v>
      </c>
      <c s="464">
        <v>5295.7399999999998</v>
      </c>
      <c s="464">
        <v>0</v>
      </c>
      <c s="469">
        <v>0</v>
      </c>
      <c s="469">
        <v>0</v>
      </c>
      <c s="465">
        <v>1126752.5</v>
      </c>
      <c s="471">
        <v>43706</v>
      </c>
      <c s="471">
        <v>46263</v>
      </c>
      <c s="472">
        <v>1126752.5</v>
      </c>
      <c s="861">
        <v>1.7472222222222222</v>
      </c>
      <c s="861">
        <v>7</v>
      </c>
      <c s="633">
        <v>0.056399999999999999</v>
      </c>
      <c s="473">
        <v>1.7472222222222222</v>
      </c>
      <c s="473">
        <v>7</v>
      </c>
      <c s="474">
        <v>0.056399999999999999</v>
      </c>
      <c s="783" t="s">
        <v>1478</v>
      </c>
      <c s="783" t="s">
        <v>1479</v>
      </c>
    </row>
    <row r="396" spans="1:41" s="783" customFormat="1" ht="14.4">
      <c r="A396" s="459" t="s">
        <v>671</v>
      </c>
      <c s="460">
        <v>8</v>
      </c>
      <c s="459" t="s">
        <v>2427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312995</v>
      </c>
      <c s="463">
        <v>0</v>
      </c>
      <c s="464">
        <v>0</v>
      </c>
      <c s="464">
        <v>1546.72</v>
      </c>
      <c s="464">
        <v>0</v>
      </c>
      <c s="469">
        <v>0</v>
      </c>
      <c s="469">
        <v>0</v>
      </c>
      <c s="465">
        <v>312995</v>
      </c>
      <c s="471">
        <v>43706</v>
      </c>
      <c s="471">
        <v>46628</v>
      </c>
      <c s="472">
        <v>312995</v>
      </c>
      <c s="861">
        <v>2.7472222222222222</v>
      </c>
      <c s="861">
        <v>8</v>
      </c>
      <c s="633">
        <v>0.059299999999999999</v>
      </c>
      <c s="473">
        <v>2.7472222222222222</v>
      </c>
      <c s="473">
        <v>8</v>
      </c>
      <c s="474">
        <v>0.059300000000000005</v>
      </c>
      <c s="783" t="s">
        <v>1478</v>
      </c>
      <c s="783" t="s">
        <v>1479</v>
      </c>
    </row>
    <row r="397" spans="1:41" s="783" customFormat="1" ht="14.4">
      <c r="A397" s="459" t="s">
        <v>671</v>
      </c>
      <c s="460">
        <v>9</v>
      </c>
      <c s="459" t="s">
        <v>2428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45872.5</v>
      </c>
      <c s="463">
        <v>0</v>
      </c>
      <c s="464">
        <v>0</v>
      </c>
      <c s="464">
        <v>237.38999999999999</v>
      </c>
      <c s="464">
        <v>0</v>
      </c>
      <c s="469">
        <v>0</v>
      </c>
      <c s="469">
        <v>0</v>
      </c>
      <c s="465">
        <v>45872.5</v>
      </c>
      <c s="471">
        <v>43706</v>
      </c>
      <c s="471">
        <v>46994</v>
      </c>
      <c s="472">
        <v>45872.5</v>
      </c>
      <c s="861">
        <v>3.7472222222222222</v>
      </c>
      <c s="861">
        <v>9</v>
      </c>
      <c s="633">
        <v>0.062100000000000002</v>
      </c>
      <c s="473">
        <v>3.7472222222222218</v>
      </c>
      <c s="473">
        <v>9</v>
      </c>
      <c s="474">
        <v>0.062100000000000009</v>
      </c>
      <c s="783" t="s">
        <v>1478</v>
      </c>
      <c s="783" t="s">
        <v>1479</v>
      </c>
    </row>
    <row r="398" spans="1:41" s="783" customFormat="1" ht="14.4">
      <c r="A398" s="459" t="s">
        <v>672</v>
      </c>
      <c s="460">
        <v>3</v>
      </c>
      <c s="459" t="s">
        <v>2429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43707</v>
      </c>
      <c s="471">
        <v>45534</v>
      </c>
      <c s="472">
        <v>716407.5</v>
      </c>
      <c s="861">
        <v>0</v>
      </c>
      <c s="861">
        <v>0</v>
      </c>
      <c s="633">
        <v>0.050700000000000002</v>
      </c>
      <c s="473">
        <v>0</v>
      </c>
      <c s="473">
        <v>0</v>
      </c>
      <c s="474">
        <v>0</v>
      </c>
      <c s="783" t="s">
        <v>1478</v>
      </c>
      <c s="783" t="s">
        <v>1479</v>
      </c>
    </row>
    <row r="399" spans="1:41" s="783" customFormat="1" ht="14.4">
      <c r="A399" s="459" t="s">
        <v>672</v>
      </c>
      <c s="460">
        <v>4</v>
      </c>
      <c s="459" t="s">
        <v>2430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1425882.5</v>
      </c>
      <c s="463">
        <v>0</v>
      </c>
      <c s="464">
        <v>0</v>
      </c>
      <c s="464">
        <v>0</v>
      </c>
      <c s="464">
        <v>0</v>
      </c>
      <c s="469">
        <v>0</v>
      </c>
      <c s="469">
        <v>0</v>
      </c>
      <c s="465">
        <v>1425882.5</v>
      </c>
      <c s="471">
        <v>43707</v>
      </c>
      <c s="471">
        <v>45899</v>
      </c>
      <c s="472">
        <v>1425882.5</v>
      </c>
      <c s="861">
        <v>0.75</v>
      </c>
      <c s="861">
        <v>6</v>
      </c>
      <c s="633">
        <v>0.053600000000000002</v>
      </c>
      <c s="473">
        <v>0.75</v>
      </c>
      <c s="473">
        <v>6</v>
      </c>
      <c s="474">
        <v>0.053599999999999995</v>
      </c>
      <c s="783" t="s">
        <v>1478</v>
      </c>
      <c s="783" t="s">
        <v>1479</v>
      </c>
    </row>
    <row r="400" spans="1:41" s="783" customFormat="1" ht="14.4">
      <c r="A400" s="459" t="s">
        <v>672</v>
      </c>
      <c s="460">
        <v>5</v>
      </c>
      <c s="459" t="s">
        <v>2431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1110232.5</v>
      </c>
      <c s="463">
        <v>0</v>
      </c>
      <c s="464">
        <v>0</v>
      </c>
      <c s="464">
        <v>0</v>
      </c>
      <c s="464">
        <v>0</v>
      </c>
      <c s="469">
        <v>0</v>
      </c>
      <c s="469">
        <v>0</v>
      </c>
      <c s="465">
        <v>1110232.5</v>
      </c>
      <c s="471">
        <v>43707</v>
      </c>
      <c s="471">
        <v>46264</v>
      </c>
      <c s="472">
        <v>1110232.5</v>
      </c>
      <c s="861">
        <v>1.75</v>
      </c>
      <c s="861">
        <v>7</v>
      </c>
      <c s="633">
        <v>0.056399999999999999</v>
      </c>
      <c s="473">
        <v>1.75</v>
      </c>
      <c s="473">
        <v>7</v>
      </c>
      <c s="474">
        <v>0.056399999999999999</v>
      </c>
      <c s="783" t="s">
        <v>1478</v>
      </c>
      <c s="783" t="s">
        <v>1479</v>
      </c>
    </row>
    <row r="401" spans="1:41" s="783" customFormat="1" ht="14.4">
      <c r="A401" s="459" t="s">
        <v>672</v>
      </c>
      <c s="460">
        <v>6</v>
      </c>
      <c s="459" t="s">
        <v>2432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364620</v>
      </c>
      <c s="463">
        <v>0</v>
      </c>
      <c s="464">
        <v>0</v>
      </c>
      <c s="464">
        <v>0</v>
      </c>
      <c s="464">
        <v>0</v>
      </c>
      <c s="469">
        <v>0</v>
      </c>
      <c s="469">
        <v>0</v>
      </c>
      <c s="465">
        <v>364620</v>
      </c>
      <c s="471">
        <v>43707</v>
      </c>
      <c s="471">
        <v>46629</v>
      </c>
      <c s="472">
        <v>364620</v>
      </c>
      <c s="861">
        <v>2.75</v>
      </c>
      <c s="861">
        <v>8</v>
      </c>
      <c s="633">
        <v>0.059299999999999999</v>
      </c>
      <c s="473">
        <v>2.75</v>
      </c>
      <c s="473">
        <v>8</v>
      </c>
      <c s="474">
        <v>0.059299999999999999</v>
      </c>
      <c s="783" t="s">
        <v>1478</v>
      </c>
      <c s="783" t="s">
        <v>1479</v>
      </c>
    </row>
    <row r="402" spans="1:41" s="783" customFormat="1" ht="14.4">
      <c r="A402" s="459" t="s">
        <v>672</v>
      </c>
      <c s="460">
        <v>7</v>
      </c>
      <c s="459" t="s">
        <v>2433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0</v>
      </c>
      <c s="464">
        <v>0</v>
      </c>
      <c s="469">
        <v>0</v>
      </c>
      <c s="469">
        <v>0</v>
      </c>
      <c s="465">
        <v>53100</v>
      </c>
      <c s="471">
        <v>43707</v>
      </c>
      <c s="471">
        <v>46995</v>
      </c>
      <c s="472">
        <v>53100</v>
      </c>
      <c s="861">
        <v>3.75</v>
      </c>
      <c s="861">
        <v>9</v>
      </c>
      <c s="633">
        <v>0.062100000000000002</v>
      </c>
      <c s="473">
        <v>3.75</v>
      </c>
      <c s="473">
        <v>9</v>
      </c>
      <c s="474">
        <v>0.062100000000000002</v>
      </c>
      <c s="783" t="s">
        <v>1478</v>
      </c>
      <c s="783" t="s">
        <v>1479</v>
      </c>
    </row>
    <row r="403" spans="1:41" s="783" customFormat="1" ht="14.4">
      <c r="A403" s="459" t="s">
        <v>673</v>
      </c>
      <c s="460">
        <v>5</v>
      </c>
      <c s="459" t="s">
        <v>2434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43714</v>
      </c>
      <c s="471">
        <v>45541</v>
      </c>
      <c s="472">
        <v>2252177.5</v>
      </c>
      <c s="861">
        <v>0</v>
      </c>
      <c s="861">
        <v>0</v>
      </c>
      <c s="633">
        <v>0.050700000000000002</v>
      </c>
      <c s="473">
        <v>0</v>
      </c>
      <c s="473">
        <v>0</v>
      </c>
      <c s="474">
        <v>0</v>
      </c>
      <c s="783" t="s">
        <v>1478</v>
      </c>
      <c s="783" t="s">
        <v>1479</v>
      </c>
    </row>
    <row r="404" spans="1:41" s="783" customFormat="1" ht="14.4">
      <c r="A404" s="459" t="s">
        <v>673</v>
      </c>
      <c s="460">
        <v>6</v>
      </c>
      <c s="459" t="s">
        <v>2435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3481737.5</v>
      </c>
      <c s="463">
        <v>0</v>
      </c>
      <c s="464">
        <v>0</v>
      </c>
      <c s="464">
        <v>15551.76</v>
      </c>
      <c s="464">
        <v>0</v>
      </c>
      <c s="469">
        <v>0</v>
      </c>
      <c s="469">
        <v>0</v>
      </c>
      <c s="465">
        <v>3481737.5</v>
      </c>
      <c s="471">
        <v>43714</v>
      </c>
      <c s="471">
        <v>45906</v>
      </c>
      <c s="472">
        <v>3481737.5</v>
      </c>
      <c s="861">
        <v>0.76666666666666672</v>
      </c>
      <c s="861">
        <v>6</v>
      </c>
      <c s="633">
        <v>0.053600000000000002</v>
      </c>
      <c s="473">
        <v>0.76666666666666672</v>
      </c>
      <c s="473">
        <v>6</v>
      </c>
      <c s="474">
        <v>0.053600000000000002</v>
      </c>
      <c s="783" t="s">
        <v>1478</v>
      </c>
      <c s="783" t="s">
        <v>1479</v>
      </c>
    </row>
    <row r="405" spans="1:41" s="783" customFormat="1" ht="14.4">
      <c r="A405" s="459" t="s">
        <v>673</v>
      </c>
      <c s="460">
        <v>7</v>
      </c>
      <c s="459" t="s">
        <v>2436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3936037.5</v>
      </c>
      <c s="463">
        <v>0</v>
      </c>
      <c s="464">
        <v>0</v>
      </c>
      <c s="464">
        <v>18499.380000000001</v>
      </c>
      <c s="464">
        <v>0</v>
      </c>
      <c s="469">
        <v>0</v>
      </c>
      <c s="469">
        <v>0</v>
      </c>
      <c s="465">
        <v>3936037.5</v>
      </c>
      <c s="471">
        <v>43714</v>
      </c>
      <c s="471">
        <v>46271</v>
      </c>
      <c s="472">
        <v>3936037.5</v>
      </c>
      <c s="861">
        <v>1.7666666666666666</v>
      </c>
      <c s="861">
        <v>7</v>
      </c>
      <c s="633">
        <v>0.056399999999999999</v>
      </c>
      <c s="473">
        <v>1.7666666666666666</v>
      </c>
      <c s="473">
        <v>7</v>
      </c>
      <c s="474">
        <v>0.056399999999999999</v>
      </c>
      <c s="783" t="s">
        <v>1478</v>
      </c>
      <c s="783" t="s">
        <v>1479</v>
      </c>
    </row>
    <row r="406" spans="1:41" s="783" customFormat="1" ht="14.4">
      <c r="A406" s="459" t="s">
        <v>673</v>
      </c>
      <c s="460">
        <v>8</v>
      </c>
      <c s="459" t="s">
        <v>2437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2468855</v>
      </c>
      <c s="463">
        <v>0</v>
      </c>
      <c s="464">
        <v>0</v>
      </c>
      <c s="464">
        <v>12200.26</v>
      </c>
      <c s="464">
        <v>0</v>
      </c>
      <c s="469">
        <v>0</v>
      </c>
      <c s="469">
        <v>0</v>
      </c>
      <c s="465">
        <v>2468855</v>
      </c>
      <c s="471">
        <v>43714</v>
      </c>
      <c s="471">
        <v>46636</v>
      </c>
      <c s="472">
        <v>2468855</v>
      </c>
      <c s="861">
        <v>2.7666666666666666</v>
      </c>
      <c s="861">
        <v>8</v>
      </c>
      <c s="633">
        <v>0.059299999999999999</v>
      </c>
      <c s="473">
        <v>2.7666666666666666</v>
      </c>
      <c s="473">
        <v>8</v>
      </c>
      <c s="474">
        <v>0.059299999999999999</v>
      </c>
      <c s="783" t="s">
        <v>1478</v>
      </c>
      <c s="783" t="s">
        <v>1479</v>
      </c>
    </row>
    <row r="407" spans="1:41" s="783" customFormat="1" ht="14.4">
      <c r="A407" s="459" t="s">
        <v>673</v>
      </c>
      <c s="460">
        <v>9</v>
      </c>
      <c s="459" t="s">
        <v>2438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265500</v>
      </c>
      <c s="463">
        <v>0</v>
      </c>
      <c s="464">
        <v>0</v>
      </c>
      <c s="464">
        <v>1373.96</v>
      </c>
      <c s="464">
        <v>0</v>
      </c>
      <c s="469">
        <v>0</v>
      </c>
      <c s="469">
        <v>0</v>
      </c>
      <c s="465">
        <v>265500</v>
      </c>
      <c s="471">
        <v>43714</v>
      </c>
      <c s="471">
        <v>47002</v>
      </c>
      <c s="472">
        <v>265500</v>
      </c>
      <c s="861">
        <v>3.7666666666666666</v>
      </c>
      <c s="861">
        <v>9</v>
      </c>
      <c s="633">
        <v>0.062100000000000002</v>
      </c>
      <c s="473">
        <v>3.7666666666666666</v>
      </c>
      <c s="473">
        <v>9</v>
      </c>
      <c s="474">
        <v>0.062099999999999995</v>
      </c>
      <c s="783" t="s">
        <v>1478</v>
      </c>
      <c s="783" t="s">
        <v>1479</v>
      </c>
    </row>
    <row r="408" spans="1:41" s="783" customFormat="1" ht="14.4">
      <c r="A408" s="459" t="s">
        <v>674</v>
      </c>
      <c s="460">
        <v>1</v>
      </c>
      <c s="459" t="s">
        <v>2439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43714</v>
      </c>
      <c s="471">
        <v>45541</v>
      </c>
      <c s="472">
        <v>44102.5</v>
      </c>
      <c s="861">
        <v>0</v>
      </c>
      <c s="861">
        <v>0</v>
      </c>
      <c s="633">
        <v>0.050700000000000002</v>
      </c>
      <c s="473">
        <v>0</v>
      </c>
      <c s="473">
        <v>0</v>
      </c>
      <c s="474">
        <v>0</v>
      </c>
      <c s="783" t="s">
        <v>1478</v>
      </c>
      <c s="783" t="s">
        <v>1479</v>
      </c>
    </row>
    <row r="409" spans="1:41" s="783" customFormat="1" ht="14.4">
      <c r="A409" s="459" t="s">
        <v>674</v>
      </c>
      <c s="460">
        <v>2</v>
      </c>
      <c s="459" t="s">
        <v>2440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42480</v>
      </c>
      <c s="463">
        <v>0</v>
      </c>
      <c s="464">
        <v>0</v>
      </c>
      <c s="464">
        <v>189.74000000000001</v>
      </c>
      <c s="464">
        <v>0</v>
      </c>
      <c s="469">
        <v>0</v>
      </c>
      <c s="469">
        <v>0</v>
      </c>
      <c s="465">
        <v>42480</v>
      </c>
      <c s="471">
        <v>43714</v>
      </c>
      <c s="471">
        <v>45906</v>
      </c>
      <c s="472">
        <v>42480</v>
      </c>
      <c s="861">
        <v>0.76666666666666672</v>
      </c>
      <c s="861">
        <v>6</v>
      </c>
      <c s="633">
        <v>0.053600000000000002</v>
      </c>
      <c s="473">
        <v>0.76666666666666672</v>
      </c>
      <c s="473">
        <v>6</v>
      </c>
      <c s="474">
        <v>0.053599999999999995</v>
      </c>
      <c s="783" t="s">
        <v>1478</v>
      </c>
      <c s="783" t="s">
        <v>1479</v>
      </c>
    </row>
    <row r="410" spans="1:41" s="783" customFormat="1" ht="14.4">
      <c r="A410" s="459" t="s">
        <v>674</v>
      </c>
      <c s="460">
        <v>3</v>
      </c>
      <c s="459" t="s">
        <v>2441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43714</v>
      </c>
      <c s="471">
        <v>46636</v>
      </c>
      <c s="472">
        <v>53100</v>
      </c>
      <c s="861">
        <v>2.7666666666666666</v>
      </c>
      <c s="861">
        <v>8</v>
      </c>
      <c s="633">
        <v>0.059299999999999999</v>
      </c>
      <c s="473">
        <v>2.7666666666666666</v>
      </c>
      <c s="473">
        <v>8</v>
      </c>
      <c s="474">
        <v>0.059299999999999999</v>
      </c>
      <c s="783" t="s">
        <v>1478</v>
      </c>
      <c s="783" t="s">
        <v>1479</v>
      </c>
    </row>
    <row r="411" spans="1:41" s="783" customFormat="1" ht="14.4">
      <c r="A411" s="459" t="s">
        <v>675</v>
      </c>
      <c s="460">
        <v>5</v>
      </c>
      <c s="459" t="s">
        <v>2442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43721</v>
      </c>
      <c s="471">
        <v>45548</v>
      </c>
      <c s="472">
        <v>4476625</v>
      </c>
      <c s="861">
        <v>0</v>
      </c>
      <c s="861">
        <v>0</v>
      </c>
      <c s="633">
        <v>0.050700000000000002</v>
      </c>
      <c s="473">
        <v>0</v>
      </c>
      <c s="473">
        <v>0</v>
      </c>
      <c s="474">
        <v>0</v>
      </c>
      <c s="783" t="s">
        <v>1478</v>
      </c>
      <c s="783" t="s">
        <v>1479</v>
      </c>
    </row>
    <row r="412" spans="1:41" s="783" customFormat="1" ht="14.4">
      <c r="A412" s="459" t="s">
        <v>675</v>
      </c>
      <c s="460">
        <v>6</v>
      </c>
      <c s="459" t="s">
        <v>2443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8260737.5</v>
      </c>
      <c s="463">
        <v>0</v>
      </c>
      <c s="464">
        <v>0</v>
      </c>
      <c s="464">
        <v>36897.959999999999</v>
      </c>
      <c s="464">
        <v>0</v>
      </c>
      <c s="469">
        <v>0</v>
      </c>
      <c s="469">
        <v>0</v>
      </c>
      <c s="465">
        <v>8260737.5</v>
      </c>
      <c s="471">
        <v>43721</v>
      </c>
      <c s="471">
        <v>45913</v>
      </c>
      <c s="472">
        <v>8260737.5</v>
      </c>
      <c s="861">
        <v>0.78611111111111109</v>
      </c>
      <c s="861">
        <v>6</v>
      </c>
      <c s="633">
        <v>0.053600000000000002</v>
      </c>
      <c s="473">
        <v>0.78611111111111109</v>
      </c>
      <c s="473">
        <v>6</v>
      </c>
      <c s="474">
        <v>0.053600000000000002</v>
      </c>
      <c s="783" t="s">
        <v>1478</v>
      </c>
      <c s="783" t="s">
        <v>1479</v>
      </c>
    </row>
    <row r="413" spans="1:41" s="783" customFormat="1" ht="14.4">
      <c r="A413" s="459" t="s">
        <v>675</v>
      </c>
      <c s="460">
        <v>7</v>
      </c>
      <c s="459" t="s">
        <v>2444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8758402.5</v>
      </c>
      <c s="463">
        <v>0</v>
      </c>
      <c s="464">
        <v>0</v>
      </c>
      <c s="464">
        <v>41164.489999999998</v>
      </c>
      <c s="464">
        <v>0</v>
      </c>
      <c s="469">
        <v>0</v>
      </c>
      <c s="469">
        <v>0</v>
      </c>
      <c s="465">
        <v>8758402.5</v>
      </c>
      <c s="471">
        <v>43721</v>
      </c>
      <c s="471">
        <v>46278</v>
      </c>
      <c s="472">
        <v>8758402.5</v>
      </c>
      <c s="861">
        <v>1.7861111111111112</v>
      </c>
      <c s="861">
        <v>7</v>
      </c>
      <c s="633">
        <v>0.056399999999999999</v>
      </c>
      <c s="473">
        <v>1.7861111111111112</v>
      </c>
      <c s="473">
        <v>7</v>
      </c>
      <c s="474">
        <v>0.056399999999999999</v>
      </c>
      <c s="783" t="s">
        <v>1478</v>
      </c>
      <c s="783" t="s">
        <v>1479</v>
      </c>
    </row>
    <row r="414" spans="1:41" s="783" customFormat="1" ht="14.4">
      <c r="A414" s="459" t="s">
        <v>675</v>
      </c>
      <c s="460">
        <v>8</v>
      </c>
      <c s="459" t="s">
        <v>2445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3474952.5</v>
      </c>
      <c s="463">
        <v>0</v>
      </c>
      <c s="464">
        <v>0</v>
      </c>
      <c s="464">
        <v>17172.060000000001</v>
      </c>
      <c s="464">
        <v>0</v>
      </c>
      <c s="469">
        <v>0</v>
      </c>
      <c s="469">
        <v>0</v>
      </c>
      <c s="465">
        <v>3474952.5</v>
      </c>
      <c s="471">
        <v>43721</v>
      </c>
      <c s="471">
        <v>46643</v>
      </c>
      <c s="472">
        <v>3474952.5</v>
      </c>
      <c s="861">
        <v>2.786111111111111</v>
      </c>
      <c s="861">
        <v>8</v>
      </c>
      <c s="633">
        <v>0.059299999999999999</v>
      </c>
      <c s="473">
        <v>2.7861111111111105</v>
      </c>
      <c s="473">
        <v>8</v>
      </c>
      <c s="474">
        <v>0.059299999999999999</v>
      </c>
      <c s="783" t="s">
        <v>1478</v>
      </c>
      <c s="783" t="s">
        <v>1479</v>
      </c>
    </row>
    <row r="415" spans="1:41" s="783" customFormat="1" ht="14.4">
      <c r="A415" s="459" t="s">
        <v>675</v>
      </c>
      <c s="460">
        <v>9</v>
      </c>
      <c s="459" t="s">
        <v>2446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265500</v>
      </c>
      <c s="463">
        <v>0</v>
      </c>
      <c s="464">
        <v>0</v>
      </c>
      <c s="464">
        <v>1373.96</v>
      </c>
      <c s="464">
        <v>0</v>
      </c>
      <c s="469">
        <v>0</v>
      </c>
      <c s="469">
        <v>0</v>
      </c>
      <c s="465">
        <v>265500</v>
      </c>
      <c s="471">
        <v>43721</v>
      </c>
      <c s="471">
        <v>47009</v>
      </c>
      <c s="472">
        <v>265500</v>
      </c>
      <c s="861">
        <v>3.786111111111111</v>
      </c>
      <c s="861">
        <v>9</v>
      </c>
      <c s="633">
        <v>0.062100000000000002</v>
      </c>
      <c s="473">
        <v>3.786111111111111</v>
      </c>
      <c s="473">
        <v>9</v>
      </c>
      <c s="474">
        <v>0.062099999999999995</v>
      </c>
      <c s="783" t="s">
        <v>1478</v>
      </c>
      <c s="783" t="s">
        <v>1479</v>
      </c>
    </row>
    <row r="416" spans="1:41" s="783" customFormat="1" ht="14.4">
      <c r="A416" s="459" t="s">
        <v>675</v>
      </c>
      <c s="460">
        <v>10</v>
      </c>
      <c s="459" t="s">
        <v>2447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47937.5</v>
      </c>
      <c s="463">
        <v>0</v>
      </c>
      <c s="464">
        <v>0</v>
      </c>
      <c s="464">
        <v>259.66000000000003</v>
      </c>
      <c s="464">
        <v>0</v>
      </c>
      <c s="469">
        <v>0</v>
      </c>
      <c s="469">
        <v>0</v>
      </c>
      <c s="465">
        <v>47937.5</v>
      </c>
      <c s="471">
        <v>43721</v>
      </c>
      <c s="471">
        <v>47374</v>
      </c>
      <c s="472">
        <v>47937.5</v>
      </c>
      <c s="861">
        <v>4.7861111111111114</v>
      </c>
      <c s="861">
        <v>10</v>
      </c>
      <c s="633">
        <v>0.065000000000000002</v>
      </c>
      <c s="473">
        <v>4.7861111111111114</v>
      </c>
      <c s="473">
        <v>10</v>
      </c>
      <c s="474">
        <v>0.065000000000000002</v>
      </c>
      <c s="783" t="s">
        <v>1478</v>
      </c>
      <c s="783" t="s">
        <v>1479</v>
      </c>
    </row>
    <row r="417" spans="1:41" s="783" customFormat="1" ht="14.4">
      <c r="A417" s="459" t="s">
        <v>676</v>
      </c>
      <c s="460">
        <v>5</v>
      </c>
      <c s="459" t="s">
        <v>2448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43725</v>
      </c>
      <c s="471">
        <v>45552</v>
      </c>
      <c s="472">
        <v>42480</v>
      </c>
      <c s="861">
        <v>0</v>
      </c>
      <c s="861">
        <v>0</v>
      </c>
      <c s="633">
        <v>0.050700000000000002</v>
      </c>
      <c s="473">
        <v>0</v>
      </c>
      <c s="473">
        <v>0</v>
      </c>
      <c s="474">
        <v>0</v>
      </c>
      <c s="783" t="s">
        <v>1478</v>
      </c>
      <c s="783" t="s">
        <v>1479</v>
      </c>
    </row>
    <row r="418" spans="1:41" s="783" customFormat="1" ht="14.4">
      <c r="A418" s="459" t="s">
        <v>676</v>
      </c>
      <c s="460">
        <v>6</v>
      </c>
      <c s="459" t="s">
        <v>2449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38202.5</v>
      </c>
      <c s="463">
        <v>0</v>
      </c>
      <c s="464">
        <v>0</v>
      </c>
      <c s="464">
        <v>170.63999999999999</v>
      </c>
      <c s="464">
        <v>0</v>
      </c>
      <c s="469">
        <v>0</v>
      </c>
      <c s="469">
        <v>0</v>
      </c>
      <c s="465">
        <v>38202.5</v>
      </c>
      <c s="471">
        <v>43725</v>
      </c>
      <c s="471">
        <v>45917</v>
      </c>
      <c s="472">
        <v>38202.5</v>
      </c>
      <c s="861">
        <v>0.79722222222222228</v>
      </c>
      <c s="861">
        <v>6</v>
      </c>
      <c s="633">
        <v>0.053600000000000002</v>
      </c>
      <c s="473">
        <v>0.79722222222222228</v>
      </c>
      <c s="473">
        <v>6</v>
      </c>
      <c s="474">
        <v>0.053600000000000002</v>
      </c>
      <c s="783" t="s">
        <v>1478</v>
      </c>
      <c s="783" t="s">
        <v>1479</v>
      </c>
    </row>
    <row r="419" spans="1:41" s="783" customFormat="1" ht="14.4">
      <c r="A419" s="459" t="s">
        <v>676</v>
      </c>
      <c s="460">
        <v>7</v>
      </c>
      <c s="459" t="s">
        <v>2450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499.13999999999999</v>
      </c>
      <c s="464">
        <v>0</v>
      </c>
      <c s="469">
        <v>0</v>
      </c>
      <c s="469">
        <v>0</v>
      </c>
      <c s="465">
        <v>106200</v>
      </c>
      <c s="471">
        <v>43725</v>
      </c>
      <c s="471">
        <v>46282</v>
      </c>
      <c s="472">
        <v>106200</v>
      </c>
      <c s="861">
        <v>1.7972222222222223</v>
      </c>
      <c s="861">
        <v>7</v>
      </c>
      <c s="633">
        <v>0.056399999999999999</v>
      </c>
      <c s="473">
        <v>1.7972222222222223</v>
      </c>
      <c s="473">
        <v>7</v>
      </c>
      <c s="474">
        <v>0.056400000000000006</v>
      </c>
      <c s="783" t="s">
        <v>1478</v>
      </c>
      <c s="783" t="s">
        <v>1479</v>
      </c>
    </row>
    <row r="420" spans="1:41" s="783" customFormat="1" ht="14.4">
      <c r="A420" s="459" t="s">
        <v>676</v>
      </c>
      <c s="460">
        <v>8</v>
      </c>
      <c s="459" t="s">
        <v>2451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134372.5</v>
      </c>
      <c s="463">
        <v>0</v>
      </c>
      <c s="464">
        <v>0</v>
      </c>
      <c s="464">
        <v>664.01999999999998</v>
      </c>
      <c s="464">
        <v>0</v>
      </c>
      <c s="469">
        <v>0</v>
      </c>
      <c s="469">
        <v>0</v>
      </c>
      <c s="465">
        <v>134372.5</v>
      </c>
      <c s="471">
        <v>43725</v>
      </c>
      <c s="471">
        <v>46647</v>
      </c>
      <c s="472">
        <v>134372.5</v>
      </c>
      <c s="861">
        <v>2.7972222222222221</v>
      </c>
      <c s="861">
        <v>8</v>
      </c>
      <c s="633">
        <v>0.059299999999999999</v>
      </c>
      <c s="473">
        <v>2.7972222222222221</v>
      </c>
      <c s="473">
        <v>8</v>
      </c>
      <c s="474">
        <v>0.059299999999999999</v>
      </c>
      <c s="783" t="s">
        <v>1478</v>
      </c>
      <c s="783" t="s">
        <v>1479</v>
      </c>
    </row>
    <row r="421" spans="1:41" s="783" customFormat="1" ht="14.4">
      <c r="A421" s="459" t="s">
        <v>676</v>
      </c>
      <c s="460">
        <v>9</v>
      </c>
      <c s="459" t="s">
        <v>2452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43725</v>
      </c>
      <c s="471">
        <v>47013</v>
      </c>
      <c s="472">
        <v>53100</v>
      </c>
      <c s="861">
        <v>3.7972222222222221</v>
      </c>
      <c s="861">
        <v>9</v>
      </c>
      <c s="633">
        <v>0.062100000000000002</v>
      </c>
      <c s="473">
        <v>3.7972222222222221</v>
      </c>
      <c s="473">
        <v>9</v>
      </c>
      <c s="474">
        <v>0.062100000000000002</v>
      </c>
      <c s="783" t="s">
        <v>1478</v>
      </c>
      <c s="783" t="s">
        <v>1479</v>
      </c>
    </row>
    <row r="422" spans="1:41" s="783" customFormat="1" ht="14.4">
      <c r="A422" s="459" t="s">
        <v>677</v>
      </c>
      <c s="460">
        <v>5</v>
      </c>
      <c s="459" t="s">
        <v>2453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43728</v>
      </c>
      <c s="471">
        <v>45555</v>
      </c>
      <c s="472">
        <v>3834262.5</v>
      </c>
      <c s="861">
        <v>0</v>
      </c>
      <c s="861">
        <v>0</v>
      </c>
      <c s="633">
        <v>0.050700000000000002</v>
      </c>
      <c s="473">
        <v>0</v>
      </c>
      <c s="473">
        <v>0</v>
      </c>
      <c s="474">
        <v>0</v>
      </c>
      <c s="783" t="s">
        <v>1478</v>
      </c>
      <c s="783" t="s">
        <v>1479</v>
      </c>
    </row>
    <row r="423" spans="1:41" s="783" customFormat="1" ht="14.4">
      <c r="A423" s="459" t="s">
        <v>677</v>
      </c>
      <c s="460">
        <v>6</v>
      </c>
      <c s="459" t="s">
        <v>2454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6127887.5</v>
      </c>
      <c s="463">
        <v>0</v>
      </c>
      <c s="464">
        <v>0</v>
      </c>
      <c s="464">
        <v>27371.23</v>
      </c>
      <c s="464">
        <v>0</v>
      </c>
      <c s="469">
        <v>0</v>
      </c>
      <c s="469">
        <v>0</v>
      </c>
      <c s="465">
        <v>6127887.5</v>
      </c>
      <c s="471">
        <v>43728</v>
      </c>
      <c s="471">
        <v>45920</v>
      </c>
      <c s="472">
        <v>6127887.5</v>
      </c>
      <c s="861">
        <v>0.80555555555555558</v>
      </c>
      <c s="861">
        <v>6</v>
      </c>
      <c s="633">
        <v>0.053600000000000002</v>
      </c>
      <c s="473">
        <v>0.80555555555555569</v>
      </c>
      <c s="473">
        <v>6</v>
      </c>
      <c s="474">
        <v>0.053600000000000002</v>
      </c>
      <c s="783" t="s">
        <v>1478</v>
      </c>
      <c s="783" t="s">
        <v>1479</v>
      </c>
    </row>
    <row r="424" spans="1:41" s="783" customFormat="1" ht="14.4">
      <c r="A424" s="459" t="s">
        <v>677</v>
      </c>
      <c s="460">
        <v>7</v>
      </c>
      <c s="459" t="s">
        <v>2455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7569257.5</v>
      </c>
      <c s="463">
        <v>0</v>
      </c>
      <c s="464">
        <v>0</v>
      </c>
      <c s="464">
        <v>35575.510000000002</v>
      </c>
      <c s="464">
        <v>0</v>
      </c>
      <c s="469">
        <v>0</v>
      </c>
      <c s="469">
        <v>0</v>
      </c>
      <c s="465">
        <v>7569257.5</v>
      </c>
      <c s="471">
        <v>43728</v>
      </c>
      <c s="471">
        <v>46285</v>
      </c>
      <c s="472">
        <v>7569257.5</v>
      </c>
      <c s="861">
        <v>1.8055555555555556</v>
      </c>
      <c s="861">
        <v>7</v>
      </c>
      <c s="633">
        <v>0.056399999999999999</v>
      </c>
      <c s="473">
        <v>1.8055555555555556</v>
      </c>
      <c s="473">
        <v>7</v>
      </c>
      <c s="474">
        <v>0.056399999999999992</v>
      </c>
      <c s="783" t="s">
        <v>1478</v>
      </c>
      <c s="783" t="s">
        <v>1479</v>
      </c>
    </row>
    <row r="425" spans="1:41" s="783" customFormat="1" ht="14.4">
      <c r="A425" s="459" t="s">
        <v>677</v>
      </c>
      <c s="460">
        <v>8</v>
      </c>
      <c s="459" t="s">
        <v>2456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3905357.5</v>
      </c>
      <c s="463">
        <v>0</v>
      </c>
      <c s="464">
        <v>0</v>
      </c>
      <c s="464">
        <v>19298.970000000001</v>
      </c>
      <c s="464">
        <v>0</v>
      </c>
      <c s="469">
        <v>0</v>
      </c>
      <c s="469">
        <v>0</v>
      </c>
      <c s="465">
        <v>3905357.5</v>
      </c>
      <c s="471">
        <v>43728</v>
      </c>
      <c s="471">
        <v>46650</v>
      </c>
      <c s="472">
        <v>3905357.5</v>
      </c>
      <c s="861">
        <v>2.8055555555555554</v>
      </c>
      <c s="861">
        <v>8</v>
      </c>
      <c s="633">
        <v>0.059299999999999999</v>
      </c>
      <c s="473">
        <v>2.8055555555555554</v>
      </c>
      <c s="473">
        <v>8</v>
      </c>
      <c s="474">
        <v>0.059299999999999999</v>
      </c>
      <c s="783" t="s">
        <v>1478</v>
      </c>
      <c s="783" t="s">
        <v>1479</v>
      </c>
    </row>
    <row r="426" spans="1:41" s="783" customFormat="1" ht="14.4">
      <c r="A426" s="459" t="s">
        <v>677</v>
      </c>
      <c s="460">
        <v>9</v>
      </c>
      <c s="459" t="s">
        <v>2457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199715</v>
      </c>
      <c s="463">
        <v>0</v>
      </c>
      <c s="464">
        <v>0</v>
      </c>
      <c s="464">
        <v>1033.53</v>
      </c>
      <c s="464">
        <v>0</v>
      </c>
      <c s="469">
        <v>0</v>
      </c>
      <c s="469">
        <v>0</v>
      </c>
      <c s="465">
        <v>199715</v>
      </c>
      <c s="471">
        <v>43728</v>
      </c>
      <c s="471">
        <v>47016</v>
      </c>
      <c s="472">
        <v>199715</v>
      </c>
      <c s="861">
        <v>3.8055555555555554</v>
      </c>
      <c s="861">
        <v>9</v>
      </c>
      <c s="633">
        <v>0.062100000000000002</v>
      </c>
      <c s="473">
        <v>3.8055555555555554</v>
      </c>
      <c s="473">
        <v>9</v>
      </c>
      <c s="474">
        <v>0.062099999999999995</v>
      </c>
      <c s="783" t="s">
        <v>1478</v>
      </c>
      <c s="783" t="s">
        <v>1479</v>
      </c>
    </row>
    <row r="427" spans="1:41" s="783" customFormat="1" ht="14.4">
      <c r="A427" s="459" t="s">
        <v>677</v>
      </c>
      <c s="460">
        <v>10</v>
      </c>
      <c s="459" t="s">
        <v>2458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43728</v>
      </c>
      <c s="471">
        <v>47381</v>
      </c>
      <c s="472">
        <v>53100</v>
      </c>
      <c s="861">
        <v>4.8055555555555554</v>
      </c>
      <c s="861">
        <v>10</v>
      </c>
      <c s="633">
        <v>0.065000000000000002</v>
      </c>
      <c s="473">
        <v>4.8055555555555554</v>
      </c>
      <c s="473">
        <v>10</v>
      </c>
      <c s="474">
        <v>0.065000000000000002</v>
      </c>
      <c s="783" t="s">
        <v>1478</v>
      </c>
      <c s="783" t="s">
        <v>1479</v>
      </c>
    </row>
    <row r="428" spans="1:41" s="783" customFormat="1" ht="14.4">
      <c r="A428" s="459" t="s">
        <v>678</v>
      </c>
      <c s="460">
        <v>1</v>
      </c>
      <c s="459" t="s">
        <v>2459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43728</v>
      </c>
      <c s="471">
        <v>45920</v>
      </c>
      <c s="472">
        <v>53100</v>
      </c>
      <c s="861">
        <v>0.80555555555555558</v>
      </c>
      <c s="861">
        <v>6</v>
      </c>
      <c s="633">
        <v>0.053600000000000002</v>
      </c>
      <c s="473">
        <v>0.80555555555555558</v>
      </c>
      <c s="473">
        <v>6</v>
      </c>
      <c s="474">
        <v>0.053600000000000009</v>
      </c>
      <c s="783" t="s">
        <v>1478</v>
      </c>
      <c s="783" t="s">
        <v>1479</v>
      </c>
    </row>
    <row r="429" spans="1:41" s="783" customFormat="1" ht="14.4">
      <c r="A429" s="459" t="s">
        <v>678</v>
      </c>
      <c s="460">
        <v>2</v>
      </c>
      <c s="459" t="s">
        <v>2460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43728</v>
      </c>
      <c s="471">
        <v>46285</v>
      </c>
      <c s="472">
        <v>53100</v>
      </c>
      <c s="861">
        <v>1.8055555555555556</v>
      </c>
      <c s="861">
        <v>7</v>
      </c>
      <c s="633">
        <v>0.056399999999999999</v>
      </c>
      <c s="473">
        <v>1.8055555555555556</v>
      </c>
      <c s="473">
        <v>7</v>
      </c>
      <c s="474">
        <v>0.056400000000000006</v>
      </c>
      <c s="783" t="s">
        <v>1478</v>
      </c>
      <c s="783" t="s">
        <v>1479</v>
      </c>
    </row>
    <row r="430" spans="1:41" s="783" customFormat="1" ht="14.4">
      <c r="A430" s="459" t="s">
        <v>678</v>
      </c>
      <c s="460">
        <v>3</v>
      </c>
      <c s="459" t="s">
        <v>2461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156055</v>
      </c>
      <c s="463">
        <v>0</v>
      </c>
      <c s="464">
        <v>0</v>
      </c>
      <c s="464">
        <v>771.16999999999996</v>
      </c>
      <c s="464">
        <v>0</v>
      </c>
      <c s="469">
        <v>0</v>
      </c>
      <c s="469">
        <v>0</v>
      </c>
      <c s="465">
        <v>156055</v>
      </c>
      <c s="471">
        <v>43728</v>
      </c>
      <c s="471">
        <v>46650</v>
      </c>
      <c s="472">
        <v>156055</v>
      </c>
      <c s="861">
        <v>2.8055555555555554</v>
      </c>
      <c s="861">
        <v>8</v>
      </c>
      <c s="633">
        <v>0.059299999999999999</v>
      </c>
      <c s="473">
        <v>2.8055555555555554</v>
      </c>
      <c s="473">
        <v>8</v>
      </c>
      <c s="474">
        <v>0.059299999999999999</v>
      </c>
      <c s="783" t="s">
        <v>1478</v>
      </c>
      <c s="783" t="s">
        <v>1479</v>
      </c>
    </row>
    <row r="431" spans="1:41" s="783" customFormat="1" ht="14.4">
      <c r="A431" s="459" t="s">
        <v>679</v>
      </c>
      <c s="460">
        <v>1</v>
      </c>
      <c s="459" t="s">
        <v>2462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104577.5</v>
      </c>
      <c s="463">
        <v>0</v>
      </c>
      <c s="464">
        <v>0</v>
      </c>
      <c s="464">
        <v>516.78999999999996</v>
      </c>
      <c s="464">
        <v>0</v>
      </c>
      <c s="469">
        <v>0</v>
      </c>
      <c s="469">
        <v>0</v>
      </c>
      <c s="465">
        <v>104577.5</v>
      </c>
      <c s="471">
        <v>43735</v>
      </c>
      <c s="471">
        <v>46657</v>
      </c>
      <c s="472">
        <v>104577.5</v>
      </c>
      <c s="861">
        <v>2.8250000000000002</v>
      </c>
      <c s="861">
        <v>8</v>
      </c>
      <c s="633">
        <v>0.059299999999999999</v>
      </c>
      <c s="473">
        <v>2.8250000000000002</v>
      </c>
      <c s="473">
        <v>8</v>
      </c>
      <c s="474">
        <v>0.059299999999999999</v>
      </c>
      <c s="783" t="s">
        <v>1478</v>
      </c>
      <c s="783" t="s">
        <v>1479</v>
      </c>
    </row>
    <row r="432" spans="1:41" s="783" customFormat="1" ht="14.4">
      <c r="A432" s="459" t="s">
        <v>680</v>
      </c>
      <c s="460">
        <v>5</v>
      </c>
      <c s="459" t="s">
        <v>2463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43735</v>
      </c>
      <c s="471">
        <v>45562</v>
      </c>
      <c s="472">
        <v>2387582.5</v>
      </c>
      <c s="861">
        <v>0</v>
      </c>
      <c s="861">
        <v>0</v>
      </c>
      <c s="633">
        <v>0.050700000000000002</v>
      </c>
      <c s="473">
        <v>0</v>
      </c>
      <c s="473">
        <v>0</v>
      </c>
      <c s="474">
        <v>0</v>
      </c>
      <c s="783" t="s">
        <v>1478</v>
      </c>
      <c s="783" t="s">
        <v>1479</v>
      </c>
    </row>
    <row r="433" spans="1:41" s="783" customFormat="1" ht="14.4">
      <c r="A433" s="459" t="s">
        <v>680</v>
      </c>
      <c s="460">
        <v>6</v>
      </c>
      <c s="459" t="s">
        <v>2464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2323715</v>
      </c>
      <c s="463">
        <v>0</v>
      </c>
      <c s="464">
        <v>0</v>
      </c>
      <c s="464">
        <v>10379.26</v>
      </c>
      <c s="464">
        <v>0</v>
      </c>
      <c s="469">
        <v>0</v>
      </c>
      <c s="469">
        <v>0</v>
      </c>
      <c s="465">
        <v>2323715</v>
      </c>
      <c s="471">
        <v>43735</v>
      </c>
      <c s="471">
        <v>45927</v>
      </c>
      <c s="472">
        <v>2323715</v>
      </c>
      <c s="861">
        <v>0.82499999999999996</v>
      </c>
      <c s="861">
        <v>6</v>
      </c>
      <c s="633">
        <v>0.053600000000000002</v>
      </c>
      <c s="473">
        <v>0.82499999999999996</v>
      </c>
      <c s="473">
        <v>6</v>
      </c>
      <c s="474">
        <v>0.053600000000000002</v>
      </c>
      <c s="783" t="s">
        <v>1478</v>
      </c>
      <c s="783" t="s">
        <v>1479</v>
      </c>
    </row>
    <row r="434" spans="1:41" s="783" customFormat="1" ht="14.4">
      <c r="A434" s="459" t="s">
        <v>680</v>
      </c>
      <c s="460">
        <v>7</v>
      </c>
      <c s="459" t="s">
        <v>2465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3107530</v>
      </c>
      <c s="463">
        <v>0</v>
      </c>
      <c s="464">
        <v>0</v>
      </c>
      <c s="464">
        <v>14605.389999999999</v>
      </c>
      <c s="464">
        <v>0</v>
      </c>
      <c s="469">
        <v>0</v>
      </c>
      <c s="469">
        <v>0</v>
      </c>
      <c s="465">
        <v>3107530</v>
      </c>
      <c s="471">
        <v>43735</v>
      </c>
      <c s="471">
        <v>46292</v>
      </c>
      <c s="472">
        <v>3107530</v>
      </c>
      <c s="861">
        <v>1.825</v>
      </c>
      <c s="861">
        <v>7</v>
      </c>
      <c s="633">
        <v>0.056399999999999999</v>
      </c>
      <c s="473">
        <v>1.825</v>
      </c>
      <c s="473">
        <v>7</v>
      </c>
      <c s="474">
        <v>0.056400000000000006</v>
      </c>
      <c s="783" t="s">
        <v>1478</v>
      </c>
      <c s="783" t="s">
        <v>1479</v>
      </c>
    </row>
    <row r="435" spans="1:41" s="783" customFormat="1" ht="14.4">
      <c r="A435" s="459" t="s">
        <v>680</v>
      </c>
      <c s="460">
        <v>8</v>
      </c>
      <c s="459" t="s">
        <v>2466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1261125</v>
      </c>
      <c s="463">
        <v>0</v>
      </c>
      <c s="464">
        <v>0</v>
      </c>
      <c s="464">
        <v>6232.0600000000004</v>
      </c>
      <c s="464">
        <v>0</v>
      </c>
      <c s="469">
        <v>0</v>
      </c>
      <c s="469">
        <v>0</v>
      </c>
      <c s="465">
        <v>1261125</v>
      </c>
      <c s="471">
        <v>43735</v>
      </c>
      <c s="471">
        <v>46657</v>
      </c>
      <c s="472">
        <v>1261125</v>
      </c>
      <c s="861">
        <v>2.8250000000000002</v>
      </c>
      <c s="861">
        <v>8</v>
      </c>
      <c s="633">
        <v>0.059299999999999999</v>
      </c>
      <c s="473">
        <v>2.8250000000000002</v>
      </c>
      <c s="473">
        <v>8</v>
      </c>
      <c s="474">
        <v>0.059299999999999999</v>
      </c>
      <c s="783" t="s">
        <v>1478</v>
      </c>
      <c s="783" t="s">
        <v>1479</v>
      </c>
    </row>
    <row r="436" spans="1:41" s="783" customFormat="1" ht="14.4">
      <c r="A436" s="459" t="s">
        <v>680</v>
      </c>
      <c s="460">
        <v>9</v>
      </c>
      <c s="459" t="s">
        <v>2467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159300</v>
      </c>
      <c s="463">
        <v>0</v>
      </c>
      <c s="464">
        <v>0</v>
      </c>
      <c s="464">
        <v>824.38</v>
      </c>
      <c s="464">
        <v>0</v>
      </c>
      <c s="469">
        <v>0</v>
      </c>
      <c s="469">
        <v>0</v>
      </c>
      <c s="465">
        <v>159300</v>
      </c>
      <c s="471">
        <v>43735</v>
      </c>
      <c s="471">
        <v>47023</v>
      </c>
      <c s="472">
        <v>159300</v>
      </c>
      <c s="861">
        <v>3.8250000000000002</v>
      </c>
      <c s="861">
        <v>9</v>
      </c>
      <c s="633">
        <v>0.062100000000000002</v>
      </c>
      <c s="473">
        <v>3.8250000000000002</v>
      </c>
      <c s="473">
        <v>9</v>
      </c>
      <c s="474">
        <v>0.062100000000000002</v>
      </c>
      <c s="783" t="s">
        <v>1478</v>
      </c>
      <c s="783" t="s">
        <v>1479</v>
      </c>
    </row>
    <row r="437" spans="1:41" s="783" customFormat="1" ht="14.4">
      <c r="A437" s="459" t="s">
        <v>681</v>
      </c>
      <c s="460">
        <v>5</v>
      </c>
      <c s="459" t="s">
        <v>2468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43742</v>
      </c>
      <c s="471">
        <v>45569</v>
      </c>
      <c s="472">
        <v>2358967.5</v>
      </c>
      <c s="861">
        <v>0</v>
      </c>
      <c s="861">
        <v>0</v>
      </c>
      <c s="633">
        <v>0.050700000000000002</v>
      </c>
      <c s="473">
        <v>0</v>
      </c>
      <c s="473">
        <v>0</v>
      </c>
      <c s="474">
        <v>0</v>
      </c>
      <c s="783" t="s">
        <v>1478</v>
      </c>
      <c s="783" t="s">
        <v>1479</v>
      </c>
    </row>
    <row r="438" spans="1:41" s="783" customFormat="1" ht="14.4">
      <c r="A438" s="459" t="s">
        <v>681</v>
      </c>
      <c s="460">
        <v>6</v>
      </c>
      <c s="459" t="s">
        <v>2469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3100892.5</v>
      </c>
      <c s="463">
        <v>0</v>
      </c>
      <c s="464">
        <v>0</v>
      </c>
      <c s="464">
        <v>13850.65</v>
      </c>
      <c s="464">
        <v>0</v>
      </c>
      <c s="469">
        <v>0</v>
      </c>
      <c s="469">
        <v>0</v>
      </c>
      <c s="465">
        <v>3100892.5</v>
      </c>
      <c s="471">
        <v>43742</v>
      </c>
      <c s="471">
        <v>45934</v>
      </c>
      <c s="472">
        <v>3100892.5</v>
      </c>
      <c s="861">
        <v>0.84444444444444444</v>
      </c>
      <c s="861">
        <v>6</v>
      </c>
      <c s="633">
        <v>0.053600000000000002</v>
      </c>
      <c s="473">
        <v>0.84444444444444444</v>
      </c>
      <c s="473">
        <v>6</v>
      </c>
      <c s="474">
        <v>0.053600000000000009</v>
      </c>
      <c s="783" t="s">
        <v>1478</v>
      </c>
      <c s="783" t="s">
        <v>1479</v>
      </c>
    </row>
    <row r="439" spans="1:41" s="783" customFormat="1" ht="14.4">
      <c r="A439" s="459" t="s">
        <v>681</v>
      </c>
      <c s="460">
        <v>7</v>
      </c>
      <c s="459" t="s">
        <v>2470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2746745</v>
      </c>
      <c s="463">
        <v>0</v>
      </c>
      <c s="464">
        <v>0</v>
      </c>
      <c s="464">
        <v>12909.700000000001</v>
      </c>
      <c s="464">
        <v>0</v>
      </c>
      <c s="469">
        <v>0</v>
      </c>
      <c s="469">
        <v>0</v>
      </c>
      <c s="465">
        <v>2746745</v>
      </c>
      <c s="471">
        <v>43742</v>
      </c>
      <c s="471">
        <v>46299</v>
      </c>
      <c s="472">
        <v>2746745</v>
      </c>
      <c s="861">
        <v>1.8444444444444446</v>
      </c>
      <c s="861">
        <v>7</v>
      </c>
      <c s="633">
        <v>0.056399999999999999</v>
      </c>
      <c s="473">
        <v>1.8444444444444446</v>
      </c>
      <c s="473">
        <v>7</v>
      </c>
      <c s="474">
        <v>0.056399999999999999</v>
      </c>
      <c s="783" t="s">
        <v>1478</v>
      </c>
      <c s="783" t="s">
        <v>1479</v>
      </c>
    </row>
    <row r="440" spans="1:41" s="783" customFormat="1" ht="14.4">
      <c r="A440" s="459" t="s">
        <v>681</v>
      </c>
      <c s="460">
        <v>8</v>
      </c>
      <c s="459" t="s">
        <v>2471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1514235</v>
      </c>
      <c s="463">
        <v>0</v>
      </c>
      <c s="464">
        <v>0</v>
      </c>
      <c s="464">
        <v>7482.8400000000001</v>
      </c>
      <c s="464">
        <v>0</v>
      </c>
      <c s="469">
        <v>0</v>
      </c>
      <c s="469">
        <v>0</v>
      </c>
      <c s="465">
        <v>1514235</v>
      </c>
      <c s="471">
        <v>43742</v>
      </c>
      <c s="471">
        <v>46664</v>
      </c>
      <c s="472">
        <v>1514235</v>
      </c>
      <c s="861">
        <v>2.8444444444444446</v>
      </c>
      <c s="861">
        <v>8</v>
      </c>
      <c s="633">
        <v>0.059299999999999999</v>
      </c>
      <c s="473">
        <v>2.844444444444445</v>
      </c>
      <c s="473">
        <v>8</v>
      </c>
      <c s="474">
        <v>0.059300000000000005</v>
      </c>
      <c s="783" t="s">
        <v>1478</v>
      </c>
      <c s="783" t="s">
        <v>1479</v>
      </c>
    </row>
    <row r="441" spans="1:41" s="783" customFormat="1" ht="14.4">
      <c r="A441" s="459" t="s">
        <v>681</v>
      </c>
      <c s="460">
        <v>9</v>
      </c>
      <c s="459" t="s">
        <v>2472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43742</v>
      </c>
      <c s="471">
        <v>47395</v>
      </c>
      <c s="472">
        <v>53100</v>
      </c>
      <c s="861">
        <v>4.8444444444444441</v>
      </c>
      <c s="861">
        <v>10</v>
      </c>
      <c s="633">
        <v>0.065000000000000002</v>
      </c>
      <c s="473">
        <v>4.8444444444444441</v>
      </c>
      <c s="473">
        <v>10</v>
      </c>
      <c s="474">
        <v>0.065000000000000002</v>
      </c>
      <c s="783" t="s">
        <v>1478</v>
      </c>
      <c s="783" t="s">
        <v>1479</v>
      </c>
    </row>
    <row r="442" spans="1:41" s="783" customFormat="1" ht="14.4">
      <c r="A442" s="459" t="s">
        <v>682</v>
      </c>
      <c s="460">
        <v>5</v>
      </c>
      <c s="459" t="s">
        <v>2473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43753</v>
      </c>
      <c s="471">
        <v>45580</v>
      </c>
      <c s="472">
        <v>2515170</v>
      </c>
      <c s="861">
        <v>0</v>
      </c>
      <c s="861">
        <v>0</v>
      </c>
      <c s="633">
        <v>0.050700000000000002</v>
      </c>
      <c s="473">
        <v>0</v>
      </c>
      <c s="473">
        <v>0</v>
      </c>
      <c s="474">
        <v>0</v>
      </c>
      <c s="783" t="s">
        <v>1478</v>
      </c>
      <c s="783" t="s">
        <v>1479</v>
      </c>
    </row>
    <row r="443" spans="1:41" s="783" customFormat="1" ht="14.4">
      <c r="A443" s="459" t="s">
        <v>682</v>
      </c>
      <c s="460">
        <v>6</v>
      </c>
      <c s="459" t="s">
        <v>2474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3258422.5</v>
      </c>
      <c s="463">
        <v>0</v>
      </c>
      <c s="464">
        <v>0</v>
      </c>
      <c s="464">
        <v>14554.290000000001</v>
      </c>
      <c s="464">
        <v>0</v>
      </c>
      <c s="469">
        <v>0</v>
      </c>
      <c s="469">
        <v>0</v>
      </c>
      <c s="465">
        <v>3258422.5</v>
      </c>
      <c s="471">
        <v>43753</v>
      </c>
      <c s="471">
        <v>45945</v>
      </c>
      <c s="472">
        <v>3258422.5</v>
      </c>
      <c s="861">
        <v>0.875</v>
      </c>
      <c s="861">
        <v>6</v>
      </c>
      <c s="633">
        <v>0.053600000000000002</v>
      </c>
      <c s="473">
        <v>0.875</v>
      </c>
      <c s="473">
        <v>6</v>
      </c>
      <c s="474">
        <v>0.053600000000000002</v>
      </c>
      <c s="783" t="s">
        <v>1478</v>
      </c>
      <c s="783" t="s">
        <v>1479</v>
      </c>
    </row>
    <row r="444" spans="1:41" s="783" customFormat="1" ht="14.4">
      <c r="A444" s="459" t="s">
        <v>682</v>
      </c>
      <c s="460">
        <v>7</v>
      </c>
      <c s="459" t="s">
        <v>2475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2894835</v>
      </c>
      <c s="463">
        <v>0</v>
      </c>
      <c s="464">
        <v>0</v>
      </c>
      <c s="464">
        <v>13605.719999999999</v>
      </c>
      <c s="464">
        <v>0</v>
      </c>
      <c s="469">
        <v>0</v>
      </c>
      <c s="469">
        <v>0</v>
      </c>
      <c s="465">
        <v>2894835</v>
      </c>
      <c s="471">
        <v>43753</v>
      </c>
      <c s="471">
        <v>46310</v>
      </c>
      <c s="472">
        <v>2894835</v>
      </c>
      <c s="861">
        <v>1.875</v>
      </c>
      <c s="861">
        <v>7</v>
      </c>
      <c s="633">
        <v>0.056399999999999999</v>
      </c>
      <c s="473">
        <v>1.875</v>
      </c>
      <c s="473">
        <v>7</v>
      </c>
      <c s="474">
        <v>0.056399999999999999</v>
      </c>
      <c s="783" t="s">
        <v>1478</v>
      </c>
      <c s="783" t="s">
        <v>1479</v>
      </c>
    </row>
    <row r="445" spans="1:41" s="783" customFormat="1" ht="14.4">
      <c r="A445" s="459" t="s">
        <v>682</v>
      </c>
      <c s="460">
        <v>8</v>
      </c>
      <c s="459" t="s">
        <v>2476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1584592.5</v>
      </c>
      <c s="463">
        <v>0</v>
      </c>
      <c s="464">
        <v>0</v>
      </c>
      <c s="464">
        <v>7830.5299999999997</v>
      </c>
      <c s="464">
        <v>0</v>
      </c>
      <c s="469">
        <v>0</v>
      </c>
      <c s="469">
        <v>0</v>
      </c>
      <c s="465">
        <v>1584592.5</v>
      </c>
      <c s="471">
        <v>43753</v>
      </c>
      <c s="471">
        <v>46675</v>
      </c>
      <c s="472">
        <v>1584592.5</v>
      </c>
      <c s="861">
        <v>2.875</v>
      </c>
      <c s="861">
        <v>8</v>
      </c>
      <c s="633">
        <v>0.059299999999999999</v>
      </c>
      <c s="473">
        <v>2.875</v>
      </c>
      <c s="473">
        <v>8</v>
      </c>
      <c s="474">
        <v>0.059300000000000005</v>
      </c>
      <c s="783" t="s">
        <v>1478</v>
      </c>
      <c s="783" t="s">
        <v>1479</v>
      </c>
    </row>
    <row r="446" spans="1:41" s="783" customFormat="1" ht="14.4">
      <c r="A446" s="459" t="s">
        <v>682</v>
      </c>
      <c s="460">
        <v>9</v>
      </c>
      <c s="459" t="s">
        <v>2477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43753</v>
      </c>
      <c s="471">
        <v>47041</v>
      </c>
      <c s="472">
        <v>53100</v>
      </c>
      <c s="861">
        <v>3.875</v>
      </c>
      <c s="861">
        <v>9</v>
      </c>
      <c s="633">
        <v>0.062100000000000002</v>
      </c>
      <c s="473">
        <v>3.875</v>
      </c>
      <c s="473">
        <v>9</v>
      </c>
      <c s="474">
        <v>0.062100000000000002</v>
      </c>
      <c s="783" t="s">
        <v>1478</v>
      </c>
      <c s="783" t="s">
        <v>1479</v>
      </c>
    </row>
    <row r="447" spans="1:41" s="783" customFormat="1" ht="14.4">
      <c r="A447" s="459" t="s">
        <v>683</v>
      </c>
      <c s="460">
        <v>4</v>
      </c>
      <c s="459" t="s">
        <v>2478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43759</v>
      </c>
      <c s="471">
        <v>45586</v>
      </c>
      <c s="472">
        <v>1191210</v>
      </c>
      <c s="861">
        <v>0</v>
      </c>
      <c s="861">
        <v>0</v>
      </c>
      <c s="633">
        <v>0.050700000000000002</v>
      </c>
      <c s="473">
        <v>0</v>
      </c>
      <c s="473">
        <v>0</v>
      </c>
      <c s="474">
        <v>0</v>
      </c>
      <c s="783" t="s">
        <v>1478</v>
      </c>
      <c s="783" t="s">
        <v>1479</v>
      </c>
    </row>
    <row r="448" spans="1:41" s="783" customFormat="1" ht="14.4">
      <c r="A448" s="459" t="s">
        <v>683</v>
      </c>
      <c s="460">
        <v>5</v>
      </c>
      <c s="459" t="s">
        <v>2479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1893605</v>
      </c>
      <c s="463">
        <v>0</v>
      </c>
      <c s="464">
        <v>0</v>
      </c>
      <c s="464">
        <v>8458.1000000000004</v>
      </c>
      <c s="464">
        <v>0</v>
      </c>
      <c s="469">
        <v>0</v>
      </c>
      <c s="469">
        <v>0</v>
      </c>
      <c s="465">
        <v>1893605</v>
      </c>
      <c s="471">
        <v>43759</v>
      </c>
      <c s="471">
        <v>45951</v>
      </c>
      <c s="472">
        <v>1893605</v>
      </c>
      <c s="861">
        <v>0.89166666666666672</v>
      </c>
      <c s="861">
        <v>6</v>
      </c>
      <c s="633">
        <v>0.053600000000000002</v>
      </c>
      <c s="473">
        <v>0.89166666666666672</v>
      </c>
      <c s="473">
        <v>6</v>
      </c>
      <c s="474">
        <v>0.053600000000000002</v>
      </c>
      <c s="783" t="s">
        <v>1478</v>
      </c>
      <c s="783" t="s">
        <v>1479</v>
      </c>
    </row>
    <row r="449" spans="1:41" s="783" customFormat="1" ht="14.4">
      <c r="A449" s="459" t="s">
        <v>683</v>
      </c>
      <c s="460">
        <v>6</v>
      </c>
      <c s="459" t="s">
        <v>2480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1357147.5</v>
      </c>
      <c s="463">
        <v>0</v>
      </c>
      <c s="464">
        <v>0</v>
      </c>
      <c s="464">
        <v>6378.5900000000001</v>
      </c>
      <c s="464">
        <v>0</v>
      </c>
      <c s="469">
        <v>0</v>
      </c>
      <c s="469">
        <v>0</v>
      </c>
      <c s="465">
        <v>1357147.5</v>
      </c>
      <c s="471">
        <v>43759</v>
      </c>
      <c s="471">
        <v>46316</v>
      </c>
      <c s="472">
        <v>1357147.5</v>
      </c>
      <c s="861">
        <v>1.8916666666666666</v>
      </c>
      <c s="861">
        <v>7</v>
      </c>
      <c s="633">
        <v>0.056399999999999999</v>
      </c>
      <c s="473">
        <v>1.8916666666666666</v>
      </c>
      <c s="473">
        <v>7</v>
      </c>
      <c s="474">
        <v>0.056399999999999992</v>
      </c>
      <c s="783" t="s">
        <v>1478</v>
      </c>
      <c s="783" t="s">
        <v>1479</v>
      </c>
    </row>
    <row r="450" spans="1:41" s="783" customFormat="1" ht="14.4">
      <c r="A450" s="459" t="s">
        <v>683</v>
      </c>
      <c s="460">
        <v>7</v>
      </c>
      <c s="459" t="s">
        <v>2481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698265</v>
      </c>
      <c s="463">
        <v>0</v>
      </c>
      <c s="464">
        <v>0</v>
      </c>
      <c s="464">
        <v>3450.5900000000001</v>
      </c>
      <c s="464">
        <v>0</v>
      </c>
      <c s="469">
        <v>0</v>
      </c>
      <c s="469">
        <v>0</v>
      </c>
      <c s="465">
        <v>698265</v>
      </c>
      <c s="471">
        <v>43759</v>
      </c>
      <c s="471">
        <v>46681</v>
      </c>
      <c s="472">
        <v>698265</v>
      </c>
      <c s="861">
        <v>2.8916666666666666</v>
      </c>
      <c s="861">
        <v>8</v>
      </c>
      <c s="633">
        <v>0.059299999999999999</v>
      </c>
      <c s="473">
        <v>2.8916666666666666</v>
      </c>
      <c s="473">
        <v>8</v>
      </c>
      <c s="474">
        <v>0.059299999999999992</v>
      </c>
      <c s="783" t="s">
        <v>1478</v>
      </c>
      <c s="783" t="s">
        <v>1479</v>
      </c>
    </row>
    <row r="451" spans="1:41" s="783" customFormat="1" ht="14.4">
      <c r="A451" s="459" t="s">
        <v>683</v>
      </c>
      <c s="460">
        <v>8</v>
      </c>
      <c s="459" t="s">
        <v>2482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43759</v>
      </c>
      <c s="471">
        <v>47047</v>
      </c>
      <c s="472">
        <v>53100</v>
      </c>
      <c s="861">
        <v>3.8916666666666666</v>
      </c>
      <c s="861">
        <v>9</v>
      </c>
      <c s="633">
        <v>0.062100000000000002</v>
      </c>
      <c s="473">
        <v>3.8916666666666666</v>
      </c>
      <c s="473">
        <v>9</v>
      </c>
      <c s="474">
        <v>0.062100000000000002</v>
      </c>
      <c s="783" t="s">
        <v>1478</v>
      </c>
      <c s="783" t="s">
        <v>1479</v>
      </c>
    </row>
    <row r="452" spans="1:41" s="783" customFormat="1" ht="14.4">
      <c r="A452" s="459" t="s">
        <v>684</v>
      </c>
      <c s="460">
        <v>2</v>
      </c>
      <c s="459" t="s">
        <v>2483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43766</v>
      </c>
      <c s="471">
        <v>45593</v>
      </c>
      <c s="472">
        <v>43512.5</v>
      </c>
      <c s="861">
        <v>0</v>
      </c>
      <c s="861">
        <v>0</v>
      </c>
      <c s="633">
        <v>0.050700000000000002</v>
      </c>
      <c s="473">
        <v>0</v>
      </c>
      <c s="473">
        <v>0</v>
      </c>
      <c s="474">
        <v>0</v>
      </c>
      <c s="783" t="s">
        <v>1478</v>
      </c>
      <c s="783" t="s">
        <v>1479</v>
      </c>
    </row>
    <row r="453" spans="1:41" s="783" customFormat="1" ht="14.4">
      <c r="A453" s="459" t="s">
        <v>684</v>
      </c>
      <c s="460">
        <v>3</v>
      </c>
      <c s="459" t="s">
        <v>2484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43766</v>
      </c>
      <c s="471">
        <v>45958</v>
      </c>
      <c s="472">
        <v>53100</v>
      </c>
      <c s="861">
        <v>0.91111111111111109</v>
      </c>
      <c s="861">
        <v>6</v>
      </c>
      <c s="633">
        <v>0.053600000000000002</v>
      </c>
      <c s="473">
        <v>0.91111111111111109</v>
      </c>
      <c s="473">
        <v>6</v>
      </c>
      <c s="474">
        <v>0.053600000000000009</v>
      </c>
      <c s="783" t="s">
        <v>1478</v>
      </c>
      <c s="783" t="s">
        <v>1479</v>
      </c>
    </row>
    <row r="454" spans="1:41" s="783" customFormat="1" ht="14.4">
      <c r="A454" s="459" t="s">
        <v>684</v>
      </c>
      <c s="460">
        <v>4</v>
      </c>
      <c s="459" t="s">
        <v>2485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155465</v>
      </c>
      <c s="463">
        <v>0</v>
      </c>
      <c s="464">
        <v>0</v>
      </c>
      <c s="464">
        <v>804.52999999999997</v>
      </c>
      <c s="464">
        <v>0</v>
      </c>
      <c s="469">
        <v>0</v>
      </c>
      <c s="469">
        <v>0</v>
      </c>
      <c s="465">
        <v>155465</v>
      </c>
      <c s="471">
        <v>43766</v>
      </c>
      <c s="471">
        <v>47054</v>
      </c>
      <c s="472">
        <v>155465</v>
      </c>
      <c s="861">
        <v>3.911111111111111</v>
      </c>
      <c s="861">
        <v>9</v>
      </c>
      <c s="633">
        <v>0.062100000000000002</v>
      </c>
      <c s="473">
        <v>3.911111111111111</v>
      </c>
      <c s="473">
        <v>9</v>
      </c>
      <c s="474">
        <v>0.062100000000000002</v>
      </c>
      <c s="783" t="s">
        <v>1478</v>
      </c>
      <c s="783" t="s">
        <v>1479</v>
      </c>
    </row>
    <row r="455" spans="1:41" s="783" customFormat="1" ht="14.4">
      <c r="A455" s="459" t="s">
        <v>684</v>
      </c>
      <c s="460">
        <v>5</v>
      </c>
      <c s="459" t="s">
        <v>2486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43365</v>
      </c>
      <c s="463">
        <v>0</v>
      </c>
      <c s="464">
        <v>0</v>
      </c>
      <c s="464">
        <v>234.88999999999999</v>
      </c>
      <c s="464">
        <v>0</v>
      </c>
      <c s="469">
        <v>0</v>
      </c>
      <c s="469">
        <v>0</v>
      </c>
      <c s="465">
        <v>43365</v>
      </c>
      <c s="471">
        <v>43766</v>
      </c>
      <c s="471">
        <v>47419</v>
      </c>
      <c s="472">
        <v>43365</v>
      </c>
      <c s="861">
        <v>4.9111111111111114</v>
      </c>
      <c s="861">
        <v>10</v>
      </c>
      <c s="633">
        <v>0.065000000000000002</v>
      </c>
      <c s="473">
        <v>4.9111111111111114</v>
      </c>
      <c s="473">
        <v>10</v>
      </c>
      <c s="474">
        <v>0.065000000000000002</v>
      </c>
      <c s="783" t="s">
        <v>1478</v>
      </c>
      <c s="783" t="s">
        <v>1479</v>
      </c>
    </row>
    <row r="456" spans="1:41" s="783" customFormat="1" ht="14.4">
      <c r="A456" s="459" t="s">
        <v>685</v>
      </c>
      <c s="460">
        <v>5</v>
      </c>
      <c s="459" t="s">
        <v>2487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43766</v>
      </c>
      <c s="471">
        <v>45593</v>
      </c>
      <c s="472">
        <v>1120852.5</v>
      </c>
      <c s="861">
        <v>0</v>
      </c>
      <c s="861">
        <v>0</v>
      </c>
      <c s="633">
        <v>0.050700000000000002</v>
      </c>
      <c s="473">
        <v>0</v>
      </c>
      <c s="473">
        <v>0</v>
      </c>
      <c s="474">
        <v>0</v>
      </c>
      <c s="783" t="s">
        <v>1478</v>
      </c>
      <c s="783" t="s">
        <v>1479</v>
      </c>
    </row>
    <row r="457" spans="1:41" s="783" customFormat="1" ht="14.4">
      <c r="A457" s="459" t="s">
        <v>685</v>
      </c>
      <c s="460">
        <v>6</v>
      </c>
      <c s="459" t="s">
        <v>2488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1554502.5</v>
      </c>
      <c s="463">
        <v>0</v>
      </c>
      <c s="464">
        <v>0</v>
      </c>
      <c s="464">
        <v>6943.4399999999996</v>
      </c>
      <c s="464">
        <v>0</v>
      </c>
      <c s="469">
        <v>0</v>
      </c>
      <c s="469">
        <v>0</v>
      </c>
      <c s="465">
        <v>1554502.5</v>
      </c>
      <c s="471">
        <v>43766</v>
      </c>
      <c s="471">
        <v>45958</v>
      </c>
      <c s="472">
        <v>1554502.5</v>
      </c>
      <c s="861">
        <v>0.91111111111111109</v>
      </c>
      <c s="861">
        <v>6</v>
      </c>
      <c s="633">
        <v>0.053600000000000002</v>
      </c>
      <c s="473">
        <v>0.91111111111111109</v>
      </c>
      <c s="473">
        <v>6</v>
      </c>
      <c s="474">
        <v>0.053600000000000002</v>
      </c>
      <c s="783" t="s">
        <v>1478</v>
      </c>
      <c s="783" t="s">
        <v>1479</v>
      </c>
    </row>
    <row r="458" spans="1:41" s="783" customFormat="1" ht="14.4">
      <c r="A458" s="459" t="s">
        <v>685</v>
      </c>
      <c s="460">
        <v>7</v>
      </c>
      <c s="459" t="s">
        <v>2489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1707755</v>
      </c>
      <c s="463">
        <v>0</v>
      </c>
      <c s="464">
        <v>0</v>
      </c>
      <c s="464">
        <v>8026.4499999999998</v>
      </c>
      <c s="464">
        <v>0</v>
      </c>
      <c s="469">
        <v>0</v>
      </c>
      <c s="469">
        <v>0</v>
      </c>
      <c s="465">
        <v>1707755</v>
      </c>
      <c s="471">
        <v>43766</v>
      </c>
      <c s="471">
        <v>46323</v>
      </c>
      <c s="472">
        <v>1707755</v>
      </c>
      <c s="861">
        <v>1.9111111111111112</v>
      </c>
      <c s="861">
        <v>7</v>
      </c>
      <c s="633">
        <v>0.056399999999999999</v>
      </c>
      <c s="473">
        <v>1.911111111111111</v>
      </c>
      <c s="473">
        <v>7</v>
      </c>
      <c s="474">
        <v>0.056399999999999999</v>
      </c>
      <c s="783" t="s">
        <v>1478</v>
      </c>
      <c s="783" t="s">
        <v>1479</v>
      </c>
    </row>
    <row r="459" spans="1:41" s="783" customFormat="1" ht="14.4">
      <c r="A459" s="459" t="s">
        <v>685</v>
      </c>
      <c s="460">
        <v>8</v>
      </c>
      <c s="459" t="s">
        <v>2490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1079995</v>
      </c>
      <c s="463">
        <v>0</v>
      </c>
      <c s="464">
        <v>0</v>
      </c>
      <c s="464">
        <v>5336.9799999999996</v>
      </c>
      <c s="464">
        <v>0</v>
      </c>
      <c s="469">
        <v>0</v>
      </c>
      <c s="469">
        <v>0</v>
      </c>
      <c s="465">
        <v>1079995</v>
      </c>
      <c s="471">
        <v>43766</v>
      </c>
      <c s="471">
        <v>46688</v>
      </c>
      <c s="472">
        <v>1079995</v>
      </c>
      <c s="861">
        <v>2.911111111111111</v>
      </c>
      <c s="861">
        <v>8</v>
      </c>
      <c s="633">
        <v>0.059299999999999999</v>
      </c>
      <c s="473">
        <v>2.911111111111111</v>
      </c>
      <c s="473">
        <v>8</v>
      </c>
      <c s="474">
        <v>0.059299999999999999</v>
      </c>
      <c s="783" t="s">
        <v>1478</v>
      </c>
      <c s="783" t="s">
        <v>1479</v>
      </c>
    </row>
    <row r="460" spans="1:41" s="783" customFormat="1" ht="14.4">
      <c r="A460" s="459" t="s">
        <v>685</v>
      </c>
      <c s="460">
        <v>9</v>
      </c>
      <c s="459" t="s">
        <v>2491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43766</v>
      </c>
      <c s="471">
        <v>47054</v>
      </c>
      <c s="472">
        <v>106200</v>
      </c>
      <c s="861">
        <v>3.911111111111111</v>
      </c>
      <c s="861">
        <v>9</v>
      </c>
      <c s="633">
        <v>0.062100000000000002</v>
      </c>
      <c s="473">
        <v>3.911111111111111</v>
      </c>
      <c s="473">
        <v>9</v>
      </c>
      <c s="474">
        <v>0.062100000000000002</v>
      </c>
      <c s="783" t="s">
        <v>1478</v>
      </c>
      <c s="783" t="s">
        <v>1479</v>
      </c>
    </row>
    <row r="461" spans="1:41" s="783" customFormat="1" ht="14.4">
      <c r="A461" s="459" t="s">
        <v>686</v>
      </c>
      <c s="460">
        <v>4</v>
      </c>
      <c s="459" t="s">
        <v>2492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131570</v>
      </c>
      <c s="463">
        <v>0</v>
      </c>
      <c s="464">
        <v>131570</v>
      </c>
      <c s="464">
        <v>555.88</v>
      </c>
      <c s="464">
        <v>0</v>
      </c>
      <c s="469">
        <v>0</v>
      </c>
      <c s="469">
        <v>0</v>
      </c>
      <c s="465">
        <v>0</v>
      </c>
      <c s="471">
        <v>43776</v>
      </c>
      <c s="471">
        <v>45603</v>
      </c>
      <c s="472">
        <v>263140</v>
      </c>
      <c s="861">
        <v>0</v>
      </c>
      <c s="861">
        <v>0</v>
      </c>
      <c s="633">
        <v>0.050700000000000002</v>
      </c>
      <c s="473">
        <v>0</v>
      </c>
      <c s="473">
        <v>0</v>
      </c>
      <c s="474">
        <v>0</v>
      </c>
      <c s="783" t="s">
        <v>1478</v>
      </c>
      <c s="783" t="s">
        <v>1479</v>
      </c>
    </row>
    <row r="462" spans="1:41" s="783" customFormat="1" ht="14.4">
      <c r="A462" s="459" t="s">
        <v>686</v>
      </c>
      <c s="460">
        <v>5</v>
      </c>
      <c s="459" t="s">
        <v>2493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898127.5</v>
      </c>
      <c s="463">
        <v>0</v>
      </c>
      <c s="464">
        <v>0</v>
      </c>
      <c s="464">
        <v>4011.6399999999999</v>
      </c>
      <c s="464">
        <v>0</v>
      </c>
      <c s="469">
        <v>0</v>
      </c>
      <c s="469">
        <v>0</v>
      </c>
      <c s="465">
        <v>898127.5</v>
      </c>
      <c s="471">
        <v>43776</v>
      </c>
      <c s="471">
        <v>45968</v>
      </c>
      <c s="472">
        <v>898127.5</v>
      </c>
      <c s="861">
        <v>0.93611111111111112</v>
      </c>
      <c s="861">
        <v>6</v>
      </c>
      <c s="633">
        <v>0.053600000000000002</v>
      </c>
      <c s="473">
        <v>0.93611111111111112</v>
      </c>
      <c s="473">
        <v>6</v>
      </c>
      <c s="474">
        <v>0.053599999999999995</v>
      </c>
      <c s="783" t="s">
        <v>1478</v>
      </c>
      <c s="783" t="s">
        <v>1479</v>
      </c>
    </row>
    <row r="463" spans="1:41" s="783" customFormat="1" ht="14.4">
      <c r="A463" s="459" t="s">
        <v>686</v>
      </c>
      <c s="460">
        <v>6</v>
      </c>
      <c s="459" t="s">
        <v>2494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1040907.5</v>
      </c>
      <c s="463">
        <v>0</v>
      </c>
      <c s="464">
        <v>0</v>
      </c>
      <c s="464">
        <v>4892.2700000000004</v>
      </c>
      <c s="464">
        <v>0</v>
      </c>
      <c s="469">
        <v>0</v>
      </c>
      <c s="469">
        <v>0</v>
      </c>
      <c s="465">
        <v>1040907.5</v>
      </c>
      <c s="471">
        <v>43776</v>
      </c>
      <c s="471">
        <v>46333</v>
      </c>
      <c s="472">
        <v>1040907.5</v>
      </c>
      <c s="861">
        <v>1.9361111111111111</v>
      </c>
      <c s="861">
        <v>7</v>
      </c>
      <c s="633">
        <v>0.056399999999999999</v>
      </c>
      <c s="473">
        <v>1.9361111111111111</v>
      </c>
      <c s="473">
        <v>7</v>
      </c>
      <c s="474">
        <v>0.056399999999999999</v>
      </c>
      <c s="783" t="s">
        <v>1478</v>
      </c>
      <c s="783" t="s">
        <v>1479</v>
      </c>
    </row>
    <row r="464" spans="1:41" s="783" customFormat="1" ht="14.4">
      <c r="A464" s="459" t="s">
        <v>686</v>
      </c>
      <c s="460">
        <v>7</v>
      </c>
      <c s="459" t="s">
        <v>2495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498845</v>
      </c>
      <c s="463">
        <v>0</v>
      </c>
      <c s="464">
        <v>0</v>
      </c>
      <c s="464">
        <v>2465.1300000000001</v>
      </c>
      <c s="464">
        <v>0</v>
      </c>
      <c s="469">
        <v>0</v>
      </c>
      <c s="469">
        <v>0</v>
      </c>
      <c s="465">
        <v>498845</v>
      </c>
      <c s="471">
        <v>43776</v>
      </c>
      <c s="471">
        <v>46698</v>
      </c>
      <c s="472">
        <v>498845</v>
      </c>
      <c s="861">
        <v>2.9361111111111109</v>
      </c>
      <c s="861">
        <v>8</v>
      </c>
      <c s="633">
        <v>0.059299999999999999</v>
      </c>
      <c s="473">
        <v>2.9361111111111109</v>
      </c>
      <c s="473">
        <v>8</v>
      </c>
      <c s="474">
        <v>0.059299999999999999</v>
      </c>
      <c s="783" t="s">
        <v>1478</v>
      </c>
      <c s="783" t="s">
        <v>1479</v>
      </c>
    </row>
    <row r="465" spans="1:41" s="783" customFormat="1" ht="14.4">
      <c r="A465" s="459" t="s">
        <v>686</v>
      </c>
      <c s="460">
        <v>8</v>
      </c>
      <c s="459" t="s">
        <v>2496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43776</v>
      </c>
      <c s="471">
        <v>47429</v>
      </c>
      <c s="472">
        <v>53100</v>
      </c>
      <c s="861">
        <v>4.9361111111111109</v>
      </c>
      <c s="861">
        <v>10</v>
      </c>
      <c s="633">
        <v>0.065000000000000002</v>
      </c>
      <c s="473">
        <v>4.9361111111111109</v>
      </c>
      <c s="473">
        <v>10</v>
      </c>
      <c s="474">
        <v>0.065000000000000002</v>
      </c>
      <c s="783" t="s">
        <v>1478</v>
      </c>
      <c s="783" t="s">
        <v>1479</v>
      </c>
    </row>
    <row r="466" spans="1:41" s="783" customFormat="1" ht="14.4">
      <c r="A466" s="459" t="s">
        <v>687</v>
      </c>
      <c s="460">
        <v>4</v>
      </c>
      <c s="459" t="s">
        <v>2497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71168.75</v>
      </c>
      <c s="463">
        <v>0</v>
      </c>
      <c s="464">
        <v>71168.75</v>
      </c>
      <c s="464">
        <v>300.69</v>
      </c>
      <c s="464">
        <v>0</v>
      </c>
      <c s="469">
        <v>0</v>
      </c>
      <c s="469">
        <v>0</v>
      </c>
      <c s="465">
        <v>0</v>
      </c>
      <c s="471">
        <v>43780</v>
      </c>
      <c s="471">
        <v>45607</v>
      </c>
      <c s="472">
        <v>142337.5</v>
      </c>
      <c s="861">
        <v>0</v>
      </c>
      <c s="861">
        <v>0</v>
      </c>
      <c s="633">
        <v>0.050700000000000002</v>
      </c>
      <c s="473">
        <v>0</v>
      </c>
      <c s="473">
        <v>0</v>
      </c>
      <c s="474">
        <v>0</v>
      </c>
      <c s="783" t="s">
        <v>1478</v>
      </c>
      <c s="783" t="s">
        <v>1479</v>
      </c>
    </row>
    <row r="467" spans="1:41" s="783" customFormat="1" ht="14.4">
      <c r="A467" s="459" t="s">
        <v>687</v>
      </c>
      <c s="460">
        <v>5</v>
      </c>
      <c s="459" t="s">
        <v>2498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363882.5</v>
      </c>
      <c s="463">
        <v>0</v>
      </c>
      <c s="464">
        <v>0</v>
      </c>
      <c s="464">
        <v>1710.25</v>
      </c>
      <c s="464">
        <v>0</v>
      </c>
      <c s="469">
        <v>0</v>
      </c>
      <c s="469">
        <v>0</v>
      </c>
      <c s="465">
        <v>363882.5</v>
      </c>
      <c s="471">
        <v>43780</v>
      </c>
      <c s="471">
        <v>46337</v>
      </c>
      <c s="472">
        <v>363882.5</v>
      </c>
      <c s="861">
        <v>1.9472222222222222</v>
      </c>
      <c s="861">
        <v>7</v>
      </c>
      <c s="633">
        <v>0.056399999999999999</v>
      </c>
      <c s="473">
        <v>1.9472222222222222</v>
      </c>
      <c s="473">
        <v>7</v>
      </c>
      <c s="474">
        <v>0.056399999999999992</v>
      </c>
      <c s="783" t="s">
        <v>1478</v>
      </c>
      <c s="783" t="s">
        <v>1479</v>
      </c>
    </row>
    <row r="468" spans="1:41" s="783" customFormat="1" ht="14.4">
      <c r="A468" s="459" t="s">
        <v>687</v>
      </c>
      <c s="460">
        <v>6</v>
      </c>
      <c s="459" t="s">
        <v>2499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788977.5</v>
      </c>
      <c s="463">
        <v>0</v>
      </c>
      <c s="464">
        <v>0</v>
      </c>
      <c s="464">
        <v>3898.8600000000001</v>
      </c>
      <c s="464">
        <v>0</v>
      </c>
      <c s="469">
        <v>0</v>
      </c>
      <c s="469">
        <v>0</v>
      </c>
      <c s="465">
        <v>788977.5</v>
      </c>
      <c s="471">
        <v>43780</v>
      </c>
      <c s="471">
        <v>46702</v>
      </c>
      <c s="472">
        <v>788977.5</v>
      </c>
      <c s="861">
        <v>2.9472222222222224</v>
      </c>
      <c s="861">
        <v>8</v>
      </c>
      <c s="633">
        <v>0.059299999999999999</v>
      </c>
      <c s="473">
        <v>2.9472222222222224</v>
      </c>
      <c s="473">
        <v>8</v>
      </c>
      <c s="474">
        <v>0.059299999999999999</v>
      </c>
      <c s="783" t="s">
        <v>1478</v>
      </c>
      <c s="783" t="s">
        <v>1479</v>
      </c>
    </row>
    <row r="469" spans="1:41" s="783" customFormat="1" ht="14.4">
      <c r="A469" s="459" t="s">
        <v>687</v>
      </c>
      <c s="460">
        <v>7</v>
      </c>
      <c s="459" t="s">
        <v>2500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371700</v>
      </c>
      <c s="463">
        <v>0</v>
      </c>
      <c s="464">
        <v>0</v>
      </c>
      <c s="464">
        <v>1923.55</v>
      </c>
      <c s="464">
        <v>0</v>
      </c>
      <c s="469">
        <v>0</v>
      </c>
      <c s="469">
        <v>0</v>
      </c>
      <c s="465">
        <v>371700</v>
      </c>
      <c s="471">
        <v>43780</v>
      </c>
      <c s="471">
        <v>47068</v>
      </c>
      <c s="472">
        <v>371700</v>
      </c>
      <c s="861">
        <v>3.9472222222222224</v>
      </c>
      <c s="861">
        <v>9</v>
      </c>
      <c s="633">
        <v>0.062100000000000002</v>
      </c>
      <c s="473">
        <v>3.9472222222222224</v>
      </c>
      <c s="473">
        <v>9</v>
      </c>
      <c s="474">
        <v>0.062100000000000002</v>
      </c>
      <c s="783" t="s">
        <v>1478</v>
      </c>
      <c s="783" t="s">
        <v>1479</v>
      </c>
    </row>
    <row r="470" spans="1:41" s="783" customFormat="1" ht="14.4">
      <c r="A470" s="459" t="s">
        <v>687</v>
      </c>
      <c s="460">
        <v>8</v>
      </c>
      <c s="459" t="s">
        <v>2501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424800</v>
      </c>
      <c s="463">
        <v>0</v>
      </c>
      <c s="464">
        <v>0</v>
      </c>
      <c s="464">
        <v>2301</v>
      </c>
      <c s="464">
        <v>0</v>
      </c>
      <c s="469">
        <v>0</v>
      </c>
      <c s="469">
        <v>0</v>
      </c>
      <c s="465">
        <v>424800</v>
      </c>
      <c s="471">
        <v>43780</v>
      </c>
      <c s="471">
        <v>47433</v>
      </c>
      <c s="472">
        <v>424800</v>
      </c>
      <c s="861">
        <v>4.947222222222222</v>
      </c>
      <c s="861">
        <v>10</v>
      </c>
      <c s="633">
        <v>0.065000000000000002</v>
      </c>
      <c s="473">
        <v>4.947222222222222</v>
      </c>
      <c s="473">
        <v>10</v>
      </c>
      <c s="474">
        <v>0.065000000000000002</v>
      </c>
      <c s="783" t="s">
        <v>1478</v>
      </c>
      <c s="783" t="s">
        <v>1479</v>
      </c>
    </row>
    <row r="471" spans="1:41" s="783" customFormat="1" ht="14.4">
      <c r="A471" s="459" t="s">
        <v>688</v>
      </c>
      <c s="460">
        <v>4</v>
      </c>
      <c s="459" t="s">
        <v>2502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26550</v>
      </c>
      <c s="464">
        <v>112.17</v>
      </c>
      <c s="464">
        <v>0</v>
      </c>
      <c s="469">
        <v>0</v>
      </c>
      <c s="469">
        <v>0</v>
      </c>
      <c s="465">
        <v>0</v>
      </c>
      <c s="471">
        <v>43784</v>
      </c>
      <c s="471">
        <v>45611</v>
      </c>
      <c s="472">
        <v>53100</v>
      </c>
      <c s="861">
        <v>0</v>
      </c>
      <c s="861">
        <v>0</v>
      </c>
      <c s="633">
        <v>0.050700000000000002</v>
      </c>
      <c s="473">
        <v>0</v>
      </c>
      <c s="473">
        <v>0</v>
      </c>
      <c s="474">
        <v>0</v>
      </c>
      <c s="783" t="s">
        <v>1478</v>
      </c>
      <c s="783" t="s">
        <v>1479</v>
      </c>
    </row>
    <row r="472" spans="1:41" s="783" customFormat="1" ht="14.4">
      <c r="A472" s="459" t="s">
        <v>688</v>
      </c>
      <c s="460">
        <v>5</v>
      </c>
      <c s="459" t="s">
        <v>2503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88500</v>
      </c>
      <c s="463">
        <v>0</v>
      </c>
      <c s="464">
        <v>0</v>
      </c>
      <c s="464">
        <v>395.30000000000001</v>
      </c>
      <c s="464">
        <v>0</v>
      </c>
      <c s="469">
        <v>0</v>
      </c>
      <c s="469">
        <v>0</v>
      </c>
      <c s="465">
        <v>88500</v>
      </c>
      <c s="471">
        <v>43784</v>
      </c>
      <c s="471">
        <v>45976</v>
      </c>
      <c s="472">
        <v>88500</v>
      </c>
      <c s="861">
        <v>0.95833333333333337</v>
      </c>
      <c s="861">
        <v>6</v>
      </c>
      <c s="633">
        <v>0.053600000000000002</v>
      </c>
      <c s="473">
        <v>0.95833333333333337</v>
      </c>
      <c s="473">
        <v>6</v>
      </c>
      <c s="474">
        <v>0.053600000000000002</v>
      </c>
      <c s="783" t="s">
        <v>1478</v>
      </c>
      <c s="783" t="s">
        <v>1479</v>
      </c>
    </row>
    <row r="473" spans="1:41" s="783" customFormat="1" ht="14.4">
      <c r="A473" s="459" t="s">
        <v>688</v>
      </c>
      <c s="460">
        <v>6</v>
      </c>
      <c s="459" t="s">
        <v>2504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146762.5</v>
      </c>
      <c s="463">
        <v>0</v>
      </c>
      <c s="464">
        <v>0</v>
      </c>
      <c s="464">
        <v>689.77999999999997</v>
      </c>
      <c s="464">
        <v>0</v>
      </c>
      <c s="469">
        <v>0</v>
      </c>
      <c s="469">
        <v>0</v>
      </c>
      <c s="465">
        <v>146762.5</v>
      </c>
      <c s="471">
        <v>43784</v>
      </c>
      <c s="471">
        <v>46341</v>
      </c>
      <c s="472">
        <v>146762.5</v>
      </c>
      <c s="861">
        <v>1.9583333333333333</v>
      </c>
      <c s="861">
        <v>7</v>
      </c>
      <c s="633">
        <v>0.056399999999999999</v>
      </c>
      <c s="473">
        <v>1.9583333333333333</v>
      </c>
      <c s="473">
        <v>7</v>
      </c>
      <c s="474">
        <v>0.056400000000000006</v>
      </c>
      <c s="783" t="s">
        <v>1478</v>
      </c>
      <c s="783" t="s">
        <v>1479</v>
      </c>
    </row>
    <row r="474" spans="1:41" s="783" customFormat="1" ht="14.4">
      <c r="A474" s="459" t="s">
        <v>688</v>
      </c>
      <c s="460">
        <v>7</v>
      </c>
      <c s="459" t="s">
        <v>2505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143517.5</v>
      </c>
      <c s="463">
        <v>0</v>
      </c>
      <c s="464">
        <v>0</v>
      </c>
      <c s="464">
        <v>709.22000000000003</v>
      </c>
      <c s="464">
        <v>0</v>
      </c>
      <c s="469">
        <v>0</v>
      </c>
      <c s="469">
        <v>0</v>
      </c>
      <c s="465">
        <v>143517.5</v>
      </c>
      <c s="471">
        <v>43784</v>
      </c>
      <c s="471">
        <v>46706</v>
      </c>
      <c s="472">
        <v>143517.5</v>
      </c>
      <c s="861">
        <v>2.9583333333333335</v>
      </c>
      <c s="861">
        <v>8</v>
      </c>
      <c s="633">
        <v>0.059299999999999999</v>
      </c>
      <c s="473">
        <v>2.9583333333333335</v>
      </c>
      <c s="473">
        <v>8</v>
      </c>
      <c s="474">
        <v>0.059300000000000005</v>
      </c>
      <c s="783" t="s">
        <v>1478</v>
      </c>
      <c s="783" t="s">
        <v>1479</v>
      </c>
    </row>
    <row r="475" spans="1:41" s="783" customFormat="1" ht="14.4">
      <c r="A475" s="459" t="s">
        <v>688</v>
      </c>
      <c s="460">
        <v>8</v>
      </c>
      <c s="459" t="s">
        <v>2506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188357.5</v>
      </c>
      <c s="463">
        <v>0</v>
      </c>
      <c s="464">
        <v>0</v>
      </c>
      <c s="464">
        <v>974.75</v>
      </c>
      <c s="464">
        <v>0</v>
      </c>
      <c s="469">
        <v>0</v>
      </c>
      <c s="469">
        <v>0</v>
      </c>
      <c s="465">
        <v>188357.5</v>
      </c>
      <c s="471">
        <v>43784</v>
      </c>
      <c s="471">
        <v>47072</v>
      </c>
      <c s="472">
        <v>188357.5</v>
      </c>
      <c s="861">
        <v>3.9583333333333335</v>
      </c>
      <c s="861">
        <v>9</v>
      </c>
      <c s="633">
        <v>0.062100000000000002</v>
      </c>
      <c s="473">
        <v>3.9583333333333335</v>
      </c>
      <c s="473">
        <v>9</v>
      </c>
      <c s="474">
        <v>0.062100000000000002</v>
      </c>
      <c s="783" t="s">
        <v>1478</v>
      </c>
      <c s="783" t="s">
        <v>1479</v>
      </c>
    </row>
    <row r="476" spans="1:41" s="783" customFormat="1" ht="14.4">
      <c r="A476" s="459" t="s">
        <v>688</v>
      </c>
      <c s="460">
        <v>9</v>
      </c>
      <c s="459" t="s">
        <v>2507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575.25</v>
      </c>
      <c s="464">
        <v>0</v>
      </c>
      <c s="469">
        <v>0</v>
      </c>
      <c s="469">
        <v>0</v>
      </c>
      <c s="465">
        <v>106200</v>
      </c>
      <c s="471">
        <v>43784</v>
      </c>
      <c s="471">
        <v>47437</v>
      </c>
      <c s="472">
        <v>106200</v>
      </c>
      <c s="861">
        <v>4.958333333333333</v>
      </c>
      <c s="861">
        <v>10</v>
      </c>
      <c s="633">
        <v>0.065000000000000002</v>
      </c>
      <c s="473">
        <v>4.958333333333333</v>
      </c>
      <c s="473">
        <v>10</v>
      </c>
      <c s="474">
        <v>0.065000000000000002</v>
      </c>
      <c s="783" t="s">
        <v>1478</v>
      </c>
      <c s="783" t="s">
        <v>1479</v>
      </c>
    </row>
    <row r="477" spans="1:41" s="783" customFormat="1" ht="14.4">
      <c r="A477" s="459" t="s">
        <v>689</v>
      </c>
      <c s="460">
        <v>2</v>
      </c>
      <c s="459" t="s">
        <v>2508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47495</v>
      </c>
      <c s="463">
        <v>0</v>
      </c>
      <c s="464">
        <v>0</v>
      </c>
      <c s="464">
        <v>212.13999999999999</v>
      </c>
      <c s="464">
        <v>0</v>
      </c>
      <c s="469">
        <v>0</v>
      </c>
      <c s="469">
        <v>0</v>
      </c>
      <c s="465">
        <v>47495</v>
      </c>
      <c s="471">
        <v>43790</v>
      </c>
      <c s="471">
        <v>45982</v>
      </c>
      <c s="472">
        <v>47495</v>
      </c>
      <c s="861">
        <v>0.97499999999999998</v>
      </c>
      <c s="861">
        <v>6</v>
      </c>
      <c s="633">
        <v>0.053600000000000002</v>
      </c>
      <c s="473">
        <v>0.97499999999999998</v>
      </c>
      <c s="473">
        <v>6</v>
      </c>
      <c s="474">
        <v>0.053600000000000002</v>
      </c>
      <c s="783" t="s">
        <v>1478</v>
      </c>
      <c s="783" t="s">
        <v>1479</v>
      </c>
    </row>
    <row r="478" spans="1:41" s="783" customFormat="1" ht="14.4">
      <c r="A478" s="459" t="s">
        <v>689</v>
      </c>
      <c s="460">
        <v>3</v>
      </c>
      <c s="459" t="s">
        <v>2509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155465</v>
      </c>
      <c s="463">
        <v>0</v>
      </c>
      <c s="464">
        <v>0</v>
      </c>
      <c s="464">
        <v>730.69000000000005</v>
      </c>
      <c s="464">
        <v>0</v>
      </c>
      <c s="469">
        <v>0</v>
      </c>
      <c s="469">
        <v>0</v>
      </c>
      <c s="465">
        <v>155465</v>
      </c>
      <c s="471">
        <v>43790</v>
      </c>
      <c s="471">
        <v>46347</v>
      </c>
      <c s="472">
        <v>155465</v>
      </c>
      <c s="861">
        <v>1.9750000000000001</v>
      </c>
      <c s="861">
        <v>7</v>
      </c>
      <c s="633">
        <v>0.056399999999999999</v>
      </c>
      <c s="473">
        <v>1.9750000000000001</v>
      </c>
      <c s="473">
        <v>7</v>
      </c>
      <c s="474">
        <v>0.056400000000000006</v>
      </c>
      <c s="783" t="s">
        <v>1478</v>
      </c>
      <c s="783" t="s">
        <v>1479</v>
      </c>
    </row>
    <row r="479" spans="1:41" s="783" customFormat="1" ht="14.4">
      <c r="A479" s="459" t="s">
        <v>689</v>
      </c>
      <c s="460">
        <v>4</v>
      </c>
      <c s="459" t="s">
        <v>2510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206795</v>
      </c>
      <c s="463">
        <v>0</v>
      </c>
      <c s="464">
        <v>0</v>
      </c>
      <c s="464">
        <v>1021.91</v>
      </c>
      <c s="464">
        <v>0</v>
      </c>
      <c s="469">
        <v>0</v>
      </c>
      <c s="469">
        <v>0</v>
      </c>
      <c s="465">
        <v>206795</v>
      </c>
      <c s="471">
        <v>43790</v>
      </c>
      <c s="471">
        <v>46712</v>
      </c>
      <c s="472">
        <v>206795</v>
      </c>
      <c s="861">
        <v>2.9750000000000001</v>
      </c>
      <c s="861">
        <v>8</v>
      </c>
      <c s="633">
        <v>0.059299999999999999</v>
      </c>
      <c s="473">
        <v>2.9750000000000001</v>
      </c>
      <c s="473">
        <v>8</v>
      </c>
      <c s="474">
        <v>0.059299999999999999</v>
      </c>
      <c s="783" t="s">
        <v>1478</v>
      </c>
      <c s="783" t="s">
        <v>1479</v>
      </c>
    </row>
    <row r="480" spans="1:41" s="783" customFormat="1" ht="14.4">
      <c r="A480" s="459" t="s">
        <v>689</v>
      </c>
      <c s="460">
        <v>5</v>
      </c>
      <c s="459" t="s">
        <v>2511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172427.5</v>
      </c>
      <c s="463">
        <v>0</v>
      </c>
      <c s="464">
        <v>0</v>
      </c>
      <c s="464">
        <v>892.30999999999995</v>
      </c>
      <c s="464">
        <v>0</v>
      </c>
      <c s="469">
        <v>0</v>
      </c>
      <c s="469">
        <v>0</v>
      </c>
      <c s="465">
        <v>172427.5</v>
      </c>
      <c s="471">
        <v>43790</v>
      </c>
      <c s="471">
        <v>47078</v>
      </c>
      <c s="472">
        <v>172427.5</v>
      </c>
      <c s="861">
        <v>3.9750000000000001</v>
      </c>
      <c s="861">
        <v>9</v>
      </c>
      <c s="633">
        <v>0.062100000000000002</v>
      </c>
      <c s="473">
        <v>3.9750000000000001</v>
      </c>
      <c s="473">
        <v>9</v>
      </c>
      <c s="474">
        <v>0.062100000000000002</v>
      </c>
      <c s="783" t="s">
        <v>1478</v>
      </c>
      <c s="783" t="s">
        <v>1479</v>
      </c>
    </row>
    <row r="481" spans="1:41" s="783" customFormat="1" ht="14.4">
      <c r="A481" s="459" t="s">
        <v>689</v>
      </c>
      <c s="460">
        <v>6</v>
      </c>
      <c s="459" t="s">
        <v>2512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43790</v>
      </c>
      <c s="471">
        <v>47443</v>
      </c>
      <c s="472">
        <v>53100</v>
      </c>
      <c s="861">
        <v>4.9749999999999996</v>
      </c>
      <c s="861">
        <v>10</v>
      </c>
      <c s="633">
        <v>0.065000000000000002</v>
      </c>
      <c s="473">
        <v>4.9749999999999996</v>
      </c>
      <c s="473">
        <v>10</v>
      </c>
      <c s="474">
        <v>0.065000000000000002</v>
      </c>
      <c s="783" t="s">
        <v>1478</v>
      </c>
      <c s="783" t="s">
        <v>1479</v>
      </c>
    </row>
    <row r="482" spans="1:41" s="783" customFormat="1" ht="14.4">
      <c r="A482" s="459" t="s">
        <v>690</v>
      </c>
      <c s="460">
        <v>1</v>
      </c>
      <c s="459" t="s">
        <v>2513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43803</v>
      </c>
      <c s="471">
        <v>45630</v>
      </c>
      <c s="472">
        <v>53100</v>
      </c>
      <c s="861">
        <v>0.011111111111111112</v>
      </c>
      <c s="861">
        <v>5</v>
      </c>
      <c s="633">
        <v>0.050700000000000002</v>
      </c>
      <c s="473">
        <v>0.011111111111111112</v>
      </c>
      <c s="473">
        <v>5</v>
      </c>
      <c s="474">
        <v>0.050700000000000002</v>
      </c>
      <c s="783" t="s">
        <v>1478</v>
      </c>
      <c s="783" t="s">
        <v>1479</v>
      </c>
    </row>
    <row r="483" spans="1:41" s="783" customFormat="1" ht="14.4">
      <c r="A483" s="459" t="s">
        <v>690</v>
      </c>
      <c s="460">
        <v>2</v>
      </c>
      <c s="459" t="s">
        <v>2514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43803</v>
      </c>
      <c s="471">
        <v>46360</v>
      </c>
      <c s="472">
        <v>53100</v>
      </c>
      <c s="861">
        <v>2.0111111111111111</v>
      </c>
      <c s="861">
        <v>7</v>
      </c>
      <c s="633">
        <v>0.056399999999999999</v>
      </c>
      <c s="473">
        <v>2.0111111111111111</v>
      </c>
      <c s="473">
        <v>7</v>
      </c>
      <c s="474">
        <v>0.056400000000000006</v>
      </c>
      <c s="783" t="s">
        <v>1478</v>
      </c>
      <c s="783" t="s">
        <v>1479</v>
      </c>
    </row>
    <row r="484" spans="1:41" s="783" customFormat="1" ht="14.4">
      <c r="A484" s="459" t="s">
        <v>690</v>
      </c>
      <c s="460">
        <v>3</v>
      </c>
      <c s="459" t="s">
        <v>2515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49855</v>
      </c>
      <c s="463">
        <v>0</v>
      </c>
      <c s="464">
        <v>0</v>
      </c>
      <c s="464">
        <v>246.37</v>
      </c>
      <c s="464">
        <v>0</v>
      </c>
      <c s="469">
        <v>0</v>
      </c>
      <c s="469">
        <v>0</v>
      </c>
      <c s="465">
        <v>49855</v>
      </c>
      <c s="471">
        <v>43803</v>
      </c>
      <c s="471">
        <v>46725</v>
      </c>
      <c s="472">
        <v>49855</v>
      </c>
      <c s="861">
        <v>3.0111111111111111</v>
      </c>
      <c s="861">
        <v>8</v>
      </c>
      <c s="633">
        <v>0.059299999999999999</v>
      </c>
      <c s="473">
        <v>3.0111111111111111</v>
      </c>
      <c s="473">
        <v>8</v>
      </c>
      <c s="474">
        <v>0.059299999999999999</v>
      </c>
      <c s="783" t="s">
        <v>1478</v>
      </c>
      <c s="783" t="s">
        <v>1479</v>
      </c>
    </row>
    <row r="485" spans="1:41" s="783" customFormat="1" ht="14.4">
      <c r="A485" s="459" t="s">
        <v>691</v>
      </c>
      <c s="460">
        <v>2</v>
      </c>
      <c s="459" t="s">
        <v>2516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35050</v>
      </c>
      <c s="463">
        <v>0</v>
      </c>
      <c s="464">
        <v>0</v>
      </c>
      <c s="464">
        <v>148.09</v>
      </c>
      <c s="464">
        <v>0</v>
      </c>
      <c s="469">
        <v>0</v>
      </c>
      <c s="469">
        <v>0</v>
      </c>
      <c s="465">
        <v>35050</v>
      </c>
      <c s="471">
        <v>43803</v>
      </c>
      <c s="471">
        <v>45630</v>
      </c>
      <c s="472">
        <v>70100</v>
      </c>
      <c s="861">
        <v>0.011111111111111112</v>
      </c>
      <c s="861">
        <v>5</v>
      </c>
      <c s="633">
        <v>0.050700000000000002</v>
      </c>
      <c s="473">
        <v>0.011111111111111112</v>
      </c>
      <c s="473">
        <v>5</v>
      </c>
      <c s="474">
        <v>0.050700000000000002</v>
      </c>
      <c s="783" t="s">
        <v>1478</v>
      </c>
      <c s="783" t="s">
        <v>1479</v>
      </c>
    </row>
    <row r="486" spans="1:41" s="783" customFormat="1" ht="14.4">
      <c r="A486" s="459" t="s">
        <v>691</v>
      </c>
      <c s="460">
        <v>3</v>
      </c>
      <c s="459" t="s">
        <v>2517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46462.5</v>
      </c>
      <c s="463">
        <v>0</v>
      </c>
      <c s="464">
        <v>0</v>
      </c>
      <c s="464">
        <v>207.53</v>
      </c>
      <c s="464">
        <v>0</v>
      </c>
      <c s="469">
        <v>0</v>
      </c>
      <c s="469">
        <v>0</v>
      </c>
      <c s="465">
        <v>46462.5</v>
      </c>
      <c s="471">
        <v>43803</v>
      </c>
      <c s="471">
        <v>45995</v>
      </c>
      <c s="472">
        <v>46462.5</v>
      </c>
      <c s="861">
        <v>1.0111111111111111</v>
      </c>
      <c s="861">
        <v>6</v>
      </c>
      <c s="633">
        <v>0.053600000000000002</v>
      </c>
      <c s="473">
        <v>1.0111111111111111</v>
      </c>
      <c s="473">
        <v>6</v>
      </c>
      <c s="474">
        <v>0.053599999999999995</v>
      </c>
      <c s="783" t="s">
        <v>1478</v>
      </c>
      <c s="783" t="s">
        <v>1479</v>
      </c>
    </row>
    <row r="487" spans="1:41" s="783" customFormat="1" ht="14.4">
      <c r="A487" s="459" t="s">
        <v>691</v>
      </c>
      <c s="460">
        <v>4</v>
      </c>
      <c s="459" t="s">
        <v>2518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143665</v>
      </c>
      <c s="463">
        <v>0</v>
      </c>
      <c s="464">
        <v>0</v>
      </c>
      <c s="464">
        <v>675.23000000000002</v>
      </c>
      <c s="464">
        <v>0</v>
      </c>
      <c s="469">
        <v>0</v>
      </c>
      <c s="469">
        <v>0</v>
      </c>
      <c s="465">
        <v>143665</v>
      </c>
      <c s="471">
        <v>43803</v>
      </c>
      <c s="471">
        <v>46360</v>
      </c>
      <c s="472">
        <v>143665</v>
      </c>
      <c s="861">
        <v>2.0111111111111111</v>
      </c>
      <c s="861">
        <v>7</v>
      </c>
      <c s="633">
        <v>0.056399999999999999</v>
      </c>
      <c s="473">
        <v>2.0111111111111111</v>
      </c>
      <c s="473">
        <v>7</v>
      </c>
      <c s="474">
        <v>0.056399999999999999</v>
      </c>
      <c s="783" t="s">
        <v>1478</v>
      </c>
      <c s="783" t="s">
        <v>1479</v>
      </c>
    </row>
    <row r="488" spans="1:41" s="783" customFormat="1" ht="14.4">
      <c r="A488" s="459" t="s">
        <v>691</v>
      </c>
      <c s="460">
        <v>5</v>
      </c>
      <c s="459" t="s">
        <v>2519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100300</v>
      </c>
      <c s="463">
        <v>0</v>
      </c>
      <c s="464">
        <v>0</v>
      </c>
      <c s="464">
        <v>495.64999999999998</v>
      </c>
      <c s="464">
        <v>0</v>
      </c>
      <c s="469">
        <v>0</v>
      </c>
      <c s="469">
        <v>0</v>
      </c>
      <c s="465">
        <v>100300</v>
      </c>
      <c s="471">
        <v>43803</v>
      </c>
      <c s="471">
        <v>46725</v>
      </c>
      <c s="472">
        <v>100300</v>
      </c>
      <c s="861">
        <v>3.0111111111111111</v>
      </c>
      <c s="861">
        <v>8</v>
      </c>
      <c s="633">
        <v>0.059299999999999999</v>
      </c>
      <c s="473">
        <v>3.0111111111111111</v>
      </c>
      <c s="473">
        <v>8</v>
      </c>
      <c s="474">
        <v>0.059299999999999999</v>
      </c>
      <c s="783" t="s">
        <v>1478</v>
      </c>
      <c s="783" t="s">
        <v>1479</v>
      </c>
    </row>
    <row r="489" spans="1:41" s="783" customFormat="1" ht="14.4">
      <c r="A489" s="459" t="s">
        <v>692</v>
      </c>
      <c s="460">
        <v>1</v>
      </c>
      <c s="459" t="s">
        <v>2520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25001.25</v>
      </c>
      <c s="463">
        <v>0</v>
      </c>
      <c s="464">
        <v>0</v>
      </c>
      <c s="464">
        <v>105.63</v>
      </c>
      <c s="464">
        <v>0</v>
      </c>
      <c s="469">
        <v>0</v>
      </c>
      <c s="469">
        <v>0</v>
      </c>
      <c s="465">
        <v>25001.25</v>
      </c>
      <c s="471">
        <v>43803</v>
      </c>
      <c s="471">
        <v>45630</v>
      </c>
      <c s="472">
        <v>50002.5</v>
      </c>
      <c s="861">
        <v>0.011111111111111112</v>
      </c>
      <c s="861">
        <v>5</v>
      </c>
      <c s="633">
        <v>0.050700000000000002</v>
      </c>
      <c s="473">
        <v>0.011111111111111112</v>
      </c>
      <c s="473">
        <v>5</v>
      </c>
      <c s="474">
        <v>0.050699999999999995</v>
      </c>
      <c s="783" t="s">
        <v>1478</v>
      </c>
      <c s="783" t="s">
        <v>1479</v>
      </c>
    </row>
    <row r="490" spans="1:41" s="783" customFormat="1" ht="14.4">
      <c r="A490" s="459" t="s">
        <v>692</v>
      </c>
      <c s="460">
        <v>2</v>
      </c>
      <c s="459" t="s">
        <v>2521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43803</v>
      </c>
      <c s="471">
        <v>46725</v>
      </c>
      <c s="472">
        <v>53100</v>
      </c>
      <c s="861">
        <v>3.0111111111111111</v>
      </c>
      <c s="861">
        <v>8</v>
      </c>
      <c s="633">
        <v>0.059299999999999999</v>
      </c>
      <c s="473">
        <v>3.0111111111111111</v>
      </c>
      <c s="473">
        <v>8</v>
      </c>
      <c s="474">
        <v>0.059299999999999999</v>
      </c>
      <c s="783" t="s">
        <v>1478</v>
      </c>
      <c s="783" t="s">
        <v>1479</v>
      </c>
    </row>
    <row r="491" spans="1:41" s="783" customFormat="1" ht="14.4">
      <c r="A491" s="459" t="s">
        <v>692</v>
      </c>
      <c s="460">
        <v>3</v>
      </c>
      <c s="459" t="s">
        <v>2522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235852.5</v>
      </c>
      <c s="463">
        <v>0</v>
      </c>
      <c s="464">
        <v>0</v>
      </c>
      <c s="464">
        <v>1220.54</v>
      </c>
      <c s="464">
        <v>0</v>
      </c>
      <c s="469">
        <v>0</v>
      </c>
      <c s="469">
        <v>0</v>
      </c>
      <c s="465">
        <v>235852.5</v>
      </c>
      <c s="471">
        <v>43803</v>
      </c>
      <c s="471">
        <v>47091</v>
      </c>
      <c s="472">
        <v>235852.5</v>
      </c>
      <c s="861">
        <v>4.0111111111111111</v>
      </c>
      <c s="861">
        <v>9</v>
      </c>
      <c s="633">
        <v>0.062100000000000002</v>
      </c>
      <c s="473">
        <v>4.0111111111111111</v>
      </c>
      <c s="473">
        <v>9</v>
      </c>
      <c s="474">
        <v>0.062100000000000009</v>
      </c>
      <c s="783" t="s">
        <v>1478</v>
      </c>
      <c s="783" t="s">
        <v>1479</v>
      </c>
    </row>
    <row r="492" spans="1:41" s="783" customFormat="1" ht="14.4">
      <c r="A492" s="459" t="s">
        <v>693</v>
      </c>
      <c s="460">
        <v>3</v>
      </c>
      <c s="459" t="s">
        <v>2523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43803</v>
      </c>
      <c s="471">
        <v>45630</v>
      </c>
      <c s="472">
        <v>53100</v>
      </c>
      <c s="861">
        <v>0.011111111111111112</v>
      </c>
      <c s="861">
        <v>5</v>
      </c>
      <c s="633">
        <v>0.050700000000000002</v>
      </c>
      <c s="473">
        <v>0.011111111111111112</v>
      </c>
      <c s="473">
        <v>5</v>
      </c>
      <c s="474">
        <v>0.050700000000000002</v>
      </c>
      <c s="783" t="s">
        <v>1478</v>
      </c>
      <c s="783" t="s">
        <v>1479</v>
      </c>
    </row>
    <row r="493" spans="1:41" s="783" customFormat="1" ht="14.4">
      <c r="A493" s="459" t="s">
        <v>694</v>
      </c>
      <c s="460">
        <v>4</v>
      </c>
      <c s="459" t="s">
        <v>2524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224.34999999999999</v>
      </c>
      <c s="464">
        <v>0</v>
      </c>
      <c s="469">
        <v>0</v>
      </c>
      <c s="469">
        <v>0</v>
      </c>
      <c s="465">
        <v>53100</v>
      </c>
      <c s="471">
        <v>43803</v>
      </c>
      <c s="471">
        <v>45630</v>
      </c>
      <c s="472">
        <v>106200</v>
      </c>
      <c s="861">
        <v>0.011111111111111112</v>
      </c>
      <c s="861">
        <v>5</v>
      </c>
      <c s="633">
        <v>0.050700000000000002</v>
      </c>
      <c s="473">
        <v>0.011111111111111112</v>
      </c>
      <c s="473">
        <v>5</v>
      </c>
      <c s="474">
        <v>0.050700000000000002</v>
      </c>
      <c s="783" t="s">
        <v>1478</v>
      </c>
      <c s="783" t="s">
        <v>1479</v>
      </c>
    </row>
    <row r="494" spans="1:41" s="783" customFormat="1" ht="14.4">
      <c r="A494" s="459" t="s">
        <v>694</v>
      </c>
      <c s="460">
        <v>5</v>
      </c>
      <c s="459" t="s">
        <v>2525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308275</v>
      </c>
      <c s="463">
        <v>0</v>
      </c>
      <c s="464">
        <v>0</v>
      </c>
      <c s="464">
        <v>1376.96</v>
      </c>
      <c s="464">
        <v>0</v>
      </c>
      <c s="469">
        <v>0</v>
      </c>
      <c s="469">
        <v>0</v>
      </c>
      <c s="465">
        <v>308275</v>
      </c>
      <c s="471">
        <v>43803</v>
      </c>
      <c s="471">
        <v>45995</v>
      </c>
      <c s="472">
        <v>308275</v>
      </c>
      <c s="861">
        <v>1.0111111111111111</v>
      </c>
      <c s="861">
        <v>6</v>
      </c>
      <c s="633">
        <v>0.053600000000000002</v>
      </c>
      <c s="473">
        <v>1.0111111111111111</v>
      </c>
      <c s="473">
        <v>6</v>
      </c>
      <c s="474">
        <v>0.053600000000000002</v>
      </c>
      <c s="783" t="s">
        <v>1478</v>
      </c>
      <c s="783" t="s">
        <v>1479</v>
      </c>
    </row>
    <row r="495" spans="1:41" s="783" customFormat="1" ht="14.4">
      <c r="A495" s="459" t="s">
        <v>694</v>
      </c>
      <c s="460">
        <v>6</v>
      </c>
      <c s="459" t="s">
        <v>2526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305767.5</v>
      </c>
      <c s="463">
        <v>0</v>
      </c>
      <c s="464">
        <v>0</v>
      </c>
      <c s="464">
        <v>1437.1099999999999</v>
      </c>
      <c s="464">
        <v>0</v>
      </c>
      <c s="469">
        <v>0</v>
      </c>
      <c s="469">
        <v>0</v>
      </c>
      <c s="465">
        <v>305767.5</v>
      </c>
      <c s="471">
        <v>43803</v>
      </c>
      <c s="471">
        <v>46360</v>
      </c>
      <c s="472">
        <v>305767.5</v>
      </c>
      <c s="861">
        <v>2.0111111111111111</v>
      </c>
      <c s="861">
        <v>7</v>
      </c>
      <c s="633">
        <v>0.056399999999999999</v>
      </c>
      <c s="473">
        <v>2.0111111111111111</v>
      </c>
      <c s="473">
        <v>7</v>
      </c>
      <c s="474">
        <v>0.056399999999999999</v>
      </c>
      <c s="783" t="s">
        <v>1478</v>
      </c>
      <c s="783" t="s">
        <v>1479</v>
      </c>
    </row>
    <row r="496" spans="1:41" s="783" customFormat="1" ht="14.4">
      <c r="A496" s="459" t="s">
        <v>694</v>
      </c>
      <c s="460">
        <v>7</v>
      </c>
      <c s="459" t="s">
        <v>2527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257535</v>
      </c>
      <c s="463">
        <v>0</v>
      </c>
      <c s="464">
        <v>0</v>
      </c>
      <c s="464">
        <v>1272.6500000000001</v>
      </c>
      <c s="464">
        <v>0</v>
      </c>
      <c s="469">
        <v>0</v>
      </c>
      <c s="469">
        <v>0</v>
      </c>
      <c s="465">
        <v>257535</v>
      </c>
      <c s="471">
        <v>43803</v>
      </c>
      <c s="471">
        <v>46725</v>
      </c>
      <c s="472">
        <v>257535</v>
      </c>
      <c s="861">
        <v>3.0111111111111111</v>
      </c>
      <c s="861">
        <v>8</v>
      </c>
      <c s="633">
        <v>0.059299999999999999</v>
      </c>
      <c s="473">
        <v>3.0111111111111111</v>
      </c>
      <c s="473">
        <v>8</v>
      </c>
      <c s="474">
        <v>0.059299999999999999</v>
      </c>
      <c s="783" t="s">
        <v>1478</v>
      </c>
      <c s="783" t="s">
        <v>1479</v>
      </c>
    </row>
    <row r="497" spans="1:41" s="783" customFormat="1" ht="14.4">
      <c r="A497" s="459" t="s">
        <v>694</v>
      </c>
      <c s="460">
        <v>8</v>
      </c>
      <c s="459" t="s">
        <v>2528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43803</v>
      </c>
      <c s="471">
        <v>47091</v>
      </c>
      <c s="472">
        <v>53100</v>
      </c>
      <c s="861">
        <v>4.0111111111111111</v>
      </c>
      <c s="861">
        <v>9</v>
      </c>
      <c s="633">
        <v>0.062100000000000002</v>
      </c>
      <c s="473">
        <v>4.0111111111111111</v>
      </c>
      <c s="473">
        <v>9</v>
      </c>
      <c s="474">
        <v>0.062100000000000002</v>
      </c>
      <c s="783" t="s">
        <v>1478</v>
      </c>
      <c s="783" t="s">
        <v>1479</v>
      </c>
    </row>
    <row r="498" spans="1:41" s="783" customFormat="1" ht="14.4">
      <c r="A498" s="459" t="s">
        <v>695</v>
      </c>
      <c s="460">
        <v>1</v>
      </c>
      <c s="459" t="s">
        <v>2529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43803</v>
      </c>
      <c s="471">
        <v>45630</v>
      </c>
      <c s="472">
        <v>53100</v>
      </c>
      <c s="861">
        <v>0.011111111111111112</v>
      </c>
      <c s="861">
        <v>5</v>
      </c>
      <c s="633">
        <v>0.050700000000000002</v>
      </c>
      <c s="473">
        <v>0.011111111111111112</v>
      </c>
      <c s="473">
        <v>5</v>
      </c>
      <c s="474">
        <v>0.050700000000000002</v>
      </c>
      <c s="783" t="s">
        <v>1478</v>
      </c>
      <c s="783" t="s">
        <v>1479</v>
      </c>
    </row>
    <row r="499" spans="1:41" s="783" customFormat="1" ht="14.4">
      <c r="A499" s="459" t="s">
        <v>695</v>
      </c>
      <c s="460">
        <v>2</v>
      </c>
      <c s="459" t="s">
        <v>2530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43803</v>
      </c>
      <c s="471">
        <v>45995</v>
      </c>
      <c s="472">
        <v>53100</v>
      </c>
      <c s="861">
        <v>1.0111111111111111</v>
      </c>
      <c s="861">
        <v>6</v>
      </c>
      <c s="633">
        <v>0.053600000000000002</v>
      </c>
      <c s="473">
        <v>1.0111111111111111</v>
      </c>
      <c s="473">
        <v>6</v>
      </c>
      <c s="474">
        <v>0.053600000000000009</v>
      </c>
      <c s="783" t="s">
        <v>1478</v>
      </c>
      <c s="783" t="s">
        <v>1479</v>
      </c>
    </row>
    <row r="500" spans="1:41" s="783" customFormat="1" ht="14.4">
      <c r="A500" s="459" t="s">
        <v>695</v>
      </c>
      <c s="460">
        <v>3</v>
      </c>
      <c s="459" t="s">
        <v>2531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259747.5</v>
      </c>
      <c s="463">
        <v>0</v>
      </c>
      <c s="464">
        <v>0</v>
      </c>
      <c s="464">
        <v>1220.8099999999999</v>
      </c>
      <c s="464">
        <v>0</v>
      </c>
      <c s="469">
        <v>0</v>
      </c>
      <c s="469">
        <v>0</v>
      </c>
      <c s="465">
        <v>259747.5</v>
      </c>
      <c s="471">
        <v>43803</v>
      </c>
      <c s="471">
        <v>46360</v>
      </c>
      <c s="472">
        <v>259747.5</v>
      </c>
      <c s="861">
        <v>2.0111111111111111</v>
      </c>
      <c s="861">
        <v>7</v>
      </c>
      <c s="633">
        <v>0.056399999999999999</v>
      </c>
      <c s="473">
        <v>2.0111111111111111</v>
      </c>
      <c s="473">
        <v>7</v>
      </c>
      <c s="474">
        <v>0.056399999999999999</v>
      </c>
      <c s="783" t="s">
        <v>1478</v>
      </c>
      <c s="783" t="s">
        <v>1479</v>
      </c>
    </row>
    <row r="501" spans="1:41" s="783" customFormat="1" ht="14.4">
      <c r="A501" s="459" t="s">
        <v>695</v>
      </c>
      <c s="460">
        <v>4</v>
      </c>
      <c s="459" t="s">
        <v>2532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98235</v>
      </c>
      <c s="463">
        <v>0</v>
      </c>
      <c s="464">
        <v>0</v>
      </c>
      <c s="464">
        <v>485.44</v>
      </c>
      <c s="464">
        <v>0</v>
      </c>
      <c s="469">
        <v>0</v>
      </c>
      <c s="469">
        <v>0</v>
      </c>
      <c s="465">
        <v>98235</v>
      </c>
      <c s="471">
        <v>43803</v>
      </c>
      <c s="471">
        <v>46725</v>
      </c>
      <c s="472">
        <v>98235</v>
      </c>
      <c s="861">
        <v>3.0111111111111111</v>
      </c>
      <c s="861">
        <v>8</v>
      </c>
      <c s="633">
        <v>0.059299999999999999</v>
      </c>
      <c s="473">
        <v>3.0111111111111111</v>
      </c>
      <c s="473">
        <v>8</v>
      </c>
      <c s="474">
        <v>0.059299999999999999</v>
      </c>
      <c s="783" t="s">
        <v>1478</v>
      </c>
      <c s="783" t="s">
        <v>1479</v>
      </c>
    </row>
    <row r="502" spans="1:41" s="783" customFormat="1" ht="14.4">
      <c r="A502" s="459" t="s">
        <v>695</v>
      </c>
      <c s="460">
        <v>5</v>
      </c>
      <c s="459" t="s">
        <v>2533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43803</v>
      </c>
      <c s="471">
        <v>47091</v>
      </c>
      <c s="472">
        <v>53100</v>
      </c>
      <c s="861">
        <v>4.0111111111111111</v>
      </c>
      <c s="861">
        <v>9</v>
      </c>
      <c s="633">
        <v>0.062100000000000002</v>
      </c>
      <c s="473">
        <v>4.0111111111111111</v>
      </c>
      <c s="473">
        <v>9</v>
      </c>
      <c s="474">
        <v>0.062100000000000002</v>
      </c>
      <c s="783" t="s">
        <v>1478</v>
      </c>
      <c s="783" t="s">
        <v>1479</v>
      </c>
    </row>
    <row r="503" spans="1:41" s="783" customFormat="1" ht="14.4">
      <c r="A503" s="459" t="s">
        <v>695</v>
      </c>
      <c s="460">
        <v>6</v>
      </c>
      <c s="459" t="s">
        <v>2534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43803</v>
      </c>
      <c s="471">
        <v>47456</v>
      </c>
      <c s="472">
        <v>53100</v>
      </c>
      <c s="861">
        <v>5.0111111111111111</v>
      </c>
      <c s="861">
        <v>10</v>
      </c>
      <c s="633">
        <v>0.065000000000000002</v>
      </c>
      <c s="473">
        <v>5.0111111111111111</v>
      </c>
      <c s="473">
        <v>10</v>
      </c>
      <c s="474">
        <v>0.065000000000000002</v>
      </c>
      <c s="783" t="s">
        <v>1478</v>
      </c>
      <c s="783" t="s">
        <v>1479</v>
      </c>
    </row>
    <row r="504" spans="1:41" s="783" customFormat="1" ht="14.4">
      <c r="A504" s="459" t="s">
        <v>696</v>
      </c>
      <c s="460">
        <v>1</v>
      </c>
      <c s="459" t="s">
        <v>2535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51772.5</v>
      </c>
      <c s="463">
        <v>0</v>
      </c>
      <c s="464">
        <v>0</v>
      </c>
      <c s="464">
        <v>255.84</v>
      </c>
      <c s="464">
        <v>0</v>
      </c>
      <c s="469">
        <v>0</v>
      </c>
      <c s="469">
        <v>0</v>
      </c>
      <c s="465">
        <v>51772.5</v>
      </c>
      <c s="471">
        <v>43803</v>
      </c>
      <c s="471">
        <v>46725</v>
      </c>
      <c s="472">
        <v>51772.5</v>
      </c>
      <c s="861">
        <v>3.0111111111111111</v>
      </c>
      <c s="861">
        <v>8</v>
      </c>
      <c s="633">
        <v>0.059299999999999999</v>
      </c>
      <c s="473">
        <v>3.0111111111111111</v>
      </c>
      <c s="473">
        <v>8</v>
      </c>
      <c s="474">
        <v>0.059299999999999999</v>
      </c>
      <c s="783" t="s">
        <v>1478</v>
      </c>
      <c s="783" t="s">
        <v>1479</v>
      </c>
    </row>
    <row r="505" spans="1:41" s="783" customFormat="1" ht="14.4">
      <c r="A505" s="459" t="s">
        <v>696</v>
      </c>
      <c s="460">
        <v>2</v>
      </c>
      <c s="459" t="s">
        <v>2536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43803</v>
      </c>
      <c s="471">
        <v>47091</v>
      </c>
      <c s="472">
        <v>53100</v>
      </c>
      <c s="861">
        <v>4.0111111111111111</v>
      </c>
      <c s="861">
        <v>9</v>
      </c>
      <c s="633">
        <v>0.062100000000000002</v>
      </c>
      <c s="473">
        <v>4.0111111111111111</v>
      </c>
      <c s="473">
        <v>9</v>
      </c>
      <c s="474">
        <v>0.062100000000000002</v>
      </c>
      <c s="783" t="s">
        <v>1478</v>
      </c>
      <c s="783" t="s">
        <v>1479</v>
      </c>
    </row>
    <row r="506" spans="1:41" s="783" customFormat="1" ht="14.4">
      <c r="A506" s="459" t="s">
        <v>697</v>
      </c>
      <c s="460">
        <v>1</v>
      </c>
      <c s="459" t="s">
        <v>2537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43804</v>
      </c>
      <c s="471">
        <v>45996</v>
      </c>
      <c s="472">
        <v>53100</v>
      </c>
      <c s="861">
        <v>1.0138888888888888</v>
      </c>
      <c s="861">
        <v>6</v>
      </c>
      <c s="633">
        <v>0.053600000000000002</v>
      </c>
      <c s="473">
        <v>1.0138888888888888</v>
      </c>
      <c s="473">
        <v>6</v>
      </c>
      <c s="474">
        <v>0.053600000000000009</v>
      </c>
      <c s="783" t="s">
        <v>1478</v>
      </c>
      <c s="783" t="s">
        <v>1479</v>
      </c>
    </row>
    <row r="507" spans="1:41" s="783" customFormat="1" ht="14.4">
      <c r="A507" s="459" t="s">
        <v>697</v>
      </c>
      <c s="460">
        <v>2</v>
      </c>
      <c s="459" t="s">
        <v>2538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524.79999999999995</v>
      </c>
      <c s="464">
        <v>0</v>
      </c>
      <c s="469">
        <v>0</v>
      </c>
      <c s="469">
        <v>0</v>
      </c>
      <c s="465">
        <v>106200</v>
      </c>
      <c s="471">
        <v>43804</v>
      </c>
      <c s="471">
        <v>46726</v>
      </c>
      <c s="472">
        <v>106200</v>
      </c>
      <c s="861">
        <v>3.0138888888888888</v>
      </c>
      <c s="861">
        <v>8</v>
      </c>
      <c s="633">
        <v>0.059299999999999999</v>
      </c>
      <c s="473">
        <v>3.0138888888888888</v>
      </c>
      <c s="473">
        <v>8</v>
      </c>
      <c s="474">
        <v>0.059299999999999999</v>
      </c>
      <c s="783" t="s">
        <v>1478</v>
      </c>
      <c s="783" t="s">
        <v>1479</v>
      </c>
    </row>
    <row r="508" spans="1:41" s="783" customFormat="1" ht="14.4">
      <c r="A508" s="459" t="s">
        <v>697</v>
      </c>
      <c s="460">
        <v>3</v>
      </c>
      <c s="459" t="s">
        <v>2539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100300</v>
      </c>
      <c s="463">
        <v>0</v>
      </c>
      <c s="464">
        <v>0</v>
      </c>
      <c s="464">
        <v>519.04999999999995</v>
      </c>
      <c s="464">
        <v>0</v>
      </c>
      <c s="469">
        <v>0</v>
      </c>
      <c s="469">
        <v>0</v>
      </c>
      <c s="465">
        <v>100300</v>
      </c>
      <c s="471">
        <v>43804</v>
      </c>
      <c s="471">
        <v>47092</v>
      </c>
      <c s="472">
        <v>100300</v>
      </c>
      <c s="861">
        <v>4.0138888888888893</v>
      </c>
      <c s="861">
        <v>9</v>
      </c>
      <c s="633">
        <v>0.062100000000000002</v>
      </c>
      <c s="473">
        <v>4.0138888888888893</v>
      </c>
      <c s="473">
        <v>9</v>
      </c>
      <c s="474">
        <v>0.062100000000000002</v>
      </c>
      <c s="783" t="s">
        <v>1478</v>
      </c>
      <c s="783" t="s">
        <v>1479</v>
      </c>
    </row>
    <row r="509" spans="1:41" s="783" customFormat="1" ht="14.4">
      <c r="A509" s="459" t="s">
        <v>698</v>
      </c>
      <c s="460">
        <v>4</v>
      </c>
      <c s="459" t="s">
        <v>2540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209155</v>
      </c>
      <c s="463">
        <v>0</v>
      </c>
      <c s="464">
        <v>0</v>
      </c>
      <c s="464">
        <v>883.67999999999995</v>
      </c>
      <c s="464">
        <v>0</v>
      </c>
      <c s="469">
        <v>0</v>
      </c>
      <c s="469">
        <v>0</v>
      </c>
      <c s="465">
        <v>209155</v>
      </c>
      <c s="471">
        <v>43804</v>
      </c>
      <c s="471">
        <v>45631</v>
      </c>
      <c s="472">
        <v>418310</v>
      </c>
      <c s="861">
        <v>0.013888888888888888</v>
      </c>
      <c s="861">
        <v>5</v>
      </c>
      <c s="633">
        <v>0.050700000000000002</v>
      </c>
      <c s="473">
        <v>0.013888888888888886</v>
      </c>
      <c s="473">
        <v>5</v>
      </c>
      <c s="474">
        <v>0.050699999999999995</v>
      </c>
      <c s="783" t="s">
        <v>1478</v>
      </c>
      <c s="783" t="s">
        <v>1479</v>
      </c>
    </row>
    <row r="510" spans="1:41" s="783" customFormat="1" ht="14.4">
      <c r="A510" s="459" t="s">
        <v>698</v>
      </c>
      <c s="460">
        <v>5</v>
      </c>
      <c s="459" t="s">
        <v>2541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207237.5</v>
      </c>
      <c s="463">
        <v>0</v>
      </c>
      <c s="464">
        <v>0</v>
      </c>
      <c s="464">
        <v>925.65999999999997</v>
      </c>
      <c s="464">
        <v>0</v>
      </c>
      <c s="469">
        <v>0</v>
      </c>
      <c s="469">
        <v>0</v>
      </c>
      <c s="465">
        <v>207237.5</v>
      </c>
      <c s="471">
        <v>43804</v>
      </c>
      <c s="471">
        <v>45996</v>
      </c>
      <c s="472">
        <v>207237.5</v>
      </c>
      <c s="861">
        <v>1.0138888888888888</v>
      </c>
      <c s="861">
        <v>6</v>
      </c>
      <c s="633">
        <v>0.053600000000000002</v>
      </c>
      <c s="473">
        <v>1.0138888888888888</v>
      </c>
      <c s="473">
        <v>6</v>
      </c>
      <c s="474">
        <v>0.053600000000000002</v>
      </c>
      <c s="783" t="s">
        <v>1478</v>
      </c>
      <c s="783" t="s">
        <v>1479</v>
      </c>
    </row>
    <row r="511" spans="1:41" s="783" customFormat="1" ht="14.4">
      <c r="A511" s="459" t="s">
        <v>698</v>
      </c>
      <c s="460">
        <v>6</v>
      </c>
      <c s="459" t="s">
        <v>2542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251340</v>
      </c>
      <c s="463">
        <v>0</v>
      </c>
      <c s="464">
        <v>0</v>
      </c>
      <c s="464">
        <v>1181.3</v>
      </c>
      <c s="464">
        <v>0</v>
      </c>
      <c s="469">
        <v>0</v>
      </c>
      <c s="469">
        <v>0</v>
      </c>
      <c s="465">
        <v>251340</v>
      </c>
      <c s="471">
        <v>43804</v>
      </c>
      <c s="471">
        <v>46361</v>
      </c>
      <c s="472">
        <v>251340</v>
      </c>
      <c s="861">
        <v>2.0138888888888888</v>
      </c>
      <c s="861">
        <v>7</v>
      </c>
      <c s="633">
        <v>0.056399999999999999</v>
      </c>
      <c s="473">
        <v>2.0138888888888888</v>
      </c>
      <c s="473">
        <v>7</v>
      </c>
      <c s="474">
        <v>0.056399999999999999</v>
      </c>
      <c s="783" t="s">
        <v>1478</v>
      </c>
      <c s="783" t="s">
        <v>1479</v>
      </c>
    </row>
    <row r="512" spans="1:41" s="783" customFormat="1" ht="14.4">
      <c r="A512" s="459" t="s">
        <v>698</v>
      </c>
      <c s="460">
        <v>7</v>
      </c>
      <c s="459" t="s">
        <v>2543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515807.5</v>
      </c>
      <c s="463">
        <v>0</v>
      </c>
      <c s="464">
        <v>0</v>
      </c>
      <c s="464">
        <v>2548.9499999999998</v>
      </c>
      <c s="464">
        <v>0</v>
      </c>
      <c s="469">
        <v>0</v>
      </c>
      <c s="469">
        <v>0</v>
      </c>
      <c s="465">
        <v>515807.5</v>
      </c>
      <c s="471">
        <v>43804</v>
      </c>
      <c s="471">
        <v>46726</v>
      </c>
      <c s="472">
        <v>515807.5</v>
      </c>
      <c s="861">
        <v>3.0138888888888888</v>
      </c>
      <c s="861">
        <v>8</v>
      </c>
      <c s="633">
        <v>0.059299999999999999</v>
      </c>
      <c s="473">
        <v>3.0138888888888888</v>
      </c>
      <c s="473">
        <v>8</v>
      </c>
      <c s="474">
        <v>0.059299999999999992</v>
      </c>
      <c s="783" t="s">
        <v>1478</v>
      </c>
      <c s="783" t="s">
        <v>1479</v>
      </c>
    </row>
    <row r="513" spans="1:41" s="783" customFormat="1" ht="14.4">
      <c r="A513" s="459" t="s">
        <v>698</v>
      </c>
      <c s="460">
        <v>8</v>
      </c>
      <c s="459" t="s">
        <v>2544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260927.5</v>
      </c>
      <c s="463">
        <v>0</v>
      </c>
      <c s="464">
        <v>0</v>
      </c>
      <c s="464">
        <v>1350.3</v>
      </c>
      <c s="464">
        <v>0</v>
      </c>
      <c s="469">
        <v>0</v>
      </c>
      <c s="469">
        <v>0</v>
      </c>
      <c s="465">
        <v>260927.5</v>
      </c>
      <c s="471">
        <v>43804</v>
      </c>
      <c s="471">
        <v>47092</v>
      </c>
      <c s="472">
        <v>260927.5</v>
      </c>
      <c s="861">
        <v>4.0138888888888893</v>
      </c>
      <c s="861">
        <v>9</v>
      </c>
      <c s="633">
        <v>0.062100000000000002</v>
      </c>
      <c s="473">
        <v>4.0138888888888893</v>
      </c>
      <c s="473">
        <v>9</v>
      </c>
      <c s="474">
        <v>0.062100000000000002</v>
      </c>
      <c s="783" t="s">
        <v>1478</v>
      </c>
      <c s="783" t="s">
        <v>1479</v>
      </c>
    </row>
    <row r="514" spans="1:41" s="783" customFormat="1" ht="14.4">
      <c r="A514" s="459" t="s">
        <v>698</v>
      </c>
      <c s="460">
        <v>9</v>
      </c>
      <c s="459" t="s">
        <v>2545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159300</v>
      </c>
      <c s="463">
        <v>0</v>
      </c>
      <c s="464">
        <v>0</v>
      </c>
      <c s="464">
        <v>862.87</v>
      </c>
      <c s="464">
        <v>0</v>
      </c>
      <c s="469">
        <v>0</v>
      </c>
      <c s="469">
        <v>0</v>
      </c>
      <c s="465">
        <v>159300</v>
      </c>
      <c s="471">
        <v>43804</v>
      </c>
      <c s="471">
        <v>47457</v>
      </c>
      <c s="472">
        <v>159300</v>
      </c>
      <c s="861">
        <v>5.0138888888888893</v>
      </c>
      <c s="861">
        <v>10</v>
      </c>
      <c s="633">
        <v>0.065000000000000002</v>
      </c>
      <c s="473">
        <v>5.0138888888888893</v>
      </c>
      <c s="473">
        <v>10</v>
      </c>
      <c s="474">
        <v>0.065000000000000002</v>
      </c>
      <c s="783" t="s">
        <v>1478</v>
      </c>
      <c s="783" t="s">
        <v>1479</v>
      </c>
    </row>
    <row r="515" spans="1:41" s="783" customFormat="1" ht="14.4">
      <c r="A515" s="459" t="s">
        <v>699</v>
      </c>
      <c s="460">
        <v>4</v>
      </c>
      <c s="459" t="s">
        <v>2546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74340</v>
      </c>
      <c s="463">
        <v>0</v>
      </c>
      <c s="464">
        <v>0</v>
      </c>
      <c s="464">
        <v>314.08999999999997</v>
      </c>
      <c s="464">
        <v>0</v>
      </c>
      <c s="469">
        <v>0</v>
      </c>
      <c s="469">
        <v>0</v>
      </c>
      <c s="465">
        <v>74340</v>
      </c>
      <c s="471">
        <v>43808</v>
      </c>
      <c s="471">
        <v>45635</v>
      </c>
      <c s="472">
        <v>148680</v>
      </c>
      <c s="861">
        <v>0.025000000000000001</v>
      </c>
      <c s="861">
        <v>5</v>
      </c>
      <c s="633">
        <v>0.050700000000000002</v>
      </c>
      <c s="473">
        <v>0.025000000000000001</v>
      </c>
      <c s="473">
        <v>5</v>
      </c>
      <c s="474">
        <v>0.050700000000000002</v>
      </c>
      <c s="783" t="s">
        <v>1478</v>
      </c>
      <c s="783" t="s">
        <v>1479</v>
      </c>
    </row>
    <row r="516" spans="1:41" s="783" customFormat="1" ht="14.4">
      <c r="A516" s="459" t="s">
        <v>699</v>
      </c>
      <c s="460">
        <v>5</v>
      </c>
      <c s="459" t="s">
        <v>2547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325975</v>
      </c>
      <c s="463">
        <v>0</v>
      </c>
      <c s="464">
        <v>0</v>
      </c>
      <c s="464">
        <v>1456.02</v>
      </c>
      <c s="464">
        <v>0</v>
      </c>
      <c s="469">
        <v>0</v>
      </c>
      <c s="469">
        <v>0</v>
      </c>
      <c s="465">
        <v>325975</v>
      </c>
      <c s="471">
        <v>43808</v>
      </c>
      <c s="471">
        <v>46000</v>
      </c>
      <c s="472">
        <v>325975</v>
      </c>
      <c s="861">
        <v>1.0249999999999999</v>
      </c>
      <c s="861">
        <v>6</v>
      </c>
      <c s="633">
        <v>0.053600000000000002</v>
      </c>
      <c s="473">
        <v>1.0249999999999999</v>
      </c>
      <c s="473">
        <v>6</v>
      </c>
      <c s="474">
        <v>0.053600000000000009</v>
      </c>
      <c s="783" t="s">
        <v>1478</v>
      </c>
      <c s="783" t="s">
        <v>1479</v>
      </c>
    </row>
    <row r="517" spans="1:41" s="783" customFormat="1" ht="14.4">
      <c r="A517" s="459" t="s">
        <v>699</v>
      </c>
      <c s="460">
        <v>6</v>
      </c>
      <c s="459" t="s">
        <v>2548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153695</v>
      </c>
      <c s="463">
        <v>0</v>
      </c>
      <c s="464">
        <v>0</v>
      </c>
      <c s="464">
        <v>722.37</v>
      </c>
      <c s="464">
        <v>0</v>
      </c>
      <c s="469">
        <v>0</v>
      </c>
      <c s="469">
        <v>0</v>
      </c>
      <c s="465">
        <v>153695</v>
      </c>
      <c s="471">
        <v>43808</v>
      </c>
      <c s="471">
        <v>46365</v>
      </c>
      <c s="472">
        <v>153695</v>
      </c>
      <c s="861">
        <v>2.0249999999999999</v>
      </c>
      <c s="861">
        <v>7</v>
      </c>
      <c s="633">
        <v>0.056399999999999999</v>
      </c>
      <c s="473">
        <v>2.0249999999999999</v>
      </c>
      <c s="473">
        <v>7</v>
      </c>
      <c s="474">
        <v>0.056399999999999992</v>
      </c>
      <c s="783" t="s">
        <v>1478</v>
      </c>
      <c s="783" t="s">
        <v>1479</v>
      </c>
    </row>
    <row r="518" spans="1:41" s="783" customFormat="1" ht="14.4">
      <c r="A518" s="459" t="s">
        <v>699</v>
      </c>
      <c s="460">
        <v>7</v>
      </c>
      <c s="459" t="s">
        <v>2549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822460</v>
      </c>
      <c s="463">
        <v>0</v>
      </c>
      <c s="464">
        <v>0</v>
      </c>
      <c s="464">
        <v>4064.3200000000002</v>
      </c>
      <c s="464">
        <v>0</v>
      </c>
      <c s="469">
        <v>0</v>
      </c>
      <c s="469">
        <v>0</v>
      </c>
      <c s="465">
        <v>822460</v>
      </c>
      <c s="471">
        <v>43808</v>
      </c>
      <c s="471">
        <v>46730</v>
      </c>
      <c s="472">
        <v>822460</v>
      </c>
      <c s="861">
        <v>3.0249999999999999</v>
      </c>
      <c s="861">
        <v>8</v>
      </c>
      <c s="633">
        <v>0.059299999999999999</v>
      </c>
      <c s="473">
        <v>3.0249999999999999</v>
      </c>
      <c s="473">
        <v>8</v>
      </c>
      <c s="474">
        <v>0.059299999999999999</v>
      </c>
      <c s="783" t="s">
        <v>1478</v>
      </c>
      <c s="783" t="s">
        <v>1479</v>
      </c>
    </row>
    <row r="519" spans="1:41" s="783" customFormat="1" ht="14.4">
      <c r="A519" s="459" t="s">
        <v>699</v>
      </c>
      <c s="460">
        <v>8</v>
      </c>
      <c s="459" t="s">
        <v>2550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541030</v>
      </c>
      <c s="463">
        <v>0</v>
      </c>
      <c s="464">
        <v>0</v>
      </c>
      <c s="464">
        <v>2799.8299999999999</v>
      </c>
      <c s="464">
        <v>0</v>
      </c>
      <c s="469">
        <v>0</v>
      </c>
      <c s="469">
        <v>0</v>
      </c>
      <c s="465">
        <v>541030</v>
      </c>
      <c s="471">
        <v>43808</v>
      </c>
      <c s="471">
        <v>47096</v>
      </c>
      <c s="472">
        <v>541030</v>
      </c>
      <c s="861">
        <v>4.0250000000000004</v>
      </c>
      <c s="861">
        <v>9</v>
      </c>
      <c s="633">
        <v>0.062100000000000002</v>
      </c>
      <c s="473">
        <v>4.0250000000000004</v>
      </c>
      <c s="473">
        <v>9</v>
      </c>
      <c s="474">
        <v>0.062100000000000009</v>
      </c>
      <c s="783" t="s">
        <v>1478</v>
      </c>
      <c s="783" t="s">
        <v>1479</v>
      </c>
    </row>
    <row r="520" spans="1:41" s="783" customFormat="1" ht="14.4">
      <c r="A520" s="459" t="s">
        <v>699</v>
      </c>
      <c s="460">
        <v>9</v>
      </c>
      <c s="459" t="s">
        <v>2551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252667.5</v>
      </c>
      <c s="463">
        <v>0</v>
      </c>
      <c s="464">
        <v>0</v>
      </c>
      <c s="464">
        <v>1368.6199999999999</v>
      </c>
      <c s="464">
        <v>0</v>
      </c>
      <c s="469">
        <v>0</v>
      </c>
      <c s="469">
        <v>0</v>
      </c>
      <c s="465">
        <v>252667.5</v>
      </c>
      <c s="471">
        <v>43808</v>
      </c>
      <c s="471">
        <v>47461</v>
      </c>
      <c s="472">
        <v>252667.5</v>
      </c>
      <c s="861">
        <v>5.0250000000000004</v>
      </c>
      <c s="861">
        <v>10</v>
      </c>
      <c s="633">
        <v>0.065000000000000002</v>
      </c>
      <c s="473">
        <v>5.0250000000000004</v>
      </c>
      <c s="473">
        <v>10</v>
      </c>
      <c s="474">
        <v>0.065000000000000002</v>
      </c>
      <c s="783" t="s">
        <v>1478</v>
      </c>
      <c s="783" t="s">
        <v>1479</v>
      </c>
    </row>
    <row r="521" spans="1:41" s="783" customFormat="1" ht="14.4">
      <c r="A521" s="459" t="s">
        <v>700</v>
      </c>
      <c s="460">
        <v>2</v>
      </c>
      <c s="459" t="s">
        <v>2552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23083.75</v>
      </c>
      <c s="463">
        <v>0</v>
      </c>
      <c s="464">
        <v>0</v>
      </c>
      <c s="464">
        <v>97.530000000000001</v>
      </c>
      <c s="464">
        <v>0</v>
      </c>
      <c s="469">
        <v>0</v>
      </c>
      <c s="469">
        <v>0</v>
      </c>
      <c s="465">
        <v>23083.75</v>
      </c>
      <c s="471">
        <v>43809</v>
      </c>
      <c s="471">
        <v>45636</v>
      </c>
      <c s="472">
        <v>46167.5</v>
      </c>
      <c s="861">
        <v>0.027777777777777776</v>
      </c>
      <c s="861">
        <v>5</v>
      </c>
      <c s="633">
        <v>0.050700000000000002</v>
      </c>
      <c s="473">
        <v>0.027777777777777776</v>
      </c>
      <c s="473">
        <v>5</v>
      </c>
      <c s="474">
        <v>0.050700000000000002</v>
      </c>
      <c s="783" t="s">
        <v>1478</v>
      </c>
      <c s="783" t="s">
        <v>1479</v>
      </c>
    </row>
    <row r="522" spans="1:41" s="783" customFormat="1" ht="14.4">
      <c r="A522" s="459" t="s">
        <v>701</v>
      </c>
      <c s="460">
        <v>1</v>
      </c>
      <c s="459" t="s">
        <v>2553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474.36000000000001</v>
      </c>
      <c s="464">
        <v>0</v>
      </c>
      <c s="469">
        <v>0</v>
      </c>
      <c s="469">
        <v>0</v>
      </c>
      <c s="465">
        <v>106200</v>
      </c>
      <c s="471">
        <v>43809</v>
      </c>
      <c s="471">
        <v>46001</v>
      </c>
      <c s="472">
        <v>106200</v>
      </c>
      <c s="861">
        <v>1.0277777777777777</v>
      </c>
      <c s="861">
        <v>6</v>
      </c>
      <c s="633">
        <v>0.053600000000000002</v>
      </c>
      <c s="473">
        <v>1.0277777777777777</v>
      </c>
      <c s="473">
        <v>6</v>
      </c>
      <c s="474">
        <v>0.053600000000000009</v>
      </c>
      <c s="783" t="s">
        <v>1478</v>
      </c>
      <c s="783" t="s">
        <v>1479</v>
      </c>
    </row>
    <row r="523" spans="1:41" s="783" customFormat="1" ht="14.4">
      <c r="A523" s="459" t="s">
        <v>701</v>
      </c>
      <c s="460">
        <v>2</v>
      </c>
      <c s="459" t="s">
        <v>2554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43809</v>
      </c>
      <c s="471">
        <v>46366</v>
      </c>
      <c s="472">
        <v>53100</v>
      </c>
      <c s="861">
        <v>2.0277777777777777</v>
      </c>
      <c s="861">
        <v>7</v>
      </c>
      <c s="633">
        <v>0.056399999999999999</v>
      </c>
      <c s="473">
        <v>2.0277777777777777</v>
      </c>
      <c s="473">
        <v>7</v>
      </c>
      <c s="474">
        <v>0.056400000000000006</v>
      </c>
      <c s="783" t="s">
        <v>1478</v>
      </c>
      <c s="783" t="s">
        <v>1479</v>
      </c>
    </row>
    <row r="524" spans="1:41" s="783" customFormat="1" ht="14.4">
      <c r="A524" s="459" t="s">
        <v>701</v>
      </c>
      <c s="460">
        <v>3</v>
      </c>
      <c s="459" t="s">
        <v>2555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159300</v>
      </c>
      <c s="463">
        <v>0</v>
      </c>
      <c s="464">
        <v>0</v>
      </c>
      <c s="464">
        <v>787.21000000000004</v>
      </c>
      <c s="464">
        <v>0</v>
      </c>
      <c s="469">
        <v>0</v>
      </c>
      <c s="469">
        <v>0</v>
      </c>
      <c s="465">
        <v>159300</v>
      </c>
      <c s="471">
        <v>43809</v>
      </c>
      <c s="471">
        <v>46731</v>
      </c>
      <c s="472">
        <v>159300</v>
      </c>
      <c s="861">
        <v>3.0277777777777777</v>
      </c>
      <c s="861">
        <v>8</v>
      </c>
      <c s="633">
        <v>0.059299999999999999</v>
      </c>
      <c s="473">
        <v>3.0277777777777777</v>
      </c>
      <c s="473">
        <v>8</v>
      </c>
      <c s="474">
        <v>0.059299999999999999</v>
      </c>
      <c s="783" t="s">
        <v>1478</v>
      </c>
      <c s="783" t="s">
        <v>1479</v>
      </c>
    </row>
    <row r="525" spans="1:41" s="783" customFormat="1" ht="14.4">
      <c r="A525" s="459" t="s">
        <v>701</v>
      </c>
      <c s="460">
        <v>4</v>
      </c>
      <c s="459" t="s">
        <v>2556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254290</v>
      </c>
      <c s="463">
        <v>0</v>
      </c>
      <c s="464">
        <v>0</v>
      </c>
      <c s="464">
        <v>1315.95</v>
      </c>
      <c s="464">
        <v>0</v>
      </c>
      <c s="469">
        <v>0</v>
      </c>
      <c s="469">
        <v>0</v>
      </c>
      <c s="465">
        <v>254290</v>
      </c>
      <c s="471">
        <v>43809</v>
      </c>
      <c s="471">
        <v>47097</v>
      </c>
      <c s="472">
        <v>254290</v>
      </c>
      <c s="861">
        <v>4.0277777777777777</v>
      </c>
      <c s="861">
        <v>9</v>
      </c>
      <c s="633">
        <v>0.062100000000000002</v>
      </c>
      <c s="473">
        <v>4.0277777777777777</v>
      </c>
      <c s="473">
        <v>9</v>
      </c>
      <c s="474">
        <v>0.062100000000000002</v>
      </c>
      <c s="783" t="s">
        <v>1478</v>
      </c>
      <c s="783" t="s">
        <v>1479</v>
      </c>
    </row>
    <row r="526" spans="1:41" s="783" customFormat="1" ht="14.4">
      <c r="A526" s="459" t="s">
        <v>702</v>
      </c>
      <c s="460">
        <v>1</v>
      </c>
      <c s="459" t="s">
        <v>2557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43809</v>
      </c>
      <c s="471">
        <v>45636</v>
      </c>
      <c s="472">
        <v>53100</v>
      </c>
      <c s="861">
        <v>0.027777777777777776</v>
      </c>
      <c s="861">
        <v>5</v>
      </c>
      <c s="633">
        <v>0.050700000000000002</v>
      </c>
      <c s="473">
        <v>0.027777777777777776</v>
      </c>
      <c s="473">
        <v>5</v>
      </c>
      <c s="474">
        <v>0.050700000000000002</v>
      </c>
      <c s="783" t="s">
        <v>1478</v>
      </c>
      <c s="783" t="s">
        <v>1479</v>
      </c>
    </row>
    <row r="527" spans="1:41" s="783" customFormat="1" ht="14.4">
      <c r="A527" s="459" t="s">
        <v>702</v>
      </c>
      <c s="460">
        <v>2</v>
      </c>
      <c s="459" t="s">
        <v>2558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43809</v>
      </c>
      <c s="471">
        <v>46001</v>
      </c>
      <c s="472">
        <v>53100</v>
      </c>
      <c s="861">
        <v>1.0277777777777777</v>
      </c>
      <c s="861">
        <v>6</v>
      </c>
      <c s="633">
        <v>0.053600000000000002</v>
      </c>
      <c s="473">
        <v>1.0277777777777777</v>
      </c>
      <c s="473">
        <v>6</v>
      </c>
      <c s="474">
        <v>0.053600000000000009</v>
      </c>
      <c s="783" t="s">
        <v>1478</v>
      </c>
      <c s="783" t="s">
        <v>1479</v>
      </c>
    </row>
    <row r="528" spans="1:41" s="783" customFormat="1" ht="14.4">
      <c r="A528" s="459" t="s">
        <v>702</v>
      </c>
      <c s="460">
        <v>3</v>
      </c>
      <c s="459" t="s">
        <v>2559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212400</v>
      </c>
      <c s="463">
        <v>0</v>
      </c>
      <c s="464">
        <v>0</v>
      </c>
      <c s="464">
        <v>1099.1700000000001</v>
      </c>
      <c s="464">
        <v>0</v>
      </c>
      <c s="469">
        <v>0</v>
      </c>
      <c s="469">
        <v>0</v>
      </c>
      <c s="465">
        <v>212400</v>
      </c>
      <c s="471">
        <v>43809</v>
      </c>
      <c s="471">
        <v>47097</v>
      </c>
      <c s="472">
        <v>212400</v>
      </c>
      <c s="861">
        <v>4.0277777777777777</v>
      </c>
      <c s="861">
        <v>9</v>
      </c>
      <c s="633">
        <v>0.062100000000000002</v>
      </c>
      <c s="473">
        <v>4.0277777777777777</v>
      </c>
      <c s="473">
        <v>9</v>
      </c>
      <c s="474">
        <v>0.062100000000000002</v>
      </c>
      <c s="783" t="s">
        <v>1478</v>
      </c>
      <c s="783" t="s">
        <v>1479</v>
      </c>
    </row>
    <row r="529" spans="1:41" s="783" customFormat="1" ht="14.4">
      <c r="A529" s="459" t="s">
        <v>703</v>
      </c>
      <c s="460">
        <v>2</v>
      </c>
      <c s="459" t="s">
        <v>2560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51330</v>
      </c>
      <c s="463">
        <v>0</v>
      </c>
      <c s="464">
        <v>0</v>
      </c>
      <c s="464">
        <v>241.25</v>
      </c>
      <c s="464">
        <v>0</v>
      </c>
      <c s="469">
        <v>0</v>
      </c>
      <c s="469">
        <v>0</v>
      </c>
      <c s="465">
        <v>51330</v>
      </c>
      <c s="471">
        <v>43809</v>
      </c>
      <c s="471">
        <v>46366</v>
      </c>
      <c s="472">
        <v>51330</v>
      </c>
      <c s="861">
        <v>2.0277777777777777</v>
      </c>
      <c s="861">
        <v>7</v>
      </c>
      <c s="633">
        <v>0.056399999999999999</v>
      </c>
      <c s="473">
        <v>2.0277777777777777</v>
      </c>
      <c s="473">
        <v>7</v>
      </c>
      <c s="474">
        <v>0.056399999999999992</v>
      </c>
      <c s="783" t="s">
        <v>1478</v>
      </c>
      <c s="783" t="s">
        <v>1479</v>
      </c>
    </row>
    <row r="530" spans="1:41" s="783" customFormat="1" ht="14.4">
      <c r="A530" s="459" t="s">
        <v>703</v>
      </c>
      <c s="460">
        <v>3</v>
      </c>
      <c s="459" t="s">
        <v>2561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43809</v>
      </c>
      <c s="471">
        <v>46731</v>
      </c>
      <c s="472">
        <v>53100</v>
      </c>
      <c s="861">
        <v>3.0277777777777777</v>
      </c>
      <c s="861">
        <v>8</v>
      </c>
      <c s="633">
        <v>0.059299999999999999</v>
      </c>
      <c s="473">
        <v>3.0277777777777777</v>
      </c>
      <c s="473">
        <v>8</v>
      </c>
      <c s="474">
        <v>0.059299999999999999</v>
      </c>
      <c s="783" t="s">
        <v>1478</v>
      </c>
      <c s="783" t="s">
        <v>1479</v>
      </c>
    </row>
    <row r="531" spans="1:41" s="783" customFormat="1" ht="14.4">
      <c r="A531" s="459" t="s">
        <v>703</v>
      </c>
      <c s="460">
        <v>4</v>
      </c>
      <c s="459" t="s">
        <v>2562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112837.5</v>
      </c>
      <c s="463">
        <v>0</v>
      </c>
      <c s="464">
        <v>0</v>
      </c>
      <c s="464">
        <v>583.92999999999995</v>
      </c>
      <c s="464">
        <v>0</v>
      </c>
      <c s="469">
        <v>0</v>
      </c>
      <c s="469">
        <v>0</v>
      </c>
      <c s="465">
        <v>112837.5</v>
      </c>
      <c s="471">
        <v>43809</v>
      </c>
      <c s="471">
        <v>47097</v>
      </c>
      <c s="472">
        <v>112837.5</v>
      </c>
      <c s="861">
        <v>4.0277777777777777</v>
      </c>
      <c s="861">
        <v>9</v>
      </c>
      <c s="633">
        <v>0.062100000000000002</v>
      </c>
      <c s="473">
        <v>4.0277777777777777</v>
      </c>
      <c s="473">
        <v>9</v>
      </c>
      <c s="474">
        <v>0.062100000000000009</v>
      </c>
      <c s="783" t="s">
        <v>1478</v>
      </c>
      <c s="783" t="s">
        <v>1479</v>
      </c>
    </row>
    <row r="532" spans="1:41" s="783" customFormat="1" ht="14.4">
      <c r="A532" s="459" t="s">
        <v>704</v>
      </c>
      <c s="460">
        <v>4</v>
      </c>
      <c s="459" t="s">
        <v>2563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129726.25</v>
      </c>
      <c s="463">
        <v>0</v>
      </c>
      <c s="464">
        <v>0</v>
      </c>
      <c s="464">
        <v>548.09000000000003</v>
      </c>
      <c s="464">
        <v>0</v>
      </c>
      <c s="469">
        <v>0</v>
      </c>
      <c s="469">
        <v>0</v>
      </c>
      <c s="465">
        <v>129726.25</v>
      </c>
      <c s="471">
        <v>43810</v>
      </c>
      <c s="471">
        <v>45637</v>
      </c>
      <c s="472">
        <v>259452.5</v>
      </c>
      <c s="861">
        <v>0.030555555555555555</v>
      </c>
      <c s="861">
        <v>5</v>
      </c>
      <c s="633">
        <v>0.050700000000000002</v>
      </c>
      <c s="473">
        <v>0.030555555555555555</v>
      </c>
      <c s="473">
        <v>5</v>
      </c>
      <c s="474">
        <v>0.050700000000000002</v>
      </c>
      <c s="783" t="s">
        <v>1478</v>
      </c>
      <c s="783" t="s">
        <v>1479</v>
      </c>
    </row>
    <row r="533" spans="1:41" s="783" customFormat="1" ht="14.4">
      <c r="A533" s="459" t="s">
        <v>704</v>
      </c>
      <c s="460">
        <v>5</v>
      </c>
      <c s="459" t="s">
        <v>2564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518905</v>
      </c>
      <c s="463">
        <v>0</v>
      </c>
      <c s="464">
        <v>0</v>
      </c>
      <c s="464">
        <v>2317.7800000000002</v>
      </c>
      <c s="464">
        <v>0</v>
      </c>
      <c s="469">
        <v>0</v>
      </c>
      <c s="469">
        <v>0</v>
      </c>
      <c s="465">
        <v>518905</v>
      </c>
      <c s="471">
        <v>43810</v>
      </c>
      <c s="471">
        <v>46002</v>
      </c>
      <c s="472">
        <v>518905</v>
      </c>
      <c s="861">
        <v>1.0305555555555554</v>
      </c>
      <c s="861">
        <v>6</v>
      </c>
      <c s="633">
        <v>0.053600000000000002</v>
      </c>
      <c s="473">
        <v>1.0305555555555554</v>
      </c>
      <c s="473">
        <v>6</v>
      </c>
      <c s="474">
        <v>0.053600000000000002</v>
      </c>
      <c s="783" t="s">
        <v>1478</v>
      </c>
      <c s="783" t="s">
        <v>1479</v>
      </c>
    </row>
    <row r="534" spans="1:41" s="783" customFormat="1" ht="14.4">
      <c r="A534" s="459" t="s">
        <v>704</v>
      </c>
      <c s="460">
        <v>6</v>
      </c>
      <c s="459" t="s">
        <v>2565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805645</v>
      </c>
      <c s="463">
        <v>0</v>
      </c>
      <c s="464">
        <v>0</v>
      </c>
      <c s="464">
        <v>3786.5300000000002</v>
      </c>
      <c s="464">
        <v>0</v>
      </c>
      <c s="469">
        <v>0</v>
      </c>
      <c s="469">
        <v>0</v>
      </c>
      <c s="465">
        <v>805645</v>
      </c>
      <c s="471">
        <v>43810</v>
      </c>
      <c s="471">
        <v>46367</v>
      </c>
      <c s="472">
        <v>805645</v>
      </c>
      <c s="861">
        <v>2.0305555555555554</v>
      </c>
      <c s="861">
        <v>7</v>
      </c>
      <c s="633">
        <v>0.056399999999999999</v>
      </c>
      <c s="473">
        <v>2.0305555555555554</v>
      </c>
      <c s="473">
        <v>7</v>
      </c>
      <c s="474">
        <v>0.056399999999999999</v>
      </c>
      <c s="783" t="s">
        <v>1478</v>
      </c>
      <c s="783" t="s">
        <v>1479</v>
      </c>
    </row>
    <row r="535" spans="1:41" s="783" customFormat="1" ht="14.4">
      <c r="A535" s="459" t="s">
        <v>704</v>
      </c>
      <c s="460">
        <v>7</v>
      </c>
      <c s="459" t="s">
        <v>2566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562565</v>
      </c>
      <c s="463">
        <v>0</v>
      </c>
      <c s="464">
        <v>0</v>
      </c>
      <c s="464">
        <v>2780.0100000000002</v>
      </c>
      <c s="464">
        <v>0</v>
      </c>
      <c s="469">
        <v>0</v>
      </c>
      <c s="469">
        <v>0</v>
      </c>
      <c s="465">
        <v>562565</v>
      </c>
      <c s="471">
        <v>43810</v>
      </c>
      <c s="471">
        <v>46732</v>
      </c>
      <c s="472">
        <v>562565</v>
      </c>
      <c s="861">
        <v>3.0305555555555554</v>
      </c>
      <c s="861">
        <v>8</v>
      </c>
      <c s="633">
        <v>0.059299999999999999</v>
      </c>
      <c s="473">
        <v>3.0305555555555554</v>
      </c>
      <c s="473">
        <v>8</v>
      </c>
      <c s="474">
        <v>0.059300000000000005</v>
      </c>
      <c s="783" t="s">
        <v>1478</v>
      </c>
      <c s="783" t="s">
        <v>1479</v>
      </c>
    </row>
    <row r="536" spans="1:41" s="783" customFormat="1" ht="14.4">
      <c r="A536" s="459" t="s">
        <v>704</v>
      </c>
      <c s="460">
        <v>8</v>
      </c>
      <c s="459" t="s">
        <v>2567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159300</v>
      </c>
      <c s="463">
        <v>0</v>
      </c>
      <c s="464">
        <v>0</v>
      </c>
      <c s="464">
        <v>824.38</v>
      </c>
      <c s="464">
        <v>0</v>
      </c>
      <c s="469">
        <v>0</v>
      </c>
      <c s="469">
        <v>0</v>
      </c>
      <c s="465">
        <v>159300</v>
      </c>
      <c s="471">
        <v>43810</v>
      </c>
      <c s="471">
        <v>47098</v>
      </c>
      <c s="472">
        <v>159300</v>
      </c>
      <c s="861">
        <v>4.0305555555555559</v>
      </c>
      <c s="861">
        <v>9</v>
      </c>
      <c s="633">
        <v>0.062100000000000002</v>
      </c>
      <c s="473">
        <v>4.0305555555555559</v>
      </c>
      <c s="473">
        <v>9</v>
      </c>
      <c s="474">
        <v>0.062100000000000002</v>
      </c>
      <c s="783" t="s">
        <v>1478</v>
      </c>
      <c s="783" t="s">
        <v>1479</v>
      </c>
    </row>
    <row r="537" spans="1:41" s="783" customFormat="1" ht="14.4">
      <c r="A537" s="459" t="s">
        <v>704</v>
      </c>
      <c s="460">
        <v>9</v>
      </c>
      <c s="459" t="s">
        <v>2568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159300</v>
      </c>
      <c s="463">
        <v>0</v>
      </c>
      <c s="464">
        <v>0</v>
      </c>
      <c s="464">
        <v>862.87</v>
      </c>
      <c s="464">
        <v>0</v>
      </c>
      <c s="469">
        <v>0</v>
      </c>
      <c s="469">
        <v>0</v>
      </c>
      <c s="465">
        <v>159300</v>
      </c>
      <c s="471">
        <v>43810</v>
      </c>
      <c s="471">
        <v>47463</v>
      </c>
      <c s="472">
        <v>159300</v>
      </c>
      <c s="861">
        <v>5.0305555555555559</v>
      </c>
      <c s="861">
        <v>10</v>
      </c>
      <c s="633">
        <v>0.065000000000000002</v>
      </c>
      <c s="473">
        <v>5.0305555555555559</v>
      </c>
      <c s="473">
        <v>10</v>
      </c>
      <c s="474">
        <v>0.065000000000000002</v>
      </c>
      <c s="783" t="s">
        <v>1478</v>
      </c>
      <c s="783" t="s">
        <v>1479</v>
      </c>
    </row>
    <row r="538" spans="1:41" s="783" customFormat="1" ht="14.4">
      <c r="A538" s="459" t="s">
        <v>705</v>
      </c>
      <c s="460">
        <v>3</v>
      </c>
      <c s="459" t="s">
        <v>2569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43810</v>
      </c>
      <c s="471">
        <v>45637</v>
      </c>
      <c s="472">
        <v>53100</v>
      </c>
      <c s="861">
        <v>0.030555555555555555</v>
      </c>
      <c s="861">
        <v>5</v>
      </c>
      <c s="633">
        <v>0.050700000000000002</v>
      </c>
      <c s="473">
        <v>0.030555555555555555</v>
      </c>
      <c s="473">
        <v>5</v>
      </c>
      <c s="474">
        <v>0.050700000000000002</v>
      </c>
      <c s="783" t="s">
        <v>1478</v>
      </c>
      <c s="783" t="s">
        <v>1479</v>
      </c>
    </row>
    <row r="539" spans="1:41" s="783" customFormat="1" ht="14.4">
      <c r="A539" s="459" t="s">
        <v>705</v>
      </c>
      <c s="460">
        <v>4</v>
      </c>
      <c s="459" t="s">
        <v>2570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407690</v>
      </c>
      <c s="463">
        <v>0</v>
      </c>
      <c s="464">
        <v>0</v>
      </c>
      <c s="464">
        <v>1821.02</v>
      </c>
      <c s="464">
        <v>0</v>
      </c>
      <c s="469">
        <v>0</v>
      </c>
      <c s="469">
        <v>0</v>
      </c>
      <c s="465">
        <v>407690</v>
      </c>
      <c s="471">
        <v>43810</v>
      </c>
      <c s="471">
        <v>46002</v>
      </c>
      <c s="472">
        <v>407690</v>
      </c>
      <c s="861">
        <v>1.0305555555555554</v>
      </c>
      <c s="861">
        <v>6</v>
      </c>
      <c s="633">
        <v>0.053600000000000002</v>
      </c>
      <c s="473">
        <v>1.0305555555555554</v>
      </c>
      <c s="473">
        <v>6</v>
      </c>
      <c s="474">
        <v>0.053600000000000002</v>
      </c>
      <c s="783" t="s">
        <v>1478</v>
      </c>
      <c s="783" t="s">
        <v>1479</v>
      </c>
    </row>
    <row r="540" spans="1:41" s="783" customFormat="1" ht="14.4">
      <c r="A540" s="459" t="s">
        <v>705</v>
      </c>
      <c s="460">
        <v>5</v>
      </c>
      <c s="459" t="s">
        <v>2571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364767.5</v>
      </c>
      <c s="463">
        <v>0</v>
      </c>
      <c s="464">
        <v>0</v>
      </c>
      <c s="464">
        <v>1714.4100000000001</v>
      </c>
      <c s="464">
        <v>0</v>
      </c>
      <c s="469">
        <v>0</v>
      </c>
      <c s="469">
        <v>0</v>
      </c>
      <c s="465">
        <v>364767.5</v>
      </c>
      <c s="471">
        <v>43810</v>
      </c>
      <c s="471">
        <v>46367</v>
      </c>
      <c s="472">
        <v>364767.5</v>
      </c>
      <c s="861">
        <v>2.0305555555555554</v>
      </c>
      <c s="861">
        <v>7</v>
      </c>
      <c s="633">
        <v>0.056399999999999999</v>
      </c>
      <c s="473">
        <v>2.0305555555555554</v>
      </c>
      <c s="473">
        <v>7</v>
      </c>
      <c s="474">
        <v>0.056399999999999999</v>
      </c>
      <c s="783" t="s">
        <v>1478</v>
      </c>
      <c s="783" t="s">
        <v>1479</v>
      </c>
    </row>
    <row r="541" spans="1:41" s="783" customFormat="1" ht="14.4">
      <c r="A541" s="459" t="s">
        <v>705</v>
      </c>
      <c s="460">
        <v>6</v>
      </c>
      <c s="459" t="s">
        <v>2572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969222.5</v>
      </c>
      <c s="463">
        <v>0</v>
      </c>
      <c s="464">
        <v>0</v>
      </c>
      <c s="464">
        <v>4789.5699999999997</v>
      </c>
      <c s="464">
        <v>0</v>
      </c>
      <c s="469">
        <v>0</v>
      </c>
      <c s="469">
        <v>0</v>
      </c>
      <c s="465">
        <v>969222.5</v>
      </c>
      <c s="471">
        <v>43810</v>
      </c>
      <c s="471">
        <v>46732</v>
      </c>
      <c s="472">
        <v>969222.5</v>
      </c>
      <c s="861">
        <v>3.0305555555555554</v>
      </c>
      <c s="861">
        <v>8</v>
      </c>
      <c s="633">
        <v>0.059299999999999999</v>
      </c>
      <c s="473">
        <v>3.0305555555555554</v>
      </c>
      <c s="473">
        <v>8</v>
      </c>
      <c s="474">
        <v>0.059299999999999999</v>
      </c>
      <c s="783" t="s">
        <v>1478</v>
      </c>
      <c s="783" t="s">
        <v>1479</v>
      </c>
    </row>
    <row r="542" spans="1:41" s="783" customFormat="1" ht="14.4">
      <c r="A542" s="459" t="s">
        <v>705</v>
      </c>
      <c s="460">
        <v>7</v>
      </c>
      <c s="459" t="s">
        <v>2573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1580020</v>
      </c>
      <c s="463">
        <v>0</v>
      </c>
      <c s="464">
        <v>0</v>
      </c>
      <c s="464">
        <v>8176.6000000000004</v>
      </c>
      <c s="464">
        <v>0</v>
      </c>
      <c s="469">
        <v>0</v>
      </c>
      <c s="469">
        <v>0</v>
      </c>
      <c s="465">
        <v>1580020</v>
      </c>
      <c s="471">
        <v>43810</v>
      </c>
      <c s="471">
        <v>47098</v>
      </c>
      <c s="472">
        <v>1580020</v>
      </c>
      <c s="861">
        <v>4.0305555555555559</v>
      </c>
      <c s="861">
        <v>9</v>
      </c>
      <c s="633">
        <v>0.062100000000000002</v>
      </c>
      <c s="473">
        <v>4.0305555555555559</v>
      </c>
      <c s="473">
        <v>9</v>
      </c>
      <c s="474">
        <v>0.062100000000000002</v>
      </c>
      <c s="783" t="s">
        <v>1478</v>
      </c>
      <c s="783" t="s">
        <v>1479</v>
      </c>
    </row>
    <row r="543" spans="1:41" s="783" customFormat="1" ht="14.4">
      <c r="A543" s="459" t="s">
        <v>705</v>
      </c>
      <c s="460">
        <v>8</v>
      </c>
      <c s="459" t="s">
        <v>2574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318305</v>
      </c>
      <c s="463">
        <v>0</v>
      </c>
      <c s="464">
        <v>0</v>
      </c>
      <c s="464">
        <v>1724.1500000000001</v>
      </c>
      <c s="464">
        <v>0</v>
      </c>
      <c s="469">
        <v>0</v>
      </c>
      <c s="469">
        <v>0</v>
      </c>
      <c s="465">
        <v>318305</v>
      </c>
      <c s="471">
        <v>43810</v>
      </c>
      <c s="471">
        <v>47463</v>
      </c>
      <c s="472">
        <v>318305</v>
      </c>
      <c s="861">
        <v>5.0305555555555559</v>
      </c>
      <c s="861">
        <v>10</v>
      </c>
      <c s="633">
        <v>0.065000000000000002</v>
      </c>
      <c s="473">
        <v>5.0305555555555559</v>
      </c>
      <c s="473">
        <v>10</v>
      </c>
      <c s="474">
        <v>0.065000000000000002</v>
      </c>
      <c s="783" t="s">
        <v>1478</v>
      </c>
      <c s="783" t="s">
        <v>1479</v>
      </c>
    </row>
    <row r="544" spans="1:41" s="783" customFormat="1" ht="14.4">
      <c r="A544" s="459" t="s">
        <v>706</v>
      </c>
      <c s="460">
        <v>1</v>
      </c>
      <c s="459" t="s">
        <v>2575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49855</v>
      </c>
      <c s="463">
        <v>0</v>
      </c>
      <c s="464">
        <v>0</v>
      </c>
      <c s="464">
        <v>234.31999999999999</v>
      </c>
      <c s="464">
        <v>0</v>
      </c>
      <c s="469">
        <v>0</v>
      </c>
      <c s="469">
        <v>0</v>
      </c>
      <c s="465">
        <v>49855</v>
      </c>
      <c s="471">
        <v>43810</v>
      </c>
      <c s="471">
        <v>46367</v>
      </c>
      <c s="472">
        <v>49855</v>
      </c>
      <c s="861">
        <v>2.0305555555555554</v>
      </c>
      <c s="861">
        <v>7</v>
      </c>
      <c s="633">
        <v>0.056399999999999999</v>
      </c>
      <c s="473">
        <v>2.0305555555555554</v>
      </c>
      <c s="473">
        <v>7</v>
      </c>
      <c s="474">
        <v>0.056400000000000006</v>
      </c>
      <c s="783" t="s">
        <v>1478</v>
      </c>
      <c s="783" t="s">
        <v>1479</v>
      </c>
    </row>
    <row r="545" spans="1:41" s="783" customFormat="1" ht="14.4">
      <c r="A545" s="459" t="s">
        <v>706</v>
      </c>
      <c s="460">
        <v>2</v>
      </c>
      <c s="459" t="s">
        <v>2576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101627.5</v>
      </c>
      <c s="463">
        <v>0</v>
      </c>
      <c s="464">
        <v>0</v>
      </c>
      <c s="464">
        <v>502.20999999999998</v>
      </c>
      <c s="464">
        <v>0</v>
      </c>
      <c s="469">
        <v>0</v>
      </c>
      <c s="469">
        <v>0</v>
      </c>
      <c s="465">
        <v>101627.5</v>
      </c>
      <c s="471">
        <v>43810</v>
      </c>
      <c s="471">
        <v>46732</v>
      </c>
      <c s="472">
        <v>101627.5</v>
      </c>
      <c s="861">
        <v>3.0305555555555554</v>
      </c>
      <c s="861">
        <v>8</v>
      </c>
      <c s="633">
        <v>0.059299999999999999</v>
      </c>
      <c s="473">
        <v>3.0305555555555554</v>
      </c>
      <c s="473">
        <v>8</v>
      </c>
      <c s="474">
        <v>0.059299999999999992</v>
      </c>
      <c s="783" t="s">
        <v>1478</v>
      </c>
      <c s="783" t="s">
        <v>1479</v>
      </c>
    </row>
    <row r="546" spans="1:41" s="783" customFormat="1" ht="14.4">
      <c r="A546" s="459" t="s">
        <v>706</v>
      </c>
      <c s="460">
        <v>3</v>
      </c>
      <c s="459" t="s">
        <v>2577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48675</v>
      </c>
      <c s="463">
        <v>0</v>
      </c>
      <c s="464">
        <v>0</v>
      </c>
      <c s="464">
        <v>251.88999999999999</v>
      </c>
      <c s="464">
        <v>0</v>
      </c>
      <c s="469">
        <v>0</v>
      </c>
      <c s="469">
        <v>0</v>
      </c>
      <c s="465">
        <v>48675</v>
      </c>
      <c s="471">
        <v>43810</v>
      </c>
      <c s="471">
        <v>47098</v>
      </c>
      <c s="472">
        <v>48675</v>
      </c>
      <c s="861">
        <v>4.0305555555555559</v>
      </c>
      <c s="861">
        <v>9</v>
      </c>
      <c s="633">
        <v>0.062100000000000002</v>
      </c>
      <c s="473">
        <v>4.0305555555555559</v>
      </c>
      <c s="473">
        <v>9</v>
      </c>
      <c s="474">
        <v>0.062100000000000002</v>
      </c>
      <c s="783" t="s">
        <v>1478</v>
      </c>
      <c s="783" t="s">
        <v>1479</v>
      </c>
    </row>
    <row r="547" spans="1:41" s="783" customFormat="1" ht="14.4">
      <c r="A547" s="459" t="s">
        <v>706</v>
      </c>
      <c s="460">
        <v>4</v>
      </c>
      <c s="459" t="s">
        <v>2578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51920</v>
      </c>
      <c s="463">
        <v>0</v>
      </c>
      <c s="464">
        <v>0</v>
      </c>
      <c s="464">
        <v>281.23000000000002</v>
      </c>
      <c s="464">
        <v>0</v>
      </c>
      <c s="469">
        <v>0</v>
      </c>
      <c s="469">
        <v>0</v>
      </c>
      <c s="465">
        <v>51920</v>
      </c>
      <c s="471">
        <v>43810</v>
      </c>
      <c s="471">
        <v>47463</v>
      </c>
      <c s="472">
        <v>51920</v>
      </c>
      <c s="861">
        <v>5.0305555555555559</v>
      </c>
      <c s="861">
        <v>10</v>
      </c>
      <c s="633">
        <v>0.065000000000000002</v>
      </c>
      <c s="473">
        <v>5.0305555555555559</v>
      </c>
      <c s="473">
        <v>10</v>
      </c>
      <c s="474">
        <v>0.065000000000000002</v>
      </c>
      <c s="783" t="s">
        <v>1478</v>
      </c>
      <c s="783" t="s">
        <v>1479</v>
      </c>
    </row>
    <row r="548" spans="1:41" s="783" customFormat="1" ht="14.4">
      <c r="A548" s="459" t="s">
        <v>707</v>
      </c>
      <c s="460">
        <v>1</v>
      </c>
      <c s="459" t="s">
        <v>2579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25960</v>
      </c>
      <c s="463">
        <v>0</v>
      </c>
      <c s="464">
        <v>0</v>
      </c>
      <c s="464">
        <v>122.01000000000001</v>
      </c>
      <c s="464">
        <v>0</v>
      </c>
      <c s="469">
        <v>0</v>
      </c>
      <c s="469">
        <v>0</v>
      </c>
      <c s="465">
        <v>25960</v>
      </c>
      <c s="471">
        <v>43810</v>
      </c>
      <c s="471">
        <v>46367</v>
      </c>
      <c s="472">
        <v>25960</v>
      </c>
      <c s="861">
        <v>2.0305555555555554</v>
      </c>
      <c s="861">
        <v>7</v>
      </c>
      <c s="633">
        <v>0.056399999999999999</v>
      </c>
      <c s="473">
        <v>2.0305555555555554</v>
      </c>
      <c s="473">
        <v>7</v>
      </c>
      <c s="474">
        <v>0.056399999999999999</v>
      </c>
      <c s="783" t="s">
        <v>1478</v>
      </c>
      <c s="783" t="s">
        <v>1479</v>
      </c>
    </row>
    <row r="549" spans="1:41" s="783" customFormat="1" ht="14.4">
      <c r="A549" s="459" t="s">
        <v>708</v>
      </c>
      <c s="460">
        <v>3</v>
      </c>
      <c s="459" t="s">
        <v>2580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43810</v>
      </c>
      <c s="471">
        <v>46002</v>
      </c>
      <c s="472">
        <v>53100</v>
      </c>
      <c s="861">
        <v>1.0305555555555554</v>
      </c>
      <c s="861">
        <v>6</v>
      </c>
      <c s="633">
        <v>0.053600000000000002</v>
      </c>
      <c s="473">
        <v>1.0305555555555554</v>
      </c>
      <c s="473">
        <v>6</v>
      </c>
      <c s="474">
        <v>0.053600000000000009</v>
      </c>
      <c s="783" t="s">
        <v>1478</v>
      </c>
      <c s="783" t="s">
        <v>1479</v>
      </c>
    </row>
    <row r="550" spans="1:41" s="783" customFormat="1" ht="14.4">
      <c r="A550" s="459" t="s">
        <v>708</v>
      </c>
      <c s="460">
        <v>4</v>
      </c>
      <c s="459" t="s">
        <v>2581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255765</v>
      </c>
      <c s="463">
        <v>0</v>
      </c>
      <c s="464">
        <v>0</v>
      </c>
      <c s="464">
        <v>1202.0999999999999</v>
      </c>
      <c s="464">
        <v>0</v>
      </c>
      <c s="469">
        <v>0</v>
      </c>
      <c s="469">
        <v>0</v>
      </c>
      <c s="465">
        <v>255765</v>
      </c>
      <c s="471">
        <v>43810</v>
      </c>
      <c s="471">
        <v>46367</v>
      </c>
      <c s="472">
        <v>255765</v>
      </c>
      <c s="861">
        <v>2.0305555555555554</v>
      </c>
      <c s="861">
        <v>7</v>
      </c>
      <c s="633">
        <v>0.056399999999999999</v>
      </c>
      <c s="473">
        <v>2.0305555555555554</v>
      </c>
      <c s="473">
        <v>7</v>
      </c>
      <c s="474">
        <v>0.056399999999999999</v>
      </c>
      <c s="783" t="s">
        <v>1478</v>
      </c>
      <c s="783" t="s">
        <v>1479</v>
      </c>
    </row>
    <row r="551" spans="1:41" s="783" customFormat="1" ht="14.4">
      <c r="A551" s="459" t="s">
        <v>708</v>
      </c>
      <c s="460">
        <v>5</v>
      </c>
      <c s="459" t="s">
        <v>2582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524.79999999999995</v>
      </c>
      <c s="464">
        <v>0</v>
      </c>
      <c s="469">
        <v>0</v>
      </c>
      <c s="469">
        <v>0</v>
      </c>
      <c s="465">
        <v>106200</v>
      </c>
      <c s="471">
        <v>43810</v>
      </c>
      <c s="471">
        <v>46732</v>
      </c>
      <c s="472">
        <v>106200</v>
      </c>
      <c s="861">
        <v>3.0305555555555554</v>
      </c>
      <c s="861">
        <v>8</v>
      </c>
      <c s="633">
        <v>0.059299999999999999</v>
      </c>
      <c s="473">
        <v>3.0305555555555554</v>
      </c>
      <c s="473">
        <v>8</v>
      </c>
      <c s="474">
        <v>0.059299999999999999</v>
      </c>
      <c s="783" t="s">
        <v>1478</v>
      </c>
      <c s="783" t="s">
        <v>1479</v>
      </c>
    </row>
    <row r="552" spans="1:41" s="783" customFormat="1" ht="14.4">
      <c r="A552" s="459" t="s">
        <v>709</v>
      </c>
      <c s="460">
        <v>1</v>
      </c>
      <c s="459" t="s">
        <v>2583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43810</v>
      </c>
      <c s="471">
        <v>45637</v>
      </c>
      <c s="472">
        <v>53100</v>
      </c>
      <c s="861">
        <v>0.030555555555555555</v>
      </c>
      <c s="861">
        <v>5</v>
      </c>
      <c s="633">
        <v>0.050700000000000002</v>
      </c>
      <c s="473">
        <v>0.030555555555555555</v>
      </c>
      <c s="473">
        <v>5</v>
      </c>
      <c s="474">
        <v>0.050700000000000002</v>
      </c>
      <c s="783" t="s">
        <v>1478</v>
      </c>
      <c s="783" t="s">
        <v>1479</v>
      </c>
    </row>
    <row r="553" spans="1:41" s="783" customFormat="1" ht="14.4">
      <c r="A553" s="459" t="s">
        <v>709</v>
      </c>
      <c s="460">
        <v>2</v>
      </c>
      <c s="459" t="s">
        <v>2584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52805</v>
      </c>
      <c s="463">
        <v>0</v>
      </c>
      <c s="464">
        <v>0</v>
      </c>
      <c s="464">
        <v>235.86000000000001</v>
      </c>
      <c s="464">
        <v>0</v>
      </c>
      <c s="469">
        <v>0</v>
      </c>
      <c s="469">
        <v>0</v>
      </c>
      <c s="465">
        <v>52805</v>
      </c>
      <c s="471">
        <v>43810</v>
      </c>
      <c s="471">
        <v>46002</v>
      </c>
      <c s="472">
        <v>52805</v>
      </c>
      <c s="861">
        <v>1.0305555555555554</v>
      </c>
      <c s="861">
        <v>6</v>
      </c>
      <c s="633">
        <v>0.053600000000000002</v>
      </c>
      <c s="473">
        <v>1.0305555555555554</v>
      </c>
      <c s="473">
        <v>6</v>
      </c>
      <c s="474">
        <v>0.053600000000000002</v>
      </c>
      <c s="783" t="s">
        <v>1478</v>
      </c>
      <c s="783" t="s">
        <v>1479</v>
      </c>
    </row>
    <row r="554" spans="1:41" s="783" customFormat="1" ht="14.4">
      <c r="A554" s="459" t="s">
        <v>710</v>
      </c>
      <c s="460">
        <v>1</v>
      </c>
      <c s="459" t="s">
        <v>2585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41595</v>
      </c>
      <c s="463">
        <v>0</v>
      </c>
      <c s="464">
        <v>0</v>
      </c>
      <c s="464">
        <v>205.55000000000001</v>
      </c>
      <c s="464">
        <v>0</v>
      </c>
      <c s="469">
        <v>0</v>
      </c>
      <c s="469">
        <v>0</v>
      </c>
      <c s="465">
        <v>41595</v>
      </c>
      <c s="471">
        <v>43811</v>
      </c>
      <c s="471">
        <v>46733</v>
      </c>
      <c s="472">
        <v>41595</v>
      </c>
      <c s="861">
        <v>3.0333333333333332</v>
      </c>
      <c s="861">
        <v>8</v>
      </c>
      <c s="633">
        <v>0.059299999999999999</v>
      </c>
      <c s="473">
        <v>3.0333333333333332</v>
      </c>
      <c s="473">
        <v>8</v>
      </c>
      <c s="474">
        <v>0.059299999999999992</v>
      </c>
      <c s="783" t="s">
        <v>1478</v>
      </c>
      <c s="783" t="s">
        <v>1479</v>
      </c>
    </row>
    <row r="555" spans="1:41" s="783" customFormat="1" ht="14.4">
      <c r="A555" s="459" t="s">
        <v>710</v>
      </c>
      <c s="460">
        <v>2</v>
      </c>
      <c s="459" t="s">
        <v>2586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5015</v>
      </c>
      <c s="463">
        <v>0</v>
      </c>
      <c s="464">
        <v>0</v>
      </c>
      <c s="464">
        <v>25.949999999999999</v>
      </c>
      <c s="464">
        <v>0</v>
      </c>
      <c s="469">
        <v>0</v>
      </c>
      <c s="469">
        <v>0</v>
      </c>
      <c s="465">
        <v>5015</v>
      </c>
      <c s="471">
        <v>43811</v>
      </c>
      <c s="471">
        <v>47099</v>
      </c>
      <c s="472">
        <v>5015</v>
      </c>
      <c s="861">
        <v>4.0333333333333332</v>
      </c>
      <c s="861">
        <v>9</v>
      </c>
      <c s="633">
        <v>0.062100000000000002</v>
      </c>
      <c s="473">
        <v>4.0333333333333332</v>
      </c>
      <c s="473">
        <v>9</v>
      </c>
      <c s="474">
        <v>0.062100000000000002</v>
      </c>
      <c s="783" t="s">
        <v>1478</v>
      </c>
      <c s="783" t="s">
        <v>1479</v>
      </c>
    </row>
    <row r="556" spans="1:41" s="783" customFormat="1" ht="14.4">
      <c r="A556" s="459" t="s">
        <v>711</v>
      </c>
      <c s="460">
        <v>3</v>
      </c>
      <c s="459" t="s">
        <v>2587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68735</v>
      </c>
      <c s="463">
        <v>0</v>
      </c>
      <c s="464">
        <v>0</v>
      </c>
      <c s="464">
        <v>290.41000000000003</v>
      </c>
      <c s="464">
        <v>0</v>
      </c>
      <c s="469">
        <v>0</v>
      </c>
      <c s="469">
        <v>0</v>
      </c>
      <c s="465">
        <v>68735</v>
      </c>
      <c s="471">
        <v>43811</v>
      </c>
      <c s="471">
        <v>45638</v>
      </c>
      <c s="472">
        <v>137470</v>
      </c>
      <c s="861">
        <v>0.033333333333333333</v>
      </c>
      <c s="861">
        <v>5</v>
      </c>
      <c s="633">
        <v>0.050700000000000002</v>
      </c>
      <c s="473">
        <v>0.033333333333333333</v>
      </c>
      <c s="473">
        <v>5</v>
      </c>
      <c s="474">
        <v>0.050700000000000002</v>
      </c>
      <c s="783" t="s">
        <v>1478</v>
      </c>
      <c s="783" t="s">
        <v>1479</v>
      </c>
    </row>
    <row r="557" spans="1:41" s="783" customFormat="1" ht="14.4">
      <c r="A557" s="459" t="s">
        <v>711</v>
      </c>
      <c s="460">
        <v>4</v>
      </c>
      <c s="459" t="s">
        <v>2588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102217.5</v>
      </c>
      <c s="463">
        <v>0</v>
      </c>
      <c s="464">
        <v>0</v>
      </c>
      <c s="464">
        <v>456.56999999999999</v>
      </c>
      <c s="464">
        <v>0</v>
      </c>
      <c s="469">
        <v>0</v>
      </c>
      <c s="469">
        <v>0</v>
      </c>
      <c s="465">
        <v>102217.5</v>
      </c>
      <c s="471">
        <v>43811</v>
      </c>
      <c s="471">
        <v>46003</v>
      </c>
      <c s="472">
        <v>102217.5</v>
      </c>
      <c s="861">
        <v>1.0333333333333334</v>
      </c>
      <c s="861">
        <v>6</v>
      </c>
      <c s="633">
        <v>0.053600000000000002</v>
      </c>
      <c s="473">
        <v>1.0333333333333334</v>
      </c>
      <c s="473">
        <v>6</v>
      </c>
      <c s="474">
        <v>0.053600000000000002</v>
      </c>
      <c s="783" t="s">
        <v>1478</v>
      </c>
      <c s="783" t="s">
        <v>1479</v>
      </c>
    </row>
    <row r="558" spans="1:41" s="783" customFormat="1" ht="14.4">
      <c r="A558" s="459" t="s">
        <v>711</v>
      </c>
      <c s="460">
        <v>5</v>
      </c>
      <c s="459" t="s">
        <v>2589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258715</v>
      </c>
      <c s="463">
        <v>0</v>
      </c>
      <c s="464">
        <v>0</v>
      </c>
      <c s="464">
        <v>1215.96</v>
      </c>
      <c s="464">
        <v>0</v>
      </c>
      <c s="469">
        <v>0</v>
      </c>
      <c s="469">
        <v>0</v>
      </c>
      <c s="465">
        <v>258715</v>
      </c>
      <c s="471">
        <v>43811</v>
      </c>
      <c s="471">
        <v>46368</v>
      </c>
      <c s="472">
        <v>258715</v>
      </c>
      <c s="861">
        <v>2.0333333333333332</v>
      </c>
      <c s="861">
        <v>7</v>
      </c>
      <c s="633">
        <v>0.056399999999999999</v>
      </c>
      <c s="473">
        <v>2.0333333333333332</v>
      </c>
      <c s="473">
        <v>7</v>
      </c>
      <c s="474">
        <v>0.056399999999999999</v>
      </c>
      <c s="783" t="s">
        <v>1478</v>
      </c>
      <c s="783" t="s">
        <v>1479</v>
      </c>
    </row>
    <row r="559" spans="1:41" s="783" customFormat="1" ht="14.4">
      <c r="A559" s="459" t="s">
        <v>711</v>
      </c>
      <c s="460">
        <v>6</v>
      </c>
      <c s="459" t="s">
        <v>2590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330400</v>
      </c>
      <c s="463">
        <v>0</v>
      </c>
      <c s="464">
        <v>0</v>
      </c>
      <c s="464">
        <v>1632.73</v>
      </c>
      <c s="464">
        <v>0</v>
      </c>
      <c s="469">
        <v>0</v>
      </c>
      <c s="469">
        <v>0</v>
      </c>
      <c s="465">
        <v>330400</v>
      </c>
      <c s="471">
        <v>43811</v>
      </c>
      <c s="471">
        <v>46733</v>
      </c>
      <c s="472">
        <v>330400</v>
      </c>
      <c s="861">
        <v>3.0333333333333332</v>
      </c>
      <c s="861">
        <v>8</v>
      </c>
      <c s="633">
        <v>0.059299999999999999</v>
      </c>
      <c s="473">
        <v>3.0333333333333332</v>
      </c>
      <c s="473">
        <v>8</v>
      </c>
      <c s="474">
        <v>0.059300000000000005</v>
      </c>
      <c s="783" t="s">
        <v>1478</v>
      </c>
      <c s="783" t="s">
        <v>1479</v>
      </c>
    </row>
    <row r="560" spans="1:41" s="783" customFormat="1" ht="14.4">
      <c r="A560" s="459" t="s">
        <v>711</v>
      </c>
      <c s="460">
        <v>7</v>
      </c>
      <c s="459" t="s">
        <v>2591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542947.5</v>
      </c>
      <c s="463">
        <v>0</v>
      </c>
      <c s="464">
        <v>0</v>
      </c>
      <c s="464">
        <v>2809.75</v>
      </c>
      <c s="464">
        <v>0</v>
      </c>
      <c s="469">
        <v>0</v>
      </c>
      <c s="469">
        <v>0</v>
      </c>
      <c s="465">
        <v>542947.5</v>
      </c>
      <c s="471">
        <v>43811</v>
      </c>
      <c s="471">
        <v>47099</v>
      </c>
      <c s="472">
        <v>542947.5</v>
      </c>
      <c s="861">
        <v>4.0333333333333332</v>
      </c>
      <c s="861">
        <v>9</v>
      </c>
      <c s="633">
        <v>0.062100000000000002</v>
      </c>
      <c s="473">
        <v>4.0333333333333332</v>
      </c>
      <c s="473">
        <v>9</v>
      </c>
      <c s="474">
        <v>0.062100000000000009</v>
      </c>
      <c s="783" t="s">
        <v>1478</v>
      </c>
      <c s="783" t="s">
        <v>1479</v>
      </c>
    </row>
    <row r="561" spans="1:41" s="783" customFormat="1" ht="14.4">
      <c r="A561" s="459" t="s">
        <v>711</v>
      </c>
      <c s="460">
        <v>8</v>
      </c>
      <c s="459" t="s">
        <v>2592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159300</v>
      </c>
      <c s="463">
        <v>0</v>
      </c>
      <c s="464">
        <v>0</v>
      </c>
      <c s="464">
        <v>862.87</v>
      </c>
      <c s="464">
        <v>0</v>
      </c>
      <c s="469">
        <v>0</v>
      </c>
      <c s="469">
        <v>0</v>
      </c>
      <c s="465">
        <v>159300</v>
      </c>
      <c s="471">
        <v>43811</v>
      </c>
      <c s="471">
        <v>47464</v>
      </c>
      <c s="472">
        <v>159300</v>
      </c>
      <c s="861">
        <v>5.0333333333333332</v>
      </c>
      <c s="861">
        <v>10</v>
      </c>
      <c s="633">
        <v>0.065000000000000002</v>
      </c>
      <c s="473">
        <v>5.0333333333333332</v>
      </c>
      <c s="473">
        <v>10</v>
      </c>
      <c s="474">
        <v>0.065000000000000002</v>
      </c>
      <c s="783" t="s">
        <v>1478</v>
      </c>
      <c s="783" t="s">
        <v>1479</v>
      </c>
    </row>
    <row r="562" spans="1:41" s="783" customFormat="1" ht="14.4">
      <c r="A562" s="459" t="s">
        <v>712</v>
      </c>
      <c s="460">
        <v>3</v>
      </c>
      <c s="459" t="s">
        <v>2593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26181.25</v>
      </c>
      <c s="463">
        <v>0</v>
      </c>
      <c s="464">
        <v>0</v>
      </c>
      <c s="464">
        <v>110.62</v>
      </c>
      <c s="464">
        <v>0</v>
      </c>
      <c s="469">
        <v>0</v>
      </c>
      <c s="469">
        <v>0</v>
      </c>
      <c s="465">
        <v>26181.25</v>
      </c>
      <c s="471">
        <v>43815</v>
      </c>
      <c s="471">
        <v>45642</v>
      </c>
      <c s="472">
        <v>52362.5</v>
      </c>
      <c s="861">
        <v>0.044444444444444446</v>
      </c>
      <c s="861">
        <v>5</v>
      </c>
      <c s="633">
        <v>0.050700000000000002</v>
      </c>
      <c s="473">
        <v>0.044444444444444446</v>
      </c>
      <c s="473">
        <v>5</v>
      </c>
      <c s="474">
        <v>0.050700000000000002</v>
      </c>
      <c s="783" t="s">
        <v>1478</v>
      </c>
      <c s="783" t="s">
        <v>1479</v>
      </c>
    </row>
    <row r="563" spans="1:41" s="783" customFormat="1" ht="14.4">
      <c r="A563" s="459" t="s">
        <v>712</v>
      </c>
      <c s="460">
        <v>4</v>
      </c>
      <c s="459" t="s">
        <v>2594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250012.5</v>
      </c>
      <c s="463">
        <v>0</v>
      </c>
      <c s="464">
        <v>0</v>
      </c>
      <c s="464">
        <v>1116.72</v>
      </c>
      <c s="464">
        <v>0</v>
      </c>
      <c s="469">
        <v>0</v>
      </c>
      <c s="469">
        <v>0</v>
      </c>
      <c s="465">
        <v>250012.5</v>
      </c>
      <c s="471">
        <v>43815</v>
      </c>
      <c s="471">
        <v>46007</v>
      </c>
      <c s="472">
        <v>250012.5</v>
      </c>
      <c s="861">
        <v>1.0444444444444445</v>
      </c>
      <c s="861">
        <v>6</v>
      </c>
      <c s="633">
        <v>0.053600000000000002</v>
      </c>
      <c s="473">
        <v>1.0444444444444445</v>
      </c>
      <c s="473">
        <v>6</v>
      </c>
      <c s="474">
        <v>0.053600000000000002</v>
      </c>
      <c s="783" t="s">
        <v>1478</v>
      </c>
      <c s="783" t="s">
        <v>1479</v>
      </c>
    </row>
    <row r="564" spans="1:41" s="783" customFormat="1" ht="14.4">
      <c r="A564" s="459" t="s">
        <v>712</v>
      </c>
      <c s="460">
        <v>5</v>
      </c>
      <c s="459" t="s">
        <v>2595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99415</v>
      </c>
      <c s="463">
        <v>0</v>
      </c>
      <c s="464">
        <v>0</v>
      </c>
      <c s="464">
        <v>467.25</v>
      </c>
      <c s="464">
        <v>0</v>
      </c>
      <c s="469">
        <v>0</v>
      </c>
      <c s="469">
        <v>0</v>
      </c>
      <c s="465">
        <v>99415</v>
      </c>
      <c s="471">
        <v>43815</v>
      </c>
      <c s="471">
        <v>46372</v>
      </c>
      <c s="472">
        <v>99415</v>
      </c>
      <c s="861">
        <v>2.0444444444444443</v>
      </c>
      <c s="861">
        <v>7</v>
      </c>
      <c s="633">
        <v>0.056399999999999999</v>
      </c>
      <c s="473">
        <v>2.0444444444444443</v>
      </c>
      <c s="473">
        <v>7</v>
      </c>
      <c s="474">
        <v>0.056400000000000006</v>
      </c>
      <c s="783" t="s">
        <v>1478</v>
      </c>
      <c s="783" t="s">
        <v>1479</v>
      </c>
    </row>
    <row r="565" spans="1:41" s="783" customFormat="1" ht="14.4">
      <c r="A565" s="459" t="s">
        <v>712</v>
      </c>
      <c s="460">
        <v>6</v>
      </c>
      <c s="459" t="s">
        <v>2596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205467.5</v>
      </c>
      <c s="463">
        <v>0</v>
      </c>
      <c s="464">
        <v>0</v>
      </c>
      <c s="464">
        <v>1015.35</v>
      </c>
      <c s="464">
        <v>0</v>
      </c>
      <c s="469">
        <v>0</v>
      </c>
      <c s="469">
        <v>0</v>
      </c>
      <c s="465">
        <v>205467.5</v>
      </c>
      <c s="471">
        <v>43815</v>
      </c>
      <c s="471">
        <v>46737</v>
      </c>
      <c s="472">
        <v>205467.5</v>
      </c>
      <c s="861">
        <v>3.0444444444444443</v>
      </c>
      <c s="861">
        <v>8</v>
      </c>
      <c s="633">
        <v>0.059299999999999999</v>
      </c>
      <c s="473">
        <v>3.0444444444444443</v>
      </c>
      <c s="473">
        <v>8</v>
      </c>
      <c s="474">
        <v>0.059299999999999999</v>
      </c>
      <c s="783" t="s">
        <v>1478</v>
      </c>
      <c s="783" t="s">
        <v>1479</v>
      </c>
    </row>
    <row r="566" spans="1:41" s="783" customFormat="1" ht="14.4">
      <c r="A566" s="459" t="s">
        <v>712</v>
      </c>
      <c s="460">
        <v>7</v>
      </c>
      <c s="459" t="s">
        <v>2597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212400</v>
      </c>
      <c s="463">
        <v>0</v>
      </c>
      <c s="464">
        <v>0</v>
      </c>
      <c s="464">
        <v>1099.1700000000001</v>
      </c>
      <c s="464">
        <v>0</v>
      </c>
      <c s="469">
        <v>0</v>
      </c>
      <c s="469">
        <v>0</v>
      </c>
      <c s="465">
        <v>212400</v>
      </c>
      <c s="471">
        <v>43815</v>
      </c>
      <c s="471">
        <v>47103</v>
      </c>
      <c s="472">
        <v>212400</v>
      </c>
      <c s="861">
        <v>4.0444444444444443</v>
      </c>
      <c s="861">
        <v>9</v>
      </c>
      <c s="633">
        <v>0.062100000000000002</v>
      </c>
      <c s="473">
        <v>4.0444444444444443</v>
      </c>
      <c s="473">
        <v>9</v>
      </c>
      <c s="474">
        <v>0.062100000000000002</v>
      </c>
      <c s="783" t="s">
        <v>1478</v>
      </c>
      <c s="783" t="s">
        <v>1479</v>
      </c>
    </row>
    <row r="567" spans="1:41" s="783" customFormat="1" ht="14.4">
      <c r="A567" s="459" t="s">
        <v>712</v>
      </c>
      <c s="460">
        <v>8</v>
      </c>
      <c s="459" t="s">
        <v>2598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228625</v>
      </c>
      <c s="463">
        <v>0</v>
      </c>
      <c s="464">
        <v>0</v>
      </c>
      <c s="464">
        <v>1238.3900000000001</v>
      </c>
      <c s="464">
        <v>0</v>
      </c>
      <c s="469">
        <v>0</v>
      </c>
      <c s="469">
        <v>0</v>
      </c>
      <c s="465">
        <v>228625</v>
      </c>
      <c s="471">
        <v>43815</v>
      </c>
      <c s="471">
        <v>47468</v>
      </c>
      <c s="472">
        <v>228625</v>
      </c>
      <c s="861">
        <v>5.0444444444444443</v>
      </c>
      <c s="861">
        <v>10</v>
      </c>
      <c s="633">
        <v>0.065000000000000002</v>
      </c>
      <c s="473">
        <v>5.0444444444444443</v>
      </c>
      <c s="473">
        <v>10</v>
      </c>
      <c s="474">
        <v>0.065000000000000002</v>
      </c>
      <c s="783" t="s">
        <v>1478</v>
      </c>
      <c s="783" t="s">
        <v>1479</v>
      </c>
    </row>
    <row r="568" spans="1:41" s="783" customFormat="1" ht="14.4">
      <c r="A568" s="459" t="s">
        <v>713</v>
      </c>
      <c s="460">
        <v>2</v>
      </c>
      <c s="459" t="s">
        <v>2599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43815</v>
      </c>
      <c s="471">
        <v>45642</v>
      </c>
      <c s="472">
        <v>53100</v>
      </c>
      <c s="861">
        <v>0.044444444444444446</v>
      </c>
      <c s="861">
        <v>5</v>
      </c>
      <c s="633">
        <v>0.050700000000000002</v>
      </c>
      <c s="473">
        <v>0.044444444444444446</v>
      </c>
      <c s="473">
        <v>5</v>
      </c>
      <c s="474">
        <v>0.050700000000000002</v>
      </c>
      <c s="783" t="s">
        <v>1478</v>
      </c>
      <c s="783" t="s">
        <v>1479</v>
      </c>
    </row>
    <row r="569" spans="1:41" s="783" customFormat="1" ht="14.4">
      <c r="A569" s="459" t="s">
        <v>713</v>
      </c>
      <c s="460">
        <v>3</v>
      </c>
      <c s="459" t="s">
        <v>2600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46315</v>
      </c>
      <c s="463">
        <v>0</v>
      </c>
      <c s="464">
        <v>0</v>
      </c>
      <c s="464">
        <v>217.68000000000001</v>
      </c>
      <c s="464">
        <v>0</v>
      </c>
      <c s="469">
        <v>0</v>
      </c>
      <c s="469">
        <v>0</v>
      </c>
      <c s="465">
        <v>46315</v>
      </c>
      <c s="471">
        <v>43815</v>
      </c>
      <c s="471">
        <v>46372</v>
      </c>
      <c s="472">
        <v>46315</v>
      </c>
      <c s="861">
        <v>2.0444444444444443</v>
      </c>
      <c s="861">
        <v>7</v>
      </c>
      <c s="633">
        <v>0.056399999999999999</v>
      </c>
      <c s="473">
        <v>2.0444444444444443</v>
      </c>
      <c s="473">
        <v>7</v>
      </c>
      <c s="474">
        <v>0.056400000000000006</v>
      </c>
      <c s="783" t="s">
        <v>1478</v>
      </c>
      <c s="783" t="s">
        <v>1479</v>
      </c>
    </row>
    <row r="570" spans="1:41" s="783" customFormat="1" ht="14.4">
      <c r="A570" s="459" t="s">
        <v>713</v>
      </c>
      <c s="460">
        <v>4</v>
      </c>
      <c s="459" t="s">
        <v>2601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151335</v>
      </c>
      <c s="463">
        <v>0</v>
      </c>
      <c s="464">
        <v>0</v>
      </c>
      <c s="464">
        <v>747.85000000000002</v>
      </c>
      <c s="464">
        <v>0</v>
      </c>
      <c s="469">
        <v>0</v>
      </c>
      <c s="469">
        <v>0</v>
      </c>
      <c s="465">
        <v>151335</v>
      </c>
      <c s="471">
        <v>43815</v>
      </c>
      <c s="471">
        <v>46737</v>
      </c>
      <c s="472">
        <v>151335</v>
      </c>
      <c s="861">
        <v>3.0444444444444443</v>
      </c>
      <c s="861">
        <v>8</v>
      </c>
      <c s="633">
        <v>0.059299999999999999</v>
      </c>
      <c s="473">
        <v>3.0444444444444443</v>
      </c>
      <c s="473">
        <v>8</v>
      </c>
      <c s="474">
        <v>0.059299999999999992</v>
      </c>
      <c s="783" t="s">
        <v>1478</v>
      </c>
      <c s="783" t="s">
        <v>1479</v>
      </c>
    </row>
    <row r="571" spans="1:41" s="783" customFormat="1" ht="14.4">
      <c r="A571" s="459" t="s">
        <v>713</v>
      </c>
      <c s="460">
        <v>5</v>
      </c>
      <c s="459" t="s">
        <v>2602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99710</v>
      </c>
      <c s="463">
        <v>0</v>
      </c>
      <c s="464">
        <v>0</v>
      </c>
      <c s="464">
        <v>516</v>
      </c>
      <c s="464">
        <v>0</v>
      </c>
      <c s="469">
        <v>0</v>
      </c>
      <c s="469">
        <v>0</v>
      </c>
      <c s="465">
        <v>99710</v>
      </c>
      <c s="471">
        <v>43815</v>
      </c>
      <c s="471">
        <v>47103</v>
      </c>
      <c s="472">
        <v>99710</v>
      </c>
      <c s="861">
        <v>4.0444444444444443</v>
      </c>
      <c s="861">
        <v>9</v>
      </c>
      <c s="633">
        <v>0.062100000000000002</v>
      </c>
      <c s="473">
        <v>4.0444444444444443</v>
      </c>
      <c s="473">
        <v>9</v>
      </c>
      <c s="474">
        <v>0.062100000000000002</v>
      </c>
      <c s="783" t="s">
        <v>1478</v>
      </c>
      <c s="783" t="s">
        <v>1479</v>
      </c>
    </row>
    <row r="572" spans="1:41" s="783" customFormat="1" ht="14.4">
      <c r="A572" s="459" t="s">
        <v>714</v>
      </c>
      <c s="460">
        <v>3</v>
      </c>
      <c s="459" t="s">
        <v>2603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43815</v>
      </c>
      <c s="471">
        <v>45642</v>
      </c>
      <c s="472">
        <v>53100</v>
      </c>
      <c s="861">
        <v>0.044444444444444446</v>
      </c>
      <c s="861">
        <v>5</v>
      </c>
      <c s="633">
        <v>0.050700000000000002</v>
      </c>
      <c s="473">
        <v>0.044444444444444446</v>
      </c>
      <c s="473">
        <v>5</v>
      </c>
      <c s="474">
        <v>0.050700000000000002</v>
      </c>
      <c s="783" t="s">
        <v>1478</v>
      </c>
      <c s="783" t="s">
        <v>1479</v>
      </c>
    </row>
    <row r="573" spans="1:41" s="783" customFormat="1" ht="14.4">
      <c r="A573" s="459" t="s">
        <v>714</v>
      </c>
      <c s="460">
        <v>4</v>
      </c>
      <c s="459" t="s">
        <v>2604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99857.5</v>
      </c>
      <c s="463">
        <v>0</v>
      </c>
      <c s="464">
        <v>0</v>
      </c>
      <c s="464">
        <v>446.02999999999997</v>
      </c>
      <c s="464">
        <v>0</v>
      </c>
      <c s="469">
        <v>0</v>
      </c>
      <c s="469">
        <v>0</v>
      </c>
      <c s="465">
        <v>99857.5</v>
      </c>
      <c s="471">
        <v>43815</v>
      </c>
      <c s="471">
        <v>46007</v>
      </c>
      <c s="472">
        <v>99857.5</v>
      </c>
      <c s="861">
        <v>1.0444444444444445</v>
      </c>
      <c s="861">
        <v>6</v>
      </c>
      <c s="633">
        <v>0.053600000000000002</v>
      </c>
      <c s="473">
        <v>1.0444444444444445</v>
      </c>
      <c s="473">
        <v>6</v>
      </c>
      <c s="474">
        <v>0.053600000000000002</v>
      </c>
      <c s="783" t="s">
        <v>1478</v>
      </c>
      <c s="783" t="s">
        <v>1479</v>
      </c>
    </row>
    <row r="574" spans="1:41" s="783" customFormat="1" ht="14.4">
      <c r="A574" s="459" t="s">
        <v>714</v>
      </c>
      <c s="460">
        <v>5</v>
      </c>
      <c s="459" t="s">
        <v>2605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43815</v>
      </c>
      <c s="471">
        <v>46372</v>
      </c>
      <c s="472">
        <v>53100</v>
      </c>
      <c s="861">
        <v>2.0444444444444443</v>
      </c>
      <c s="861">
        <v>7</v>
      </c>
      <c s="633">
        <v>0.056399999999999999</v>
      </c>
      <c s="473">
        <v>2.0444444444444443</v>
      </c>
      <c s="473">
        <v>7</v>
      </c>
      <c s="474">
        <v>0.056400000000000006</v>
      </c>
      <c s="783" t="s">
        <v>1478</v>
      </c>
      <c s="783" t="s">
        <v>1479</v>
      </c>
    </row>
    <row r="575" spans="1:41" s="783" customFormat="1" ht="14.4">
      <c r="A575" s="459" t="s">
        <v>714</v>
      </c>
      <c s="460">
        <v>6</v>
      </c>
      <c s="459" t="s">
        <v>2606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51772.5</v>
      </c>
      <c s="463">
        <v>0</v>
      </c>
      <c s="464">
        <v>0</v>
      </c>
      <c s="464">
        <v>255.84</v>
      </c>
      <c s="464">
        <v>0</v>
      </c>
      <c s="469">
        <v>0</v>
      </c>
      <c s="469">
        <v>0</v>
      </c>
      <c s="465">
        <v>51772.5</v>
      </c>
      <c s="471">
        <v>43815</v>
      </c>
      <c s="471">
        <v>46737</v>
      </c>
      <c s="472">
        <v>51772.5</v>
      </c>
      <c s="861">
        <v>3.0444444444444443</v>
      </c>
      <c s="861">
        <v>8</v>
      </c>
      <c s="633">
        <v>0.059299999999999999</v>
      </c>
      <c s="473">
        <v>3.0444444444444443</v>
      </c>
      <c s="473">
        <v>8</v>
      </c>
      <c s="474">
        <v>0.059299999999999999</v>
      </c>
      <c s="783" t="s">
        <v>1478</v>
      </c>
      <c s="783" t="s">
        <v>1479</v>
      </c>
    </row>
    <row r="576" spans="1:41" s="783" customFormat="1" ht="14.4">
      <c r="A576" s="459" t="s">
        <v>715</v>
      </c>
      <c s="460">
        <v>2</v>
      </c>
      <c s="459" t="s">
        <v>2607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13275</v>
      </c>
      <c s="463">
        <v>0</v>
      </c>
      <c s="464">
        <v>0</v>
      </c>
      <c s="464">
        <v>56.090000000000003</v>
      </c>
      <c s="464">
        <v>0</v>
      </c>
      <c s="469">
        <v>0</v>
      </c>
      <c s="469">
        <v>0</v>
      </c>
      <c s="465">
        <v>13275</v>
      </c>
      <c s="471">
        <v>43816</v>
      </c>
      <c s="471">
        <v>45643</v>
      </c>
      <c s="472">
        <v>26550</v>
      </c>
      <c s="861">
        <v>0.047222222222222221</v>
      </c>
      <c s="861">
        <v>5</v>
      </c>
      <c s="633">
        <v>0.050700000000000002</v>
      </c>
      <c s="473">
        <v>0.047222222222222221</v>
      </c>
      <c s="473">
        <v>5</v>
      </c>
      <c s="474">
        <v>0.050700000000000002</v>
      </c>
      <c s="783" t="s">
        <v>1478</v>
      </c>
      <c s="783" t="s">
        <v>1479</v>
      </c>
    </row>
    <row r="577" spans="1:41" s="783" customFormat="1" ht="14.4">
      <c r="A577" s="459" t="s">
        <v>715</v>
      </c>
      <c s="460">
        <v>3</v>
      </c>
      <c s="459" t="s">
        <v>2608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43816</v>
      </c>
      <c s="471">
        <v>47469</v>
      </c>
      <c s="472">
        <v>53100</v>
      </c>
      <c s="861">
        <v>5.0472222222222225</v>
      </c>
      <c s="861">
        <v>10</v>
      </c>
      <c s="633">
        <v>0.065000000000000002</v>
      </c>
      <c s="473">
        <v>5.0472222222222225</v>
      </c>
      <c s="473">
        <v>10</v>
      </c>
      <c s="474">
        <v>0.065000000000000002</v>
      </c>
      <c s="783" t="s">
        <v>1478</v>
      </c>
      <c s="783" t="s">
        <v>1479</v>
      </c>
    </row>
    <row r="578" spans="1:41" s="783" customFormat="1" ht="14.4">
      <c r="A578" s="459" t="s">
        <v>716</v>
      </c>
      <c s="460">
        <v>4</v>
      </c>
      <c s="459" t="s">
        <v>2609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103323.75</v>
      </c>
      <c s="463">
        <v>0</v>
      </c>
      <c s="464">
        <v>0</v>
      </c>
      <c s="464">
        <v>436.54000000000002</v>
      </c>
      <c s="464">
        <v>0</v>
      </c>
      <c s="469">
        <v>0</v>
      </c>
      <c s="469">
        <v>0</v>
      </c>
      <c s="465">
        <v>103323.75</v>
      </c>
      <c s="471">
        <v>43816</v>
      </c>
      <c s="471">
        <v>45643</v>
      </c>
      <c s="472">
        <v>206647.5</v>
      </c>
      <c s="861">
        <v>0.047222222222222221</v>
      </c>
      <c s="861">
        <v>5</v>
      </c>
      <c s="633">
        <v>0.050700000000000002</v>
      </c>
      <c s="473">
        <v>0.047222222222222221</v>
      </c>
      <c s="473">
        <v>5</v>
      </c>
      <c s="474">
        <v>0.050700000000000009</v>
      </c>
      <c s="783" t="s">
        <v>1478</v>
      </c>
      <c s="783" t="s">
        <v>1479</v>
      </c>
    </row>
    <row r="579" spans="1:41" s="783" customFormat="1" ht="14.4">
      <c r="A579" s="459" t="s">
        <v>716</v>
      </c>
      <c s="460">
        <v>5</v>
      </c>
      <c s="459" t="s">
        <v>2610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102807.5</v>
      </c>
      <c s="463">
        <v>0</v>
      </c>
      <c s="464">
        <v>0</v>
      </c>
      <c s="464">
        <v>459.20999999999998</v>
      </c>
      <c s="464">
        <v>0</v>
      </c>
      <c s="469">
        <v>0</v>
      </c>
      <c s="469">
        <v>0</v>
      </c>
      <c s="465">
        <v>102807.5</v>
      </c>
      <c s="471">
        <v>43816</v>
      </c>
      <c s="471">
        <v>46008</v>
      </c>
      <c s="472">
        <v>102807.5</v>
      </c>
      <c s="861">
        <v>1.0472222222222223</v>
      </c>
      <c s="861">
        <v>6</v>
      </c>
      <c s="633">
        <v>0.053600000000000002</v>
      </c>
      <c s="473">
        <v>1.0472222222222223</v>
      </c>
      <c s="473">
        <v>6</v>
      </c>
      <c s="474">
        <v>0.053600000000000002</v>
      </c>
      <c s="783" t="s">
        <v>1478</v>
      </c>
      <c s="783" t="s">
        <v>1479</v>
      </c>
    </row>
    <row r="580" spans="1:41" s="783" customFormat="1" ht="14.4">
      <c r="A580" s="459" t="s">
        <v>716</v>
      </c>
      <c s="460">
        <v>6</v>
      </c>
      <c s="459" t="s">
        <v>2611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448547.5</v>
      </c>
      <c s="463">
        <v>0</v>
      </c>
      <c s="464">
        <v>0</v>
      </c>
      <c s="464">
        <v>2108.1700000000001</v>
      </c>
      <c s="464">
        <v>0</v>
      </c>
      <c s="469">
        <v>0</v>
      </c>
      <c s="469">
        <v>0</v>
      </c>
      <c s="465">
        <v>448547.5</v>
      </c>
      <c s="471">
        <v>43816</v>
      </c>
      <c s="471">
        <v>46373</v>
      </c>
      <c s="472">
        <v>448547.5</v>
      </c>
      <c s="861">
        <v>2.0472222222222221</v>
      </c>
      <c s="861">
        <v>7</v>
      </c>
      <c s="633">
        <v>0.056399999999999999</v>
      </c>
      <c s="473">
        <v>2.0472222222222221</v>
      </c>
      <c s="473">
        <v>7</v>
      </c>
      <c s="474">
        <v>0.056399999999999999</v>
      </c>
      <c s="783" t="s">
        <v>1478</v>
      </c>
      <c s="783" t="s">
        <v>1479</v>
      </c>
    </row>
    <row r="581" spans="1:41" s="783" customFormat="1" ht="14.4">
      <c r="A581" s="459" t="s">
        <v>716</v>
      </c>
      <c s="460">
        <v>7</v>
      </c>
      <c s="459" t="s">
        <v>2612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205467.5</v>
      </c>
      <c s="463">
        <v>0</v>
      </c>
      <c s="464">
        <v>0</v>
      </c>
      <c s="464">
        <v>1015.35</v>
      </c>
      <c s="464">
        <v>0</v>
      </c>
      <c s="469">
        <v>0</v>
      </c>
      <c s="469">
        <v>0</v>
      </c>
      <c s="465">
        <v>205467.5</v>
      </c>
      <c s="471">
        <v>43816</v>
      </c>
      <c s="471">
        <v>46738</v>
      </c>
      <c s="472">
        <v>205467.5</v>
      </c>
      <c s="861">
        <v>3.0472222222222221</v>
      </c>
      <c s="861">
        <v>8</v>
      </c>
      <c s="633">
        <v>0.059299999999999999</v>
      </c>
      <c s="473">
        <v>3.0472222222222221</v>
      </c>
      <c s="473">
        <v>8</v>
      </c>
      <c s="474">
        <v>0.059299999999999999</v>
      </c>
      <c s="783" t="s">
        <v>1478</v>
      </c>
      <c s="783" t="s">
        <v>1479</v>
      </c>
    </row>
    <row r="582" spans="1:41" s="783" customFormat="1" ht="14.4">
      <c r="A582" s="459" t="s">
        <v>716</v>
      </c>
      <c s="460">
        <v>8</v>
      </c>
      <c s="459" t="s">
        <v>2613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212400</v>
      </c>
      <c s="463">
        <v>0</v>
      </c>
      <c s="464">
        <v>0</v>
      </c>
      <c s="464">
        <v>1099.1700000000001</v>
      </c>
      <c s="464">
        <v>0</v>
      </c>
      <c s="469">
        <v>0</v>
      </c>
      <c s="469">
        <v>0</v>
      </c>
      <c s="465">
        <v>212400</v>
      </c>
      <c s="471">
        <v>43816</v>
      </c>
      <c s="471">
        <v>47104</v>
      </c>
      <c s="472">
        <v>212400</v>
      </c>
      <c s="861">
        <v>4.0472222222222225</v>
      </c>
      <c s="861">
        <v>9</v>
      </c>
      <c s="633">
        <v>0.062100000000000002</v>
      </c>
      <c s="473">
        <v>4.0472222222222225</v>
      </c>
      <c s="473">
        <v>9</v>
      </c>
      <c s="474">
        <v>0.062100000000000002</v>
      </c>
      <c s="783" t="s">
        <v>1478</v>
      </c>
      <c s="783" t="s">
        <v>1479</v>
      </c>
    </row>
    <row r="583" spans="1:41" s="783" customFormat="1" ht="14.4">
      <c r="A583" s="459" t="s">
        <v>717</v>
      </c>
      <c s="460">
        <v>1</v>
      </c>
      <c s="459" t="s">
        <v>2614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43817</v>
      </c>
      <c s="471">
        <v>46374</v>
      </c>
      <c s="472">
        <v>53100</v>
      </c>
      <c s="861">
        <v>2.0499999999999998</v>
      </c>
      <c s="861">
        <v>7</v>
      </c>
      <c s="633">
        <v>0.056399999999999999</v>
      </c>
      <c s="473">
        <v>2.0499999999999998</v>
      </c>
      <c s="473">
        <v>7</v>
      </c>
      <c s="474">
        <v>0.056400000000000006</v>
      </c>
      <c s="783" t="s">
        <v>1478</v>
      </c>
      <c s="783" t="s">
        <v>1479</v>
      </c>
    </row>
    <row r="584" spans="1:41" s="783" customFormat="1" ht="14.4">
      <c r="A584" s="459" t="s">
        <v>718</v>
      </c>
      <c s="460">
        <v>4</v>
      </c>
      <c s="459" t="s">
        <v>2615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98235</v>
      </c>
      <c s="463">
        <v>0</v>
      </c>
      <c s="464">
        <v>0</v>
      </c>
      <c s="464">
        <v>461.69999999999999</v>
      </c>
      <c s="464">
        <v>0</v>
      </c>
      <c s="469">
        <v>0</v>
      </c>
      <c s="469">
        <v>0</v>
      </c>
      <c s="465">
        <v>98235</v>
      </c>
      <c s="471">
        <v>43817</v>
      </c>
      <c s="471">
        <v>46374</v>
      </c>
      <c s="472">
        <v>98235</v>
      </c>
      <c s="861">
        <v>2.0499999999999998</v>
      </c>
      <c s="861">
        <v>7</v>
      </c>
      <c s="633">
        <v>0.056399999999999999</v>
      </c>
      <c s="473">
        <v>2.0499999999999998</v>
      </c>
      <c s="473">
        <v>7</v>
      </c>
      <c s="474">
        <v>0.056399999999999999</v>
      </c>
      <c s="783" t="s">
        <v>1478</v>
      </c>
      <c s="783" t="s">
        <v>1479</v>
      </c>
    </row>
    <row r="585" spans="1:41" s="783" customFormat="1" ht="14.4">
      <c r="A585" s="459" t="s">
        <v>718</v>
      </c>
      <c s="460">
        <v>5</v>
      </c>
      <c s="459" t="s">
        <v>2616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43817</v>
      </c>
      <c s="471">
        <v>46739</v>
      </c>
      <c s="472">
        <v>53100</v>
      </c>
      <c s="861">
        <v>3.0499999999999998</v>
      </c>
      <c s="861">
        <v>8</v>
      </c>
      <c s="633">
        <v>0.059299999999999999</v>
      </c>
      <c s="473">
        <v>3.0499999999999998</v>
      </c>
      <c s="473">
        <v>8</v>
      </c>
      <c s="474">
        <v>0.059299999999999999</v>
      </c>
      <c s="783" t="s">
        <v>1478</v>
      </c>
      <c s="783" t="s">
        <v>1479</v>
      </c>
    </row>
    <row r="586" spans="1:41" s="783" customFormat="1" ht="14.4">
      <c r="A586" s="459" t="s">
        <v>718</v>
      </c>
      <c s="460">
        <v>6</v>
      </c>
      <c s="459" t="s">
        <v>2617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52805</v>
      </c>
      <c s="463">
        <v>0</v>
      </c>
      <c s="464">
        <v>0</v>
      </c>
      <c s="464">
        <v>273.26999999999998</v>
      </c>
      <c s="464">
        <v>0</v>
      </c>
      <c s="469">
        <v>0</v>
      </c>
      <c s="469">
        <v>0</v>
      </c>
      <c s="465">
        <v>52805</v>
      </c>
      <c s="471">
        <v>43817</v>
      </c>
      <c s="471">
        <v>47105</v>
      </c>
      <c s="472">
        <v>52805</v>
      </c>
      <c s="861">
        <v>4.0499999999999998</v>
      </c>
      <c s="861">
        <v>9</v>
      </c>
      <c s="633">
        <v>0.062100000000000002</v>
      </c>
      <c s="473">
        <v>4.0499999999999998</v>
      </c>
      <c s="473">
        <v>9</v>
      </c>
      <c s="474">
        <v>0.062100000000000002</v>
      </c>
      <c s="783" t="s">
        <v>1478</v>
      </c>
      <c s="783" t="s">
        <v>1479</v>
      </c>
    </row>
    <row r="587" spans="1:41" s="783" customFormat="1" ht="14.4">
      <c r="A587" s="459" t="s">
        <v>719</v>
      </c>
      <c s="460">
        <v>3</v>
      </c>
      <c s="459" t="s">
        <v>2618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365357.5</v>
      </c>
      <c s="463">
        <v>0</v>
      </c>
      <c s="464">
        <v>0</v>
      </c>
      <c s="464">
        <v>1631.9300000000001</v>
      </c>
      <c s="464">
        <v>0</v>
      </c>
      <c s="469">
        <v>0</v>
      </c>
      <c s="469">
        <v>0</v>
      </c>
      <c s="465">
        <v>365357.5</v>
      </c>
      <c s="471">
        <v>43817</v>
      </c>
      <c s="471">
        <v>46009</v>
      </c>
      <c s="472">
        <v>365357.5</v>
      </c>
      <c s="861">
        <v>1.05</v>
      </c>
      <c s="861">
        <v>6</v>
      </c>
      <c s="633">
        <v>0.053600000000000002</v>
      </c>
      <c s="473">
        <v>1.05</v>
      </c>
      <c s="473">
        <v>6</v>
      </c>
      <c s="474">
        <v>0.053600000000000002</v>
      </c>
      <c s="783" t="s">
        <v>1478</v>
      </c>
      <c s="783" t="s">
        <v>1479</v>
      </c>
    </row>
    <row r="588" spans="1:41" s="783" customFormat="1" ht="14.4">
      <c r="A588" s="459" t="s">
        <v>719</v>
      </c>
      <c s="460">
        <v>4</v>
      </c>
      <c s="459" t="s">
        <v>2619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469197.5</v>
      </c>
      <c s="463">
        <v>0</v>
      </c>
      <c s="464">
        <v>0</v>
      </c>
      <c s="464">
        <v>2205.23</v>
      </c>
      <c s="464">
        <v>0</v>
      </c>
      <c s="469">
        <v>0</v>
      </c>
      <c s="469">
        <v>0</v>
      </c>
      <c s="465">
        <v>469197.5</v>
      </c>
      <c s="471">
        <v>43817</v>
      </c>
      <c s="471">
        <v>46374</v>
      </c>
      <c s="472">
        <v>469197.5</v>
      </c>
      <c s="861">
        <v>2.0499999999999998</v>
      </c>
      <c s="861">
        <v>7</v>
      </c>
      <c s="633">
        <v>0.056399999999999999</v>
      </c>
      <c s="473">
        <v>2.0499999999999998</v>
      </c>
      <c s="473">
        <v>7</v>
      </c>
      <c s="474">
        <v>0.056399999999999992</v>
      </c>
      <c s="783" t="s">
        <v>1478</v>
      </c>
      <c s="783" t="s">
        <v>1479</v>
      </c>
    </row>
    <row r="589" spans="1:41" s="783" customFormat="1" ht="14.4">
      <c r="A589" s="459" t="s">
        <v>719</v>
      </c>
      <c s="460">
        <v>5</v>
      </c>
      <c s="459" t="s">
        <v>2620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584100</v>
      </c>
      <c s="463">
        <v>0</v>
      </c>
      <c s="464">
        <v>0</v>
      </c>
      <c s="464">
        <v>2886.4299999999998</v>
      </c>
      <c s="464">
        <v>0</v>
      </c>
      <c s="469">
        <v>0</v>
      </c>
      <c s="469">
        <v>0</v>
      </c>
      <c s="465">
        <v>584100</v>
      </c>
      <c s="471">
        <v>43817</v>
      </c>
      <c s="471">
        <v>46739</v>
      </c>
      <c s="472">
        <v>584100</v>
      </c>
      <c s="861">
        <v>3.0499999999999998</v>
      </c>
      <c s="861">
        <v>8</v>
      </c>
      <c s="633">
        <v>0.059299999999999999</v>
      </c>
      <c s="473">
        <v>3.0499999999999998</v>
      </c>
      <c s="473">
        <v>8</v>
      </c>
      <c s="474">
        <v>0.059299999999999999</v>
      </c>
      <c s="783" t="s">
        <v>1478</v>
      </c>
      <c s="783" t="s">
        <v>1479</v>
      </c>
    </row>
    <row r="590" spans="1:41" s="783" customFormat="1" ht="14.4">
      <c r="A590" s="459" t="s">
        <v>719</v>
      </c>
      <c s="460">
        <v>6</v>
      </c>
      <c s="459" t="s">
        <v>2621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572595</v>
      </c>
      <c s="463">
        <v>0</v>
      </c>
      <c s="464">
        <v>0</v>
      </c>
      <c s="464">
        <v>2963.1799999999998</v>
      </c>
      <c s="464">
        <v>0</v>
      </c>
      <c s="469">
        <v>0</v>
      </c>
      <c s="469">
        <v>0</v>
      </c>
      <c s="465">
        <v>572595</v>
      </c>
      <c s="471">
        <v>43817</v>
      </c>
      <c s="471">
        <v>47105</v>
      </c>
      <c s="472">
        <v>572595</v>
      </c>
      <c s="861">
        <v>4.0499999999999998</v>
      </c>
      <c s="861">
        <v>9</v>
      </c>
      <c s="633">
        <v>0.062100000000000002</v>
      </c>
      <c s="473">
        <v>4.0499999999999998</v>
      </c>
      <c s="473">
        <v>9</v>
      </c>
      <c s="474">
        <v>0.062100000000000002</v>
      </c>
      <c s="783" t="s">
        <v>1478</v>
      </c>
      <c s="783" t="s">
        <v>1479</v>
      </c>
    </row>
    <row r="591" spans="1:41" s="783" customFormat="1" ht="14.4">
      <c r="A591" s="459" t="s">
        <v>719</v>
      </c>
      <c s="460">
        <v>7</v>
      </c>
      <c s="459" t="s">
        <v>2622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424505</v>
      </c>
      <c s="463">
        <v>0</v>
      </c>
      <c s="464">
        <v>0</v>
      </c>
      <c s="464">
        <v>2299.4000000000001</v>
      </c>
      <c s="464">
        <v>0</v>
      </c>
      <c s="469">
        <v>0</v>
      </c>
      <c s="469">
        <v>0</v>
      </c>
      <c s="465">
        <v>424505</v>
      </c>
      <c s="471">
        <v>43817</v>
      </c>
      <c s="471">
        <v>47470</v>
      </c>
      <c s="472">
        <v>424505</v>
      </c>
      <c s="861">
        <v>5.0499999999999998</v>
      </c>
      <c s="861">
        <v>10</v>
      </c>
      <c s="633">
        <v>0.065000000000000002</v>
      </c>
      <c s="473">
        <v>5.0499999999999998</v>
      </c>
      <c s="473">
        <v>10</v>
      </c>
      <c s="474">
        <v>0.065000000000000002</v>
      </c>
      <c s="783" t="s">
        <v>1478</v>
      </c>
      <c s="783" t="s">
        <v>1479</v>
      </c>
    </row>
    <row r="592" spans="1:41" s="783" customFormat="1" ht="14.4">
      <c r="A592" s="459" t="s">
        <v>720</v>
      </c>
      <c s="460">
        <v>2</v>
      </c>
      <c s="459" t="s">
        <v>2623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104725</v>
      </c>
      <c s="463">
        <v>0</v>
      </c>
      <c s="464">
        <v>0</v>
      </c>
      <c s="464">
        <v>492.20999999999998</v>
      </c>
      <c s="464">
        <v>0</v>
      </c>
      <c s="469">
        <v>0</v>
      </c>
      <c s="469">
        <v>0</v>
      </c>
      <c s="465">
        <v>104725</v>
      </c>
      <c s="471">
        <v>43817</v>
      </c>
      <c s="471">
        <v>46374</v>
      </c>
      <c s="472">
        <v>104725</v>
      </c>
      <c s="861">
        <v>2.0499999999999998</v>
      </c>
      <c s="861">
        <v>7</v>
      </c>
      <c s="633">
        <v>0.056399999999999999</v>
      </c>
      <c s="473">
        <v>2.0499999999999998</v>
      </c>
      <c s="473">
        <v>7</v>
      </c>
      <c s="474">
        <v>0.056399999999999999</v>
      </c>
      <c s="783" t="s">
        <v>1478</v>
      </c>
      <c s="783" t="s">
        <v>1479</v>
      </c>
    </row>
    <row r="593" spans="1:41" s="783" customFormat="1" ht="14.4">
      <c r="A593" s="459" t="s">
        <v>720</v>
      </c>
      <c s="460">
        <v>3</v>
      </c>
      <c s="459" t="s">
        <v>2624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38940</v>
      </c>
      <c s="463">
        <v>0</v>
      </c>
      <c s="464">
        <v>0</v>
      </c>
      <c s="464">
        <v>201.50999999999999</v>
      </c>
      <c s="464">
        <v>0</v>
      </c>
      <c s="469">
        <v>0</v>
      </c>
      <c s="469">
        <v>0</v>
      </c>
      <c s="465">
        <v>38940</v>
      </c>
      <c s="471">
        <v>43817</v>
      </c>
      <c s="471">
        <v>47105</v>
      </c>
      <c s="472">
        <v>38940</v>
      </c>
      <c s="861">
        <v>4.0499999999999998</v>
      </c>
      <c s="861">
        <v>9</v>
      </c>
      <c s="633">
        <v>0.062100000000000002</v>
      </c>
      <c s="473">
        <v>4.0499999999999998</v>
      </c>
      <c s="473">
        <v>9</v>
      </c>
      <c s="474">
        <v>0.062100000000000002</v>
      </c>
      <c s="783" t="s">
        <v>1478</v>
      </c>
      <c s="783" t="s">
        <v>1479</v>
      </c>
    </row>
    <row r="594" spans="1:41" s="783" customFormat="1" ht="14.4">
      <c r="A594" s="459" t="s">
        <v>721</v>
      </c>
      <c s="460">
        <v>1</v>
      </c>
      <c s="459" t="s">
        <v>2625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43817</v>
      </c>
      <c s="471">
        <v>45644</v>
      </c>
      <c s="472">
        <v>53100</v>
      </c>
      <c s="861">
        <v>0.050000000000000003</v>
      </c>
      <c s="861">
        <v>5</v>
      </c>
      <c s="633">
        <v>0.050700000000000002</v>
      </c>
      <c s="473">
        <v>0.050000000000000003</v>
      </c>
      <c s="473">
        <v>5</v>
      </c>
      <c s="474">
        <v>0.050700000000000002</v>
      </c>
      <c s="783" t="s">
        <v>1478</v>
      </c>
      <c s="783" t="s">
        <v>1479</v>
      </c>
    </row>
    <row r="595" spans="1:41" s="783" customFormat="1" ht="14.4">
      <c r="A595" s="459" t="s">
        <v>721</v>
      </c>
      <c s="460">
        <v>2</v>
      </c>
      <c s="459" t="s">
        <v>2626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43817</v>
      </c>
      <c s="471">
        <v>46739</v>
      </c>
      <c s="472">
        <v>53100</v>
      </c>
      <c s="861">
        <v>3.0499999999999998</v>
      </c>
      <c s="861">
        <v>8</v>
      </c>
      <c s="633">
        <v>0.059299999999999999</v>
      </c>
      <c s="473">
        <v>3.0499999999999998</v>
      </c>
      <c s="473">
        <v>8</v>
      </c>
      <c s="474">
        <v>0.059299999999999999</v>
      </c>
      <c s="783" t="s">
        <v>1478</v>
      </c>
      <c s="783" t="s">
        <v>1479</v>
      </c>
    </row>
    <row r="596" spans="1:41" s="783" customFormat="1" ht="14.4">
      <c r="A596" s="459" t="s">
        <v>722</v>
      </c>
      <c s="460">
        <v>5</v>
      </c>
      <c s="459" t="s">
        <v>2627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699518.75</v>
      </c>
      <c s="463">
        <v>0</v>
      </c>
      <c s="464">
        <v>0</v>
      </c>
      <c s="464">
        <v>2955.4699999999998</v>
      </c>
      <c s="464">
        <v>0</v>
      </c>
      <c s="469">
        <v>0</v>
      </c>
      <c s="469">
        <v>0</v>
      </c>
      <c s="465">
        <v>699518.75</v>
      </c>
      <c s="471">
        <v>43817</v>
      </c>
      <c s="471">
        <v>45644</v>
      </c>
      <c s="472">
        <v>1399037.5</v>
      </c>
      <c s="861">
        <v>0.050000000000000003</v>
      </c>
      <c s="861">
        <v>5</v>
      </c>
      <c s="633">
        <v>0.050700000000000002</v>
      </c>
      <c s="473">
        <v>0.050000000000000003</v>
      </c>
      <c s="473">
        <v>5</v>
      </c>
      <c s="474">
        <v>0.050700000000000002</v>
      </c>
      <c s="783" t="s">
        <v>1478</v>
      </c>
      <c s="783" t="s">
        <v>1479</v>
      </c>
    </row>
    <row r="597" spans="1:41" s="783" customFormat="1" ht="14.4">
      <c r="A597" s="459" t="s">
        <v>722</v>
      </c>
      <c s="460">
        <v>6</v>
      </c>
      <c s="459" t="s">
        <v>2628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3046170</v>
      </c>
      <c s="463">
        <v>0</v>
      </c>
      <c s="464">
        <v>0</v>
      </c>
      <c s="464">
        <v>13606.23</v>
      </c>
      <c s="464">
        <v>0</v>
      </c>
      <c s="469">
        <v>0</v>
      </c>
      <c s="469">
        <v>0</v>
      </c>
      <c s="465">
        <v>3046170</v>
      </c>
      <c s="471">
        <v>43817</v>
      </c>
      <c s="471">
        <v>46009</v>
      </c>
      <c s="472">
        <v>3046170</v>
      </c>
      <c s="861">
        <v>1.05</v>
      </c>
      <c s="861">
        <v>6</v>
      </c>
      <c s="633">
        <v>0.053600000000000002</v>
      </c>
      <c s="473">
        <v>1.05</v>
      </c>
      <c s="473">
        <v>6</v>
      </c>
      <c s="474">
        <v>0.053600000000000002</v>
      </c>
      <c s="783" t="s">
        <v>1478</v>
      </c>
      <c s="783" t="s">
        <v>1479</v>
      </c>
    </row>
    <row r="598" spans="1:41" s="783" customFormat="1" ht="14.4">
      <c r="A598" s="459" t="s">
        <v>722</v>
      </c>
      <c s="460">
        <v>7</v>
      </c>
      <c s="459" t="s">
        <v>2629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2747187.5</v>
      </c>
      <c s="463">
        <v>0</v>
      </c>
      <c s="464">
        <v>0</v>
      </c>
      <c s="464">
        <v>12911.780000000001</v>
      </c>
      <c s="464">
        <v>0</v>
      </c>
      <c s="469">
        <v>0</v>
      </c>
      <c s="469">
        <v>0</v>
      </c>
      <c s="465">
        <v>2747187.5</v>
      </c>
      <c s="471">
        <v>43817</v>
      </c>
      <c s="471">
        <v>46374</v>
      </c>
      <c s="472">
        <v>2747187.5</v>
      </c>
      <c s="861">
        <v>2.0499999999999998</v>
      </c>
      <c s="861">
        <v>7</v>
      </c>
      <c s="633">
        <v>0.056399999999999999</v>
      </c>
      <c s="473">
        <v>2.0499999999999998</v>
      </c>
      <c s="473">
        <v>7</v>
      </c>
      <c s="474">
        <v>0.056399999999999999</v>
      </c>
      <c s="783" t="s">
        <v>1478</v>
      </c>
      <c s="783" t="s">
        <v>1479</v>
      </c>
    </row>
    <row r="599" spans="1:41" s="783" customFormat="1" ht="14.4">
      <c r="A599" s="459" t="s">
        <v>722</v>
      </c>
      <c s="460">
        <v>8</v>
      </c>
      <c s="459" t="s">
        <v>2630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1772065</v>
      </c>
      <c s="463">
        <v>0</v>
      </c>
      <c s="464">
        <v>0</v>
      </c>
      <c s="464">
        <v>8756.9500000000007</v>
      </c>
      <c s="464">
        <v>0</v>
      </c>
      <c s="469">
        <v>0</v>
      </c>
      <c s="469">
        <v>0</v>
      </c>
      <c s="465">
        <v>1772065</v>
      </c>
      <c s="471">
        <v>43817</v>
      </c>
      <c s="471">
        <v>46739</v>
      </c>
      <c s="472">
        <v>1772065</v>
      </c>
      <c s="861">
        <v>3.0499999999999998</v>
      </c>
      <c s="861">
        <v>8</v>
      </c>
      <c s="633">
        <v>0.059299999999999999</v>
      </c>
      <c s="473">
        <v>3.0499999999999998</v>
      </c>
      <c s="473">
        <v>8</v>
      </c>
      <c s="474">
        <v>0.059299999999999999</v>
      </c>
      <c s="783" t="s">
        <v>1478</v>
      </c>
      <c s="783" t="s">
        <v>1479</v>
      </c>
    </row>
    <row r="600" spans="1:41" s="783" customFormat="1" ht="14.4">
      <c r="A600" s="459" t="s">
        <v>722</v>
      </c>
      <c s="460">
        <v>9</v>
      </c>
      <c s="459" t="s">
        <v>2631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2121640</v>
      </c>
      <c s="463">
        <v>0</v>
      </c>
      <c s="464">
        <v>0</v>
      </c>
      <c s="464">
        <v>10979.49</v>
      </c>
      <c s="464">
        <v>0</v>
      </c>
      <c s="469">
        <v>0</v>
      </c>
      <c s="469">
        <v>0</v>
      </c>
      <c s="465">
        <v>2121640</v>
      </c>
      <c s="471">
        <v>43817</v>
      </c>
      <c s="471">
        <v>47105</v>
      </c>
      <c s="472">
        <v>2121640</v>
      </c>
      <c s="861">
        <v>4.0499999999999998</v>
      </c>
      <c s="861">
        <v>9</v>
      </c>
      <c s="633">
        <v>0.062100000000000002</v>
      </c>
      <c s="473">
        <v>4.0499999999999998</v>
      </c>
      <c s="473">
        <v>9</v>
      </c>
      <c s="474">
        <v>0.062100000000000002</v>
      </c>
      <c s="783" t="s">
        <v>1478</v>
      </c>
      <c s="783" t="s">
        <v>1479</v>
      </c>
    </row>
    <row r="601" spans="1:41" s="783" customFormat="1" ht="14.4">
      <c r="A601" s="459" t="s">
        <v>722</v>
      </c>
      <c s="460">
        <v>10</v>
      </c>
      <c s="459" t="s">
        <v>2632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887655</v>
      </c>
      <c s="463">
        <v>0</v>
      </c>
      <c s="464">
        <v>0</v>
      </c>
      <c s="464">
        <v>4808.1300000000001</v>
      </c>
      <c s="464">
        <v>0</v>
      </c>
      <c s="469">
        <v>0</v>
      </c>
      <c s="469">
        <v>0</v>
      </c>
      <c s="465">
        <v>887655</v>
      </c>
      <c s="471">
        <v>43817</v>
      </c>
      <c s="471">
        <v>47470</v>
      </c>
      <c s="472">
        <v>887655</v>
      </c>
      <c s="861">
        <v>5.0499999999999998</v>
      </c>
      <c s="861">
        <v>10</v>
      </c>
      <c s="633">
        <v>0.065000000000000002</v>
      </c>
      <c s="473">
        <v>5.0499999999999998</v>
      </c>
      <c s="473">
        <v>10</v>
      </c>
      <c s="474">
        <v>0.065000000000000002</v>
      </c>
      <c s="783" t="s">
        <v>1478</v>
      </c>
      <c s="783" t="s">
        <v>1479</v>
      </c>
    </row>
    <row r="602" spans="1:41" s="783" customFormat="1" ht="14.4">
      <c r="A602" s="459" t="s">
        <v>723</v>
      </c>
      <c s="460">
        <v>1</v>
      </c>
      <c s="459" t="s">
        <v>2633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24411.25</v>
      </c>
      <c s="463">
        <v>0</v>
      </c>
      <c s="464">
        <v>0</v>
      </c>
      <c s="464">
        <v>103.14</v>
      </c>
      <c s="464">
        <v>0</v>
      </c>
      <c s="469">
        <v>0</v>
      </c>
      <c s="469">
        <v>0</v>
      </c>
      <c s="465">
        <v>24411.25</v>
      </c>
      <c s="471">
        <v>43819</v>
      </c>
      <c s="471">
        <v>45646</v>
      </c>
      <c s="472">
        <v>48822.5</v>
      </c>
      <c s="861">
        <v>0.055555555555555552</v>
      </c>
      <c s="861">
        <v>5</v>
      </c>
      <c s="633">
        <v>0.050700000000000002</v>
      </c>
      <c s="473">
        <v>0.055555555555555552</v>
      </c>
      <c s="473">
        <v>5</v>
      </c>
      <c s="474">
        <v>0.050699999999999995</v>
      </c>
      <c s="783" t="s">
        <v>1478</v>
      </c>
      <c s="783" t="s">
        <v>1479</v>
      </c>
    </row>
    <row r="603" spans="1:41" s="783" customFormat="1" ht="14.4">
      <c r="A603" s="459" t="s">
        <v>723</v>
      </c>
      <c s="460">
        <v>2</v>
      </c>
      <c s="459" t="s">
        <v>2634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52510</v>
      </c>
      <c s="463">
        <v>0</v>
      </c>
      <c s="464">
        <v>0</v>
      </c>
      <c s="464">
        <v>234.53999999999999</v>
      </c>
      <c s="464">
        <v>0</v>
      </c>
      <c s="469">
        <v>0</v>
      </c>
      <c s="469">
        <v>0</v>
      </c>
      <c s="465">
        <v>52510</v>
      </c>
      <c s="471">
        <v>43819</v>
      </c>
      <c s="471">
        <v>46011</v>
      </c>
      <c s="472">
        <v>52510</v>
      </c>
      <c s="861">
        <v>1.0555555555555556</v>
      </c>
      <c s="861">
        <v>6</v>
      </c>
      <c s="633">
        <v>0.053600000000000002</v>
      </c>
      <c s="473">
        <v>1.0555555555555556</v>
      </c>
      <c s="473">
        <v>6</v>
      </c>
      <c s="474">
        <v>0.053600000000000002</v>
      </c>
      <c s="783" t="s">
        <v>1478</v>
      </c>
      <c s="783" t="s">
        <v>1479</v>
      </c>
    </row>
    <row r="604" spans="1:41" s="783" customFormat="1" ht="14.4">
      <c r="A604" s="459" t="s">
        <v>723</v>
      </c>
      <c s="460">
        <v>3</v>
      </c>
      <c s="459" t="s">
        <v>2635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43819</v>
      </c>
      <c s="471">
        <v>46376</v>
      </c>
      <c s="472">
        <v>53100</v>
      </c>
      <c s="861">
        <v>2.0555555555555554</v>
      </c>
      <c s="861">
        <v>7</v>
      </c>
      <c s="633">
        <v>0.056399999999999999</v>
      </c>
      <c s="473">
        <v>2.0555555555555554</v>
      </c>
      <c s="473">
        <v>7</v>
      </c>
      <c s="474">
        <v>0.056400000000000006</v>
      </c>
      <c s="783" t="s">
        <v>1478</v>
      </c>
      <c s="783" t="s">
        <v>1479</v>
      </c>
    </row>
    <row r="605" spans="1:41" s="783" customFormat="1" ht="14.4">
      <c r="A605" s="459" t="s">
        <v>724</v>
      </c>
      <c s="460">
        <v>1</v>
      </c>
      <c s="459" t="s">
        <v>2636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24706.25</v>
      </c>
      <c s="463">
        <v>0</v>
      </c>
      <c s="464">
        <v>0</v>
      </c>
      <c s="464">
        <v>104.38</v>
      </c>
      <c s="464">
        <v>0</v>
      </c>
      <c s="469">
        <v>0</v>
      </c>
      <c s="469">
        <v>0</v>
      </c>
      <c s="465">
        <v>24706.25</v>
      </c>
      <c s="471">
        <v>43819</v>
      </c>
      <c s="471">
        <v>45646</v>
      </c>
      <c s="472">
        <v>49412.5</v>
      </c>
      <c s="861">
        <v>0.055555555555555552</v>
      </c>
      <c s="861">
        <v>5</v>
      </c>
      <c s="633">
        <v>0.050700000000000002</v>
      </c>
      <c s="473">
        <v>0.055555555555555552</v>
      </c>
      <c s="473">
        <v>5</v>
      </c>
      <c s="474">
        <v>0.050699999999999995</v>
      </c>
      <c s="783" t="s">
        <v>1478</v>
      </c>
      <c s="783" t="s">
        <v>1479</v>
      </c>
    </row>
    <row r="606" spans="1:41" s="783" customFormat="1" ht="14.4">
      <c r="A606" s="459" t="s">
        <v>724</v>
      </c>
      <c s="460">
        <v>2</v>
      </c>
      <c s="459" t="s">
        <v>2637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39825</v>
      </c>
      <c s="463">
        <v>0</v>
      </c>
      <c s="464">
        <v>0</v>
      </c>
      <c s="464">
        <v>187.18000000000001</v>
      </c>
      <c s="464">
        <v>0</v>
      </c>
      <c s="469">
        <v>0</v>
      </c>
      <c s="469">
        <v>0</v>
      </c>
      <c s="465">
        <v>39825</v>
      </c>
      <c s="471">
        <v>43819</v>
      </c>
      <c s="471">
        <v>46376</v>
      </c>
      <c s="472">
        <v>39825</v>
      </c>
      <c s="861">
        <v>2.0555555555555554</v>
      </c>
      <c s="861">
        <v>7</v>
      </c>
      <c s="633">
        <v>0.056399999999999999</v>
      </c>
      <c s="473">
        <v>2.0555555555555554</v>
      </c>
      <c s="473">
        <v>7</v>
      </c>
      <c s="474">
        <v>0.056400000000000006</v>
      </c>
      <c s="783" t="s">
        <v>1478</v>
      </c>
      <c s="783" t="s">
        <v>1479</v>
      </c>
    </row>
    <row r="607" spans="1:41" s="783" customFormat="1" ht="14.4">
      <c r="A607" s="459" t="s">
        <v>724</v>
      </c>
      <c s="460">
        <v>3</v>
      </c>
      <c s="459" t="s">
        <v>2638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524.79999999999995</v>
      </c>
      <c s="464">
        <v>0</v>
      </c>
      <c s="469">
        <v>0</v>
      </c>
      <c s="469">
        <v>0</v>
      </c>
      <c s="465">
        <v>106200</v>
      </c>
      <c s="471">
        <v>43819</v>
      </c>
      <c s="471">
        <v>46741</v>
      </c>
      <c s="472">
        <v>106200</v>
      </c>
      <c s="861">
        <v>3.0555555555555554</v>
      </c>
      <c s="861">
        <v>8</v>
      </c>
      <c s="633">
        <v>0.059299999999999999</v>
      </c>
      <c s="473">
        <v>3.0555555555555554</v>
      </c>
      <c s="473">
        <v>8</v>
      </c>
      <c s="474">
        <v>0.059299999999999999</v>
      </c>
      <c s="783" t="s">
        <v>1478</v>
      </c>
      <c s="783" t="s">
        <v>1479</v>
      </c>
    </row>
    <row r="608" spans="1:41" s="783" customFormat="1" ht="14.4">
      <c r="A608" s="459" t="s">
        <v>725</v>
      </c>
      <c s="460">
        <v>2</v>
      </c>
      <c s="459" t="s">
        <v>2639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v>
      </c>
      <c s="463">
        <v>0</v>
      </c>
      <c s="464">
        <v>0</v>
      </c>
      <c s="464">
        <v>112.17</v>
      </c>
      <c s="464">
        <v>0</v>
      </c>
      <c s="469">
        <v>0</v>
      </c>
      <c s="469">
        <v>0</v>
      </c>
      <c s="465">
        <v>26550</v>
      </c>
      <c s="471">
        <v>43819</v>
      </c>
      <c s="471">
        <v>45646</v>
      </c>
      <c s="472">
        <v>53100</v>
      </c>
      <c s="861">
        <v>0.055555555555555552</v>
      </c>
      <c s="861">
        <v>5</v>
      </c>
      <c s="633">
        <v>0.050700000000000002</v>
      </c>
      <c s="473">
        <v>0.055555555555555552</v>
      </c>
      <c s="473">
        <v>5</v>
      </c>
      <c s="474">
        <v>0.050700000000000002</v>
      </c>
      <c s="783" t="s">
        <v>1478</v>
      </c>
      <c s="783" t="s">
        <v>1479</v>
      </c>
    </row>
    <row r="609" spans="1:41" s="783" customFormat="1" ht="14.4">
      <c r="A609" s="459" t="s">
        <v>725</v>
      </c>
      <c s="460">
        <v>3</v>
      </c>
      <c s="459" t="s">
        <v>2640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69472.5</v>
      </c>
      <c s="463">
        <v>0</v>
      </c>
      <c s="464">
        <v>0</v>
      </c>
      <c s="464">
        <v>326.51999999999998</v>
      </c>
      <c s="464">
        <v>0</v>
      </c>
      <c s="469">
        <v>0</v>
      </c>
      <c s="469">
        <v>0</v>
      </c>
      <c s="465">
        <v>69472.5</v>
      </c>
      <c s="471">
        <v>43819</v>
      </c>
      <c s="471">
        <v>46376</v>
      </c>
      <c s="472">
        <v>69472.5</v>
      </c>
      <c s="861">
        <v>2.0555555555555554</v>
      </c>
      <c s="861">
        <v>7</v>
      </c>
      <c s="633">
        <v>0.056399999999999999</v>
      </c>
      <c s="473">
        <v>2.0555555555555554</v>
      </c>
      <c s="473">
        <v>7</v>
      </c>
      <c s="474">
        <v>0.056399999999999999</v>
      </c>
      <c s="783" t="s">
        <v>1478</v>
      </c>
      <c s="783" t="s">
        <v>1479</v>
      </c>
    </row>
    <row r="610" spans="1:41" s="783" customFormat="1" ht="14.4">
      <c r="A610" s="459" t="s">
        <v>725</v>
      </c>
      <c s="460">
        <v>4</v>
      </c>
      <c s="459" t="s">
        <v>2641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43819</v>
      </c>
      <c s="471">
        <v>47107</v>
      </c>
      <c s="472">
        <v>53100</v>
      </c>
      <c s="861">
        <v>4.0555555555555554</v>
      </c>
      <c s="861">
        <v>9</v>
      </c>
      <c s="633">
        <v>0.062100000000000002</v>
      </c>
      <c s="473">
        <v>4.0555555555555554</v>
      </c>
      <c s="473">
        <v>9</v>
      </c>
      <c s="474">
        <v>0.062100000000000002</v>
      </c>
      <c s="783" t="s">
        <v>1478</v>
      </c>
      <c s="783" t="s">
        <v>1479</v>
      </c>
    </row>
    <row r="611" spans="1:41" s="783" customFormat="1" ht="14.4">
      <c r="A611" s="459" t="s">
        <v>726</v>
      </c>
      <c s="460">
        <v>1</v>
      </c>
      <c s="459" t="s">
        <v>2642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9513.75</v>
      </c>
      <c s="463">
        <v>0</v>
      </c>
      <c s="464">
        <v>0</v>
      </c>
      <c s="464">
        <v>40.200000000000003</v>
      </c>
      <c s="464">
        <v>0</v>
      </c>
      <c s="469">
        <v>0</v>
      </c>
      <c s="469">
        <v>0</v>
      </c>
      <c s="465">
        <v>9513.75</v>
      </c>
      <c s="471">
        <v>43823</v>
      </c>
      <c s="471">
        <v>45650</v>
      </c>
      <c s="472">
        <v>19027.5</v>
      </c>
      <c s="861">
        <v>0.066666666666666666</v>
      </c>
      <c s="861">
        <v>5</v>
      </c>
      <c s="633">
        <v>0.050700000000000002</v>
      </c>
      <c s="473">
        <v>0.066666666666666666</v>
      </c>
      <c s="473">
        <v>5</v>
      </c>
      <c s="474">
        <v>0.050700000000000002</v>
      </c>
      <c s="783" t="s">
        <v>1478</v>
      </c>
      <c s="783" t="s">
        <v>1479</v>
      </c>
    </row>
    <row r="612" spans="1:41" s="783" customFormat="1" ht="14.4">
      <c r="A612" s="459" t="s">
        <v>726</v>
      </c>
      <c s="460">
        <v>2</v>
      </c>
      <c s="459" t="s">
        <v>2643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43823</v>
      </c>
      <c s="471">
        <v>46745</v>
      </c>
      <c s="472">
        <v>53100</v>
      </c>
      <c s="861">
        <v>3.0666666666666669</v>
      </c>
      <c s="861">
        <v>8</v>
      </c>
      <c s="633">
        <v>0.059299999999999999</v>
      </c>
      <c s="473">
        <v>3.0666666666666669</v>
      </c>
      <c s="473">
        <v>8</v>
      </c>
      <c s="474">
        <v>0.059299999999999999</v>
      </c>
      <c s="783" t="s">
        <v>1478</v>
      </c>
      <c s="783" t="s">
        <v>1479</v>
      </c>
    </row>
    <row r="613" spans="1:41" s="783" customFormat="1" ht="14.4">
      <c r="A613" s="459" t="s">
        <v>726</v>
      </c>
      <c s="460">
        <v>3</v>
      </c>
      <c s="459" t="s">
        <v>2644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43823</v>
      </c>
      <c s="471">
        <v>47111</v>
      </c>
      <c s="472">
        <v>53100</v>
      </c>
      <c s="861">
        <v>4.0666666666666664</v>
      </c>
      <c s="861">
        <v>9</v>
      </c>
      <c s="633">
        <v>0.062100000000000002</v>
      </c>
      <c s="473">
        <v>4.0666666666666664</v>
      </c>
      <c s="473">
        <v>9</v>
      </c>
      <c s="474">
        <v>0.062100000000000002</v>
      </c>
      <c s="783" t="s">
        <v>1478</v>
      </c>
      <c s="783" t="s">
        <v>1479</v>
      </c>
    </row>
    <row r="614" spans="1:41" s="783" customFormat="1" ht="14.4">
      <c r="A614" s="459" t="s">
        <v>727</v>
      </c>
      <c s="460">
        <v>1</v>
      </c>
      <c s="459" t="s">
        <v>2645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37907.5</v>
      </c>
      <c s="463">
        <v>0</v>
      </c>
      <c s="464">
        <v>0</v>
      </c>
      <c s="464">
        <v>169.31999999999999</v>
      </c>
      <c s="464">
        <v>0</v>
      </c>
      <c s="469">
        <v>0</v>
      </c>
      <c s="469">
        <v>0</v>
      </c>
      <c s="465">
        <v>37907.5</v>
      </c>
      <c s="471">
        <v>43823</v>
      </c>
      <c s="471">
        <v>46015</v>
      </c>
      <c s="472">
        <v>37907.5</v>
      </c>
      <c s="861">
        <v>1.0666666666666667</v>
      </c>
      <c s="861">
        <v>6</v>
      </c>
      <c s="633">
        <v>0.053600000000000002</v>
      </c>
      <c s="473">
        <v>1.0666666666666667</v>
      </c>
      <c s="473">
        <v>6</v>
      </c>
      <c s="474">
        <v>0.053600000000000002</v>
      </c>
      <c s="783" t="s">
        <v>1478</v>
      </c>
      <c s="783" t="s">
        <v>1479</v>
      </c>
    </row>
    <row r="615" spans="1:41" s="783" customFormat="1" ht="14.4">
      <c r="A615" s="459" t="s">
        <v>727</v>
      </c>
      <c s="460">
        <v>2</v>
      </c>
      <c s="459" t="s">
        <v>2646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178475</v>
      </c>
      <c s="463">
        <v>0</v>
      </c>
      <c s="464">
        <v>0</v>
      </c>
      <c s="464">
        <v>838.83000000000004</v>
      </c>
      <c s="464">
        <v>0</v>
      </c>
      <c s="469">
        <v>0</v>
      </c>
      <c s="469">
        <v>0</v>
      </c>
      <c s="465">
        <v>178475</v>
      </c>
      <c s="471">
        <v>43823</v>
      </c>
      <c s="471">
        <v>46380</v>
      </c>
      <c s="472">
        <v>178475</v>
      </c>
      <c s="861">
        <v>2.0666666666666669</v>
      </c>
      <c s="861">
        <v>7</v>
      </c>
      <c s="633">
        <v>0.056399999999999999</v>
      </c>
      <c s="473">
        <v>2.0666666666666669</v>
      </c>
      <c s="473">
        <v>7</v>
      </c>
      <c s="474">
        <v>0.056399999999999999</v>
      </c>
      <c s="783" t="s">
        <v>1478</v>
      </c>
      <c s="783" t="s">
        <v>1479</v>
      </c>
    </row>
    <row r="616" spans="1:41" s="783" customFormat="1" ht="14.4">
      <c r="A616" s="459" t="s">
        <v>727</v>
      </c>
      <c s="460">
        <v>3</v>
      </c>
      <c s="459" t="s">
        <v>2647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43823</v>
      </c>
      <c s="471">
        <v>46745</v>
      </c>
      <c s="472">
        <v>53100</v>
      </c>
      <c s="861">
        <v>3.0666666666666669</v>
      </c>
      <c s="861">
        <v>8</v>
      </c>
      <c s="633">
        <v>0.059299999999999999</v>
      </c>
      <c s="473">
        <v>3.0666666666666669</v>
      </c>
      <c s="473">
        <v>8</v>
      </c>
      <c s="474">
        <v>0.059299999999999999</v>
      </c>
      <c s="783" t="s">
        <v>1478</v>
      </c>
      <c s="783" t="s">
        <v>1479</v>
      </c>
    </row>
    <row r="617" spans="1:41" s="783" customFormat="1" ht="14.4">
      <c r="A617" s="459" t="s">
        <v>728</v>
      </c>
      <c s="460">
        <v>1</v>
      </c>
      <c s="459" t="s">
        <v>2648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224.34999999999999</v>
      </c>
      <c s="464">
        <v>0</v>
      </c>
      <c s="469">
        <v>0</v>
      </c>
      <c s="469">
        <v>0</v>
      </c>
      <c s="465">
        <v>53100</v>
      </c>
      <c s="471">
        <v>43823</v>
      </c>
      <c s="471">
        <v>45650</v>
      </c>
      <c s="472">
        <v>106200</v>
      </c>
      <c s="861">
        <v>0.066666666666666666</v>
      </c>
      <c s="861">
        <v>5</v>
      </c>
      <c s="633">
        <v>0.050700000000000002</v>
      </c>
      <c s="473">
        <v>0.066666666666666666</v>
      </c>
      <c s="473">
        <v>5</v>
      </c>
      <c s="474">
        <v>0.050700000000000002</v>
      </c>
      <c s="783" t="s">
        <v>1478</v>
      </c>
      <c s="783" t="s">
        <v>1479</v>
      </c>
    </row>
    <row r="618" spans="1:41" s="783" customFormat="1" ht="14.4">
      <c r="A618" s="459" t="s">
        <v>728</v>
      </c>
      <c s="460">
        <v>2</v>
      </c>
      <c s="459" t="s">
        <v>2649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237.18000000000001</v>
      </c>
      <c s="464">
        <v>0</v>
      </c>
      <c s="469">
        <v>0</v>
      </c>
      <c s="469">
        <v>0</v>
      </c>
      <c s="465">
        <v>53100</v>
      </c>
      <c s="471">
        <v>43823</v>
      </c>
      <c s="471">
        <v>46015</v>
      </c>
      <c s="472">
        <v>53100</v>
      </c>
      <c s="861">
        <v>1.0666666666666667</v>
      </c>
      <c s="861">
        <v>6</v>
      </c>
      <c s="633">
        <v>0.053600000000000002</v>
      </c>
      <c s="473">
        <v>1.0666666666666667</v>
      </c>
      <c s="473">
        <v>6</v>
      </c>
      <c s="474">
        <v>0.053600000000000009</v>
      </c>
      <c s="783" t="s">
        <v>1478</v>
      </c>
      <c s="783" t="s">
        <v>1479</v>
      </c>
    </row>
    <row r="619" spans="1:41" s="783" customFormat="1" ht="14.4">
      <c r="A619" s="459" t="s">
        <v>728</v>
      </c>
      <c s="460">
        <v>3</v>
      </c>
      <c s="459" t="s">
        <v>2650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499.13999999999999</v>
      </c>
      <c s="464">
        <v>0</v>
      </c>
      <c s="469">
        <v>0</v>
      </c>
      <c s="469">
        <v>0</v>
      </c>
      <c s="465">
        <v>106200</v>
      </c>
      <c s="471">
        <v>43823</v>
      </c>
      <c s="471">
        <v>46380</v>
      </c>
      <c s="472">
        <v>106200</v>
      </c>
      <c s="861">
        <v>2.0666666666666669</v>
      </c>
      <c s="861">
        <v>7</v>
      </c>
      <c s="633">
        <v>0.056399999999999999</v>
      </c>
      <c s="473">
        <v>2.0666666666666669</v>
      </c>
      <c s="473">
        <v>7</v>
      </c>
      <c s="474">
        <v>0.056400000000000006</v>
      </c>
      <c s="783" t="s">
        <v>1478</v>
      </c>
      <c s="783" t="s">
        <v>1479</v>
      </c>
    </row>
    <row r="620" spans="1:41" s="783" customFormat="1" ht="14.4">
      <c r="A620" s="459" t="s">
        <v>728</v>
      </c>
      <c s="460">
        <v>4</v>
      </c>
      <c s="459" t="s">
        <v>2651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81715</v>
      </c>
      <c s="463">
        <v>0</v>
      </c>
      <c s="464">
        <v>0</v>
      </c>
      <c s="464">
        <v>403.81</v>
      </c>
      <c s="464">
        <v>0</v>
      </c>
      <c s="469">
        <v>0</v>
      </c>
      <c s="469">
        <v>0</v>
      </c>
      <c s="465">
        <v>81715</v>
      </c>
      <c s="471">
        <v>43823</v>
      </c>
      <c s="471">
        <v>46745</v>
      </c>
      <c s="472">
        <v>81715</v>
      </c>
      <c s="861">
        <v>3.0666666666666669</v>
      </c>
      <c s="861">
        <v>8</v>
      </c>
      <c s="633">
        <v>0.059299999999999999</v>
      </c>
      <c s="473">
        <v>3.0666666666666669</v>
      </c>
      <c s="473">
        <v>8</v>
      </c>
      <c s="474">
        <v>0.059299999999999999</v>
      </c>
      <c s="783" t="s">
        <v>1478</v>
      </c>
      <c s="783" t="s">
        <v>1479</v>
      </c>
    </row>
    <row r="621" spans="1:41" s="783" customFormat="1" ht="14.4">
      <c r="A621" s="459" t="s">
        <v>729</v>
      </c>
      <c s="460">
        <v>1</v>
      </c>
      <c s="459" t="s">
        <v>2652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43825</v>
      </c>
      <c s="471">
        <v>46747</v>
      </c>
      <c s="472">
        <v>53100</v>
      </c>
      <c s="861">
        <v>3.0722222222222224</v>
      </c>
      <c s="861">
        <v>8</v>
      </c>
      <c s="633">
        <v>0.059299999999999999</v>
      </c>
      <c s="473">
        <v>3.0722222222222224</v>
      </c>
      <c s="473">
        <v>8</v>
      </c>
      <c s="474">
        <v>0.059299999999999999</v>
      </c>
      <c s="783" t="s">
        <v>1478</v>
      </c>
      <c s="783" t="s">
        <v>1479</v>
      </c>
    </row>
    <row r="622" spans="1:41" s="783" customFormat="1" ht="14.4">
      <c r="A622" s="459" t="s">
        <v>730</v>
      </c>
      <c s="460">
        <v>5</v>
      </c>
      <c s="459" t="s">
        <v>2653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118073.75</v>
      </c>
      <c s="463">
        <v>0</v>
      </c>
      <c s="464">
        <v>0</v>
      </c>
      <c s="464">
        <v>498.86000000000001</v>
      </c>
      <c s="464">
        <v>0</v>
      </c>
      <c s="469">
        <v>0</v>
      </c>
      <c s="469">
        <v>0</v>
      </c>
      <c s="465">
        <v>118073.75</v>
      </c>
      <c s="471">
        <v>43825</v>
      </c>
      <c s="471">
        <v>45652</v>
      </c>
      <c s="472">
        <v>236147.5</v>
      </c>
      <c s="861">
        <v>0.072222222222222215</v>
      </c>
      <c s="861">
        <v>5</v>
      </c>
      <c s="633">
        <v>0.050700000000000002</v>
      </c>
      <c s="473">
        <v>0.072222222222222215</v>
      </c>
      <c s="473">
        <v>5</v>
      </c>
      <c s="474">
        <v>0.050700000000000002</v>
      </c>
      <c s="783" t="s">
        <v>1478</v>
      </c>
      <c s="783" t="s">
        <v>1479</v>
      </c>
    </row>
    <row r="623" spans="1:41" s="783" customFormat="1" ht="14.4">
      <c r="A623" s="459" t="s">
        <v>730</v>
      </c>
      <c s="460">
        <v>6</v>
      </c>
      <c s="459" t="s">
        <v>2654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378632.5</v>
      </c>
      <c s="463">
        <v>0</v>
      </c>
      <c s="464">
        <v>0</v>
      </c>
      <c s="464">
        <v>1691.23</v>
      </c>
      <c s="464">
        <v>0</v>
      </c>
      <c s="469">
        <v>0</v>
      </c>
      <c s="469">
        <v>0</v>
      </c>
      <c s="465">
        <v>378632.5</v>
      </c>
      <c s="471">
        <v>43825</v>
      </c>
      <c s="471">
        <v>46017</v>
      </c>
      <c s="472">
        <v>378632.5</v>
      </c>
      <c s="861">
        <v>1.0722222222222222</v>
      </c>
      <c s="861">
        <v>6</v>
      </c>
      <c s="633">
        <v>0.053600000000000002</v>
      </c>
      <c s="473">
        <v>1.0722222222222222</v>
      </c>
      <c s="473">
        <v>6</v>
      </c>
      <c s="474">
        <v>0.053600000000000002</v>
      </c>
      <c s="783" t="s">
        <v>1478</v>
      </c>
      <c s="783" t="s">
        <v>1479</v>
      </c>
    </row>
    <row r="624" spans="1:41" s="783" customFormat="1" ht="14.4">
      <c r="A624" s="459" t="s">
        <v>730</v>
      </c>
      <c s="460">
        <v>7</v>
      </c>
      <c s="459" t="s">
        <v>2655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519495</v>
      </c>
      <c s="463">
        <v>0</v>
      </c>
      <c s="464">
        <v>0</v>
      </c>
      <c s="464">
        <v>2441.6300000000001</v>
      </c>
      <c s="464">
        <v>0</v>
      </c>
      <c s="469">
        <v>0</v>
      </c>
      <c s="469">
        <v>0</v>
      </c>
      <c s="465">
        <v>519495</v>
      </c>
      <c s="471">
        <v>43825</v>
      </c>
      <c s="471">
        <v>46382</v>
      </c>
      <c s="472">
        <v>519495</v>
      </c>
      <c s="861">
        <v>2.0722222222222224</v>
      </c>
      <c s="861">
        <v>7</v>
      </c>
      <c s="633">
        <v>0.056399999999999999</v>
      </c>
      <c s="473">
        <v>2.0722222222222224</v>
      </c>
      <c s="473">
        <v>7</v>
      </c>
      <c s="474">
        <v>0.056399999999999999</v>
      </c>
      <c s="783" t="s">
        <v>1478</v>
      </c>
      <c s="783" t="s">
        <v>1479</v>
      </c>
    </row>
    <row r="625" spans="1:41" s="783" customFormat="1" ht="14.4">
      <c r="A625" s="459" t="s">
        <v>730</v>
      </c>
      <c s="460">
        <v>8</v>
      </c>
      <c s="459" t="s">
        <v>2656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46905</v>
      </c>
      <c s="463">
        <v>0</v>
      </c>
      <c s="464">
        <v>0</v>
      </c>
      <c s="464">
        <v>231.78999999999999</v>
      </c>
      <c s="464">
        <v>0</v>
      </c>
      <c s="469">
        <v>0</v>
      </c>
      <c s="469">
        <v>0</v>
      </c>
      <c s="465">
        <v>46905</v>
      </c>
      <c s="471">
        <v>43825</v>
      </c>
      <c s="471">
        <v>46747</v>
      </c>
      <c s="472">
        <v>46905</v>
      </c>
      <c s="861">
        <v>3.0722222222222224</v>
      </c>
      <c s="861">
        <v>8</v>
      </c>
      <c s="633">
        <v>0.059299999999999999</v>
      </c>
      <c s="473">
        <v>3.0722222222222224</v>
      </c>
      <c s="473">
        <v>8</v>
      </c>
      <c s="474">
        <v>0.059299999999999999</v>
      </c>
      <c s="783" t="s">
        <v>1478</v>
      </c>
      <c s="783" t="s">
        <v>1479</v>
      </c>
    </row>
    <row r="626" spans="1:41" s="783" customFormat="1" ht="14.4">
      <c r="A626" s="459" t="s">
        <v>730</v>
      </c>
      <c s="460">
        <v>9</v>
      </c>
      <c s="459" t="s">
        <v>2657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206500</v>
      </c>
      <c s="463">
        <v>0</v>
      </c>
      <c s="464">
        <v>0</v>
      </c>
      <c s="464">
        <v>1068.6400000000001</v>
      </c>
      <c s="464">
        <v>0</v>
      </c>
      <c s="469">
        <v>0</v>
      </c>
      <c s="469">
        <v>0</v>
      </c>
      <c s="465">
        <v>206500</v>
      </c>
      <c s="471">
        <v>43825</v>
      </c>
      <c s="471">
        <v>47113</v>
      </c>
      <c s="472">
        <v>206500</v>
      </c>
      <c s="861">
        <v>4.072222222222222</v>
      </c>
      <c s="861">
        <v>9</v>
      </c>
      <c s="633">
        <v>0.062100000000000002</v>
      </c>
      <c s="473">
        <v>4.072222222222222</v>
      </c>
      <c s="473">
        <v>9</v>
      </c>
      <c s="474">
        <v>0.062099999999999995</v>
      </c>
      <c s="783" t="s">
        <v>1478</v>
      </c>
      <c s="783" t="s">
        <v>1479</v>
      </c>
    </row>
    <row r="627" spans="1:41" s="783" customFormat="1" ht="14.4">
      <c r="A627" s="459" t="s">
        <v>731</v>
      </c>
      <c s="460">
        <v>1</v>
      </c>
      <c s="459" t="s">
        <v>2658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249.56999999999999</v>
      </c>
      <c s="464">
        <v>0</v>
      </c>
      <c s="469">
        <v>0</v>
      </c>
      <c s="469">
        <v>0</v>
      </c>
      <c s="465">
        <v>53100</v>
      </c>
      <c s="471">
        <v>43825</v>
      </c>
      <c s="471">
        <v>46382</v>
      </c>
      <c s="472">
        <v>53100</v>
      </c>
      <c s="861">
        <v>2.0722222222222224</v>
      </c>
      <c s="861">
        <v>7</v>
      </c>
      <c s="633">
        <v>0.056399999999999999</v>
      </c>
      <c s="473">
        <v>2.0722222222222224</v>
      </c>
      <c s="473">
        <v>7</v>
      </c>
      <c s="474">
        <v>0.056400000000000006</v>
      </c>
      <c s="783" t="s">
        <v>1478</v>
      </c>
      <c s="783" t="s">
        <v>1479</v>
      </c>
    </row>
    <row r="628" spans="1:41" s="783" customFormat="1" ht="14.4">
      <c r="A628" s="459" t="s">
        <v>732</v>
      </c>
      <c s="460">
        <v>2</v>
      </c>
      <c s="459" t="s">
        <v>2659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46020</v>
      </c>
      <c s="463">
        <v>0</v>
      </c>
      <c s="464">
        <v>0</v>
      </c>
      <c s="464">
        <v>216.28999999999999</v>
      </c>
      <c s="464">
        <v>0</v>
      </c>
      <c s="469">
        <v>0</v>
      </c>
      <c s="469">
        <v>0</v>
      </c>
      <c s="465">
        <v>46020</v>
      </c>
      <c s="471">
        <v>43825</v>
      </c>
      <c s="471">
        <v>46382</v>
      </c>
      <c s="472">
        <v>46020</v>
      </c>
      <c s="861">
        <v>2.0722222222222224</v>
      </c>
      <c s="861">
        <v>7</v>
      </c>
      <c s="633">
        <v>0.056399999999999999</v>
      </c>
      <c s="473">
        <v>2.0722222222222224</v>
      </c>
      <c s="473">
        <v>7</v>
      </c>
      <c s="474">
        <v>0.056399999999999999</v>
      </c>
      <c s="783" t="s">
        <v>1478</v>
      </c>
      <c s="783" t="s">
        <v>1479</v>
      </c>
    </row>
    <row r="629" spans="1:41" s="783" customFormat="1" ht="14.4">
      <c r="A629" s="459" t="s">
        <v>732</v>
      </c>
      <c s="460">
        <v>3</v>
      </c>
      <c s="459" t="s">
        <v>2660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42775</v>
      </c>
      <c s="463">
        <v>0</v>
      </c>
      <c s="464">
        <v>0</v>
      </c>
      <c s="464">
        <v>211.38</v>
      </c>
      <c s="464">
        <v>0</v>
      </c>
      <c s="469">
        <v>0</v>
      </c>
      <c s="469">
        <v>0</v>
      </c>
      <c s="465">
        <v>42775</v>
      </c>
      <c s="471">
        <v>43825</v>
      </c>
      <c s="471">
        <v>46747</v>
      </c>
      <c s="472">
        <v>42775</v>
      </c>
      <c s="861">
        <v>3.0722222222222224</v>
      </c>
      <c s="861">
        <v>8</v>
      </c>
      <c s="633">
        <v>0.059299999999999999</v>
      </c>
      <c s="473">
        <v>3.0722222222222224</v>
      </c>
      <c s="473">
        <v>8</v>
      </c>
      <c s="474">
        <v>0.059299999999999999</v>
      </c>
      <c s="783" t="s">
        <v>1478</v>
      </c>
      <c s="783" t="s">
        <v>1479</v>
      </c>
    </row>
    <row r="630" spans="1:41" s="783" customFormat="1" ht="14.4">
      <c r="A630" s="459" t="s">
        <v>732</v>
      </c>
      <c s="460">
        <v>4</v>
      </c>
      <c s="459" t="s">
        <v>2661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81420</v>
      </c>
      <c s="463">
        <v>0</v>
      </c>
      <c s="464">
        <v>0</v>
      </c>
      <c s="464">
        <v>421.35000000000002</v>
      </c>
      <c s="464">
        <v>0</v>
      </c>
      <c s="469">
        <v>0</v>
      </c>
      <c s="469">
        <v>0</v>
      </c>
      <c s="465">
        <v>81420</v>
      </c>
      <c s="471">
        <v>43825</v>
      </c>
      <c s="471">
        <v>47113</v>
      </c>
      <c s="472">
        <v>81420</v>
      </c>
      <c s="861">
        <v>4.072222222222222</v>
      </c>
      <c s="861">
        <v>9</v>
      </c>
      <c s="633">
        <v>0.062100000000000002</v>
      </c>
      <c s="473">
        <v>4.072222222222222</v>
      </c>
      <c s="473">
        <v>9</v>
      </c>
      <c s="474">
        <v>0.062099999999999995</v>
      </c>
      <c s="783" t="s">
        <v>1478</v>
      </c>
      <c s="783" t="s">
        <v>1479</v>
      </c>
    </row>
    <row r="631" spans="1:41" s="783" customFormat="1" ht="14.4">
      <c r="A631" s="459" t="s">
        <v>733</v>
      </c>
      <c s="460">
        <v>5</v>
      </c>
      <c s="459" t="s">
        <v>2662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876592.5</v>
      </c>
      <c s="463">
        <v>0</v>
      </c>
      <c s="464">
        <v>0</v>
      </c>
      <c s="464">
        <v>3703.5999999999999</v>
      </c>
      <c s="464">
        <v>0</v>
      </c>
      <c s="469">
        <v>0</v>
      </c>
      <c s="469">
        <v>0</v>
      </c>
      <c s="465">
        <v>876592.5</v>
      </c>
      <c s="471">
        <v>43826</v>
      </c>
      <c s="471">
        <v>45653</v>
      </c>
      <c s="472">
        <v>1753185</v>
      </c>
      <c s="861">
        <v>0.074999999999999997</v>
      </c>
      <c s="861">
        <v>5</v>
      </c>
      <c s="633">
        <v>0.050700000000000002</v>
      </c>
      <c s="473">
        <v>0.074999999999999997</v>
      </c>
      <c s="473">
        <v>5</v>
      </c>
      <c s="474">
        <v>0.050700000000000002</v>
      </c>
      <c s="783" t="s">
        <v>1478</v>
      </c>
      <c s="783" t="s">
        <v>1479</v>
      </c>
    </row>
    <row r="632" spans="1:41" s="783" customFormat="1" ht="14.4">
      <c r="A632" s="459" t="s">
        <v>733</v>
      </c>
      <c s="460">
        <v>6</v>
      </c>
      <c s="459" t="s">
        <v>2663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3116527.5</v>
      </c>
      <c s="463">
        <v>0</v>
      </c>
      <c s="464">
        <v>0</v>
      </c>
      <c s="464">
        <v>13920.49</v>
      </c>
      <c s="464">
        <v>0</v>
      </c>
      <c s="469">
        <v>0</v>
      </c>
      <c s="469">
        <v>0</v>
      </c>
      <c s="465">
        <v>3116527.5</v>
      </c>
      <c s="471">
        <v>43826</v>
      </c>
      <c s="471">
        <v>46018</v>
      </c>
      <c s="472">
        <v>3116527.5</v>
      </c>
      <c s="861">
        <v>1.075</v>
      </c>
      <c s="861">
        <v>6</v>
      </c>
      <c s="633">
        <v>0.053600000000000002</v>
      </c>
      <c s="473">
        <v>1.075</v>
      </c>
      <c s="473">
        <v>6</v>
      </c>
      <c s="474">
        <v>0.053600000000000002</v>
      </c>
      <c s="783" t="s">
        <v>1478</v>
      </c>
      <c s="783" t="s">
        <v>1479</v>
      </c>
    </row>
    <row r="633" spans="1:41" s="783" customFormat="1" ht="14.4">
      <c r="A633" s="459" t="s">
        <v>733</v>
      </c>
      <c s="460">
        <v>7</v>
      </c>
      <c s="459" t="s">
        <v>2664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2455285</v>
      </c>
      <c s="463">
        <v>0</v>
      </c>
      <c s="464">
        <v>0</v>
      </c>
      <c s="464">
        <v>11539.84</v>
      </c>
      <c s="464">
        <v>0</v>
      </c>
      <c s="469">
        <v>0</v>
      </c>
      <c s="469">
        <v>0</v>
      </c>
      <c s="465">
        <v>2455285</v>
      </c>
      <c s="471">
        <v>43826</v>
      </c>
      <c s="471">
        <v>46383</v>
      </c>
      <c s="472">
        <v>2455285</v>
      </c>
      <c s="861">
        <v>2.0750000000000002</v>
      </c>
      <c s="861">
        <v>7</v>
      </c>
      <c s="633">
        <v>0.056399999999999999</v>
      </c>
      <c s="473">
        <v>2.0750000000000002</v>
      </c>
      <c s="473">
        <v>7</v>
      </c>
      <c s="474">
        <v>0.056399999999999999</v>
      </c>
      <c s="783" t="s">
        <v>1478</v>
      </c>
      <c s="783" t="s">
        <v>1479</v>
      </c>
    </row>
    <row r="634" spans="1:41" s="783" customFormat="1" ht="14.4">
      <c r="A634" s="459" t="s">
        <v>733</v>
      </c>
      <c s="460">
        <v>8</v>
      </c>
      <c s="459" t="s">
        <v>2665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1084715</v>
      </c>
      <c s="463">
        <v>0</v>
      </c>
      <c s="464">
        <v>0</v>
      </c>
      <c s="464">
        <v>5360.3000000000002</v>
      </c>
      <c s="464">
        <v>0</v>
      </c>
      <c s="469">
        <v>0</v>
      </c>
      <c s="469">
        <v>0</v>
      </c>
      <c s="465">
        <v>1084715</v>
      </c>
      <c s="471">
        <v>43826</v>
      </c>
      <c s="471">
        <v>46748</v>
      </c>
      <c s="472">
        <v>1084715</v>
      </c>
      <c s="861">
        <v>3.0750000000000002</v>
      </c>
      <c s="861">
        <v>8</v>
      </c>
      <c s="633">
        <v>0.059299999999999999</v>
      </c>
      <c s="473">
        <v>3.0750000000000002</v>
      </c>
      <c s="473">
        <v>8</v>
      </c>
      <c s="474">
        <v>0.059299999999999999</v>
      </c>
      <c s="783" t="s">
        <v>1478</v>
      </c>
      <c s="783" t="s">
        <v>1479</v>
      </c>
    </row>
    <row r="635" spans="1:41" s="783" customFormat="1" ht="14.4">
      <c r="A635" s="459" t="s">
        <v>733</v>
      </c>
      <c s="460">
        <v>9</v>
      </c>
      <c s="459" t="s">
        <v>2666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43826</v>
      </c>
      <c s="471">
        <v>47114</v>
      </c>
      <c s="472">
        <v>53100</v>
      </c>
      <c s="861">
        <v>4.0750000000000002</v>
      </c>
      <c s="861">
        <v>9</v>
      </c>
      <c s="633">
        <v>0.062100000000000002</v>
      </c>
      <c s="473">
        <v>4.0750000000000002</v>
      </c>
      <c s="473">
        <v>9</v>
      </c>
      <c s="474">
        <v>0.062100000000000002</v>
      </c>
      <c s="783" t="s">
        <v>1478</v>
      </c>
      <c s="783" t="s">
        <v>1479</v>
      </c>
    </row>
    <row r="636" spans="1:41" s="783" customFormat="1" ht="14.4">
      <c r="A636" s="459" t="s">
        <v>734</v>
      </c>
      <c s="460">
        <v>4</v>
      </c>
      <c s="459" t="s">
        <v>2667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43852</v>
      </c>
      <c s="471">
        <v>45313</v>
      </c>
      <c s="472">
        <v>309750</v>
      </c>
      <c s="861">
        <v>0</v>
      </c>
      <c s="861">
        <v>0</v>
      </c>
      <c s="633">
        <v>0.047100000000000003</v>
      </c>
      <c s="473">
        <v>0</v>
      </c>
      <c s="473">
        <v>0</v>
      </c>
      <c s="474">
        <v>0</v>
      </c>
      <c s="783" t="s">
        <v>1478</v>
      </c>
      <c s="783" t="s">
        <v>1479</v>
      </c>
    </row>
    <row r="637" spans="1:41" s="783" customFormat="1" ht="14.4">
      <c r="A637" s="459" t="s">
        <v>734</v>
      </c>
      <c s="460">
        <v>5</v>
      </c>
      <c s="459" t="s">
        <v>2668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1284282.5</v>
      </c>
      <c s="463">
        <v>0</v>
      </c>
      <c s="464">
        <v>0</v>
      </c>
      <c s="464">
        <v>5426.0900000000001</v>
      </c>
      <c s="464">
        <v>0</v>
      </c>
      <c s="469">
        <v>0</v>
      </c>
      <c s="469">
        <v>0</v>
      </c>
      <c s="465">
        <v>1284282.5</v>
      </c>
      <c s="471">
        <v>43852</v>
      </c>
      <c s="471">
        <v>45679</v>
      </c>
      <c s="472">
        <v>2568565</v>
      </c>
      <c s="861">
        <v>0.14444444444444443</v>
      </c>
      <c s="861">
        <v>5</v>
      </c>
      <c s="633">
        <v>0.050700000000000002</v>
      </c>
      <c s="473">
        <v>0.14444444444444443</v>
      </c>
      <c s="473">
        <v>5</v>
      </c>
      <c s="474">
        <v>0.050700000000000002</v>
      </c>
      <c s="783" t="s">
        <v>1478</v>
      </c>
      <c s="783" t="s">
        <v>1479</v>
      </c>
    </row>
    <row r="638" spans="1:41" s="783" customFormat="1" ht="14.4">
      <c r="A638" s="459" t="s">
        <v>734</v>
      </c>
      <c s="460">
        <v>6</v>
      </c>
      <c s="459" t="s">
        <v>2669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3134522.5</v>
      </c>
      <c s="463">
        <v>0</v>
      </c>
      <c s="464">
        <v>0</v>
      </c>
      <c s="464">
        <v>14000.870000000001</v>
      </c>
      <c s="464">
        <v>0</v>
      </c>
      <c s="469">
        <v>0</v>
      </c>
      <c s="469">
        <v>0</v>
      </c>
      <c s="465">
        <v>3134522.5</v>
      </c>
      <c s="471">
        <v>43852</v>
      </c>
      <c s="471">
        <v>46044</v>
      </c>
      <c s="472">
        <v>3134522.5</v>
      </c>
      <c s="861">
        <v>1.1444444444444444</v>
      </c>
      <c s="861">
        <v>6</v>
      </c>
      <c s="633">
        <v>0.053600000000000002</v>
      </c>
      <c s="473">
        <v>1.1444444444444444</v>
      </c>
      <c s="473">
        <v>6</v>
      </c>
      <c s="474">
        <v>0.053600000000000009</v>
      </c>
      <c s="783" t="s">
        <v>1478</v>
      </c>
      <c s="783" t="s">
        <v>1479</v>
      </c>
    </row>
    <row r="639" spans="1:41" s="783" customFormat="1" ht="14.4">
      <c r="A639" s="459" t="s">
        <v>734</v>
      </c>
      <c s="460">
        <v>7</v>
      </c>
      <c s="459" t="s">
        <v>2670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3117265</v>
      </c>
      <c s="463">
        <v>0</v>
      </c>
      <c s="464">
        <v>0</v>
      </c>
      <c s="464">
        <v>14651.15</v>
      </c>
      <c s="464">
        <v>0</v>
      </c>
      <c s="469">
        <v>0</v>
      </c>
      <c s="469">
        <v>0</v>
      </c>
      <c s="465">
        <v>3117265</v>
      </c>
      <c s="471">
        <v>43852</v>
      </c>
      <c s="471">
        <v>46409</v>
      </c>
      <c s="472">
        <v>3117265</v>
      </c>
      <c s="861">
        <v>2.1444444444444444</v>
      </c>
      <c s="861">
        <v>7</v>
      </c>
      <c s="633">
        <v>0.056399999999999999</v>
      </c>
      <c s="473">
        <v>2.1444444444444444</v>
      </c>
      <c s="473">
        <v>7</v>
      </c>
      <c s="474">
        <v>0.056399999999999992</v>
      </c>
      <c s="783" t="s">
        <v>1478</v>
      </c>
      <c s="783" t="s">
        <v>1479</v>
      </c>
    </row>
    <row r="640" spans="1:41" s="783" customFormat="1" ht="14.4">
      <c r="A640" s="459" t="s">
        <v>734</v>
      </c>
      <c s="460">
        <v>8</v>
      </c>
      <c s="459" t="s">
        <v>2671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683957.5</v>
      </c>
      <c s="463">
        <v>0</v>
      </c>
      <c s="464">
        <v>0</v>
      </c>
      <c s="464">
        <v>3379.8899999999999</v>
      </c>
      <c s="464">
        <v>0</v>
      </c>
      <c s="469">
        <v>0</v>
      </c>
      <c s="469">
        <v>0</v>
      </c>
      <c s="465">
        <v>683957.5</v>
      </c>
      <c s="471">
        <v>43852</v>
      </c>
      <c s="471">
        <v>46774</v>
      </c>
      <c s="472">
        <v>683957.5</v>
      </c>
      <c s="861">
        <v>3.1444444444444444</v>
      </c>
      <c s="861">
        <v>8</v>
      </c>
      <c s="633">
        <v>0.059299999999999999</v>
      </c>
      <c s="473">
        <v>3.1444444444444444</v>
      </c>
      <c s="473">
        <v>8</v>
      </c>
      <c s="474">
        <v>0.059299999999999992</v>
      </c>
      <c s="783" t="s">
        <v>1478</v>
      </c>
      <c s="783" t="s">
        <v>1479</v>
      </c>
    </row>
    <row r="641" spans="1:41" s="783" customFormat="1" ht="14.4">
      <c r="A641" s="459" t="s">
        <v>734</v>
      </c>
      <c s="460">
        <v>9</v>
      </c>
      <c s="459" t="s">
        <v>2672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43852</v>
      </c>
      <c s="471">
        <v>47140</v>
      </c>
      <c s="472">
        <v>106200</v>
      </c>
      <c s="861">
        <v>4.1444444444444448</v>
      </c>
      <c s="861">
        <v>9</v>
      </c>
      <c s="633">
        <v>0.062100000000000002</v>
      </c>
      <c s="473">
        <v>4.1444444444444448</v>
      </c>
      <c s="473">
        <v>9</v>
      </c>
      <c s="474">
        <v>0.062100000000000002</v>
      </c>
      <c s="783" t="s">
        <v>1478</v>
      </c>
      <c s="783" t="s">
        <v>1479</v>
      </c>
    </row>
    <row r="642" spans="1:41" s="783" customFormat="1" ht="14.4">
      <c r="A642" s="459" t="s">
        <v>735</v>
      </c>
      <c s="460">
        <v>4</v>
      </c>
      <c s="459" t="s">
        <v>2673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43858</v>
      </c>
      <c s="471">
        <v>45319</v>
      </c>
      <c s="472">
        <v>875265</v>
      </c>
      <c s="861">
        <v>0</v>
      </c>
      <c s="861">
        <v>0</v>
      </c>
      <c s="633">
        <v>0.047100000000000003</v>
      </c>
      <c s="473">
        <v>0</v>
      </c>
      <c s="473">
        <v>0</v>
      </c>
      <c s="474">
        <v>0</v>
      </c>
      <c s="783" t="s">
        <v>1478</v>
      </c>
      <c s="783" t="s">
        <v>1479</v>
      </c>
    </row>
    <row r="643" spans="1:41" s="783" customFormat="1" ht="14.4">
      <c r="A643" s="459" t="s">
        <v>735</v>
      </c>
      <c s="460">
        <v>5</v>
      </c>
      <c s="459" t="s">
        <v>2674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1095998.75</v>
      </c>
      <c s="463">
        <v>0</v>
      </c>
      <c s="464">
        <v>0</v>
      </c>
      <c s="464">
        <v>4630.5900000000001</v>
      </c>
      <c s="464">
        <v>0</v>
      </c>
      <c s="469">
        <v>0</v>
      </c>
      <c s="469">
        <v>0</v>
      </c>
      <c s="465">
        <v>1095998.75</v>
      </c>
      <c s="471">
        <v>43858</v>
      </c>
      <c s="471">
        <v>45685</v>
      </c>
      <c s="472">
        <v>2191997.5</v>
      </c>
      <c s="861">
        <v>0.16111111111111112</v>
      </c>
      <c s="861">
        <v>5</v>
      </c>
      <c s="633">
        <v>0.050700000000000002</v>
      </c>
      <c s="473">
        <v>0.16111111111111112</v>
      </c>
      <c s="473">
        <v>5</v>
      </c>
      <c s="474">
        <v>0.050700000000000002</v>
      </c>
      <c s="783" t="s">
        <v>1478</v>
      </c>
      <c s="783" t="s">
        <v>1479</v>
      </c>
    </row>
    <row r="644" spans="1:41" s="783" customFormat="1" ht="14.4">
      <c r="A644" s="459" t="s">
        <v>735</v>
      </c>
      <c s="460">
        <v>6</v>
      </c>
      <c s="459" t="s">
        <v>2675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4112890</v>
      </c>
      <c s="463">
        <v>0</v>
      </c>
      <c s="464">
        <v>0</v>
      </c>
      <c s="464">
        <v>18370.91</v>
      </c>
      <c s="464">
        <v>0</v>
      </c>
      <c s="469">
        <v>0</v>
      </c>
      <c s="469">
        <v>0</v>
      </c>
      <c s="465">
        <v>4112890</v>
      </c>
      <c s="471">
        <v>43858</v>
      </c>
      <c s="471">
        <v>46050</v>
      </c>
      <c s="472">
        <v>4112890</v>
      </c>
      <c s="861">
        <v>1.1611111111111112</v>
      </c>
      <c s="861">
        <v>6</v>
      </c>
      <c s="633">
        <v>0.053600000000000002</v>
      </c>
      <c s="473">
        <v>1.1611111111111112</v>
      </c>
      <c s="473">
        <v>6</v>
      </c>
      <c s="474">
        <v>0.053600000000000002</v>
      </c>
      <c s="783" t="s">
        <v>1478</v>
      </c>
      <c s="783" t="s">
        <v>1479</v>
      </c>
    </row>
    <row r="645" spans="1:41" s="783" customFormat="1" ht="14.4">
      <c r="A645" s="459" t="s">
        <v>735</v>
      </c>
      <c s="460">
        <v>7</v>
      </c>
      <c s="459" t="s">
        <v>2676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2112495</v>
      </c>
      <c s="463">
        <v>0</v>
      </c>
      <c s="464">
        <v>0</v>
      </c>
      <c s="464">
        <v>9928.7299999999996</v>
      </c>
      <c s="464">
        <v>0</v>
      </c>
      <c s="469">
        <v>0</v>
      </c>
      <c s="469">
        <v>0</v>
      </c>
      <c s="465">
        <v>2112495</v>
      </c>
      <c s="471">
        <v>43858</v>
      </c>
      <c s="471">
        <v>46415</v>
      </c>
      <c s="472">
        <v>2112495</v>
      </c>
      <c s="861">
        <v>2.161111111111111</v>
      </c>
      <c s="861">
        <v>7</v>
      </c>
      <c s="633">
        <v>0.056399999999999999</v>
      </c>
      <c s="473">
        <v>2.161111111111111</v>
      </c>
      <c s="473">
        <v>7</v>
      </c>
      <c s="474">
        <v>0.056399999999999999</v>
      </c>
      <c s="783" t="s">
        <v>1478</v>
      </c>
      <c s="783" t="s">
        <v>1479</v>
      </c>
    </row>
    <row r="646" spans="1:41" s="783" customFormat="1" ht="14.4">
      <c r="A646" s="459" t="s">
        <v>735</v>
      </c>
      <c s="460">
        <v>8</v>
      </c>
      <c s="459" t="s">
        <v>2677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458430</v>
      </c>
      <c s="463">
        <v>0</v>
      </c>
      <c s="464">
        <v>0</v>
      </c>
      <c s="464">
        <v>2265.4099999999999</v>
      </c>
      <c s="464">
        <v>0</v>
      </c>
      <c s="469">
        <v>0</v>
      </c>
      <c s="469">
        <v>0</v>
      </c>
      <c s="465">
        <v>458430</v>
      </c>
      <c s="471">
        <v>43858</v>
      </c>
      <c s="471">
        <v>46780</v>
      </c>
      <c s="472">
        <v>458430</v>
      </c>
      <c s="861">
        <v>3.161111111111111</v>
      </c>
      <c s="861">
        <v>8</v>
      </c>
      <c s="633">
        <v>0.059299999999999999</v>
      </c>
      <c s="473">
        <v>3.161111111111111</v>
      </c>
      <c s="473">
        <v>8</v>
      </c>
      <c s="474">
        <v>0.059299999999999992</v>
      </c>
      <c s="783" t="s">
        <v>1478</v>
      </c>
      <c s="783" t="s">
        <v>1479</v>
      </c>
    </row>
    <row r="647" spans="1:41" s="783" customFormat="1" ht="14.4">
      <c r="A647" s="459" t="s">
        <v>735</v>
      </c>
      <c s="460">
        <v>9</v>
      </c>
      <c s="459" t="s">
        <v>2678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43858</v>
      </c>
      <c s="471">
        <v>47146</v>
      </c>
      <c s="472">
        <v>106200</v>
      </c>
      <c s="861">
        <v>4.1611111111111114</v>
      </c>
      <c s="861">
        <v>9</v>
      </c>
      <c s="633">
        <v>0.062100000000000002</v>
      </c>
      <c s="473">
        <v>4.1611111111111114</v>
      </c>
      <c s="473">
        <v>9</v>
      </c>
      <c s="474">
        <v>0.062100000000000002</v>
      </c>
      <c s="783" t="s">
        <v>1478</v>
      </c>
      <c s="783" t="s">
        <v>1479</v>
      </c>
    </row>
    <row r="648" spans="1:41" s="783" customFormat="1" ht="14.4">
      <c r="A648" s="459" t="s">
        <v>735</v>
      </c>
      <c s="460">
        <v>10</v>
      </c>
      <c s="459" t="s">
        <v>2679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98087.5</v>
      </c>
      <c s="463">
        <v>0</v>
      </c>
      <c s="464">
        <v>0</v>
      </c>
      <c s="464">
        <v>531.30999999999995</v>
      </c>
      <c s="464">
        <v>0</v>
      </c>
      <c s="469">
        <v>0</v>
      </c>
      <c s="469">
        <v>0</v>
      </c>
      <c s="465">
        <v>98087.5</v>
      </c>
      <c s="471">
        <v>43858</v>
      </c>
      <c s="471">
        <v>47511</v>
      </c>
      <c s="472">
        <v>98087.5</v>
      </c>
      <c s="861">
        <v>5.1611111111111114</v>
      </c>
      <c s="861">
        <v>10</v>
      </c>
      <c s="633">
        <v>0.065000000000000002</v>
      </c>
      <c s="473">
        <v>5.1611111111111114</v>
      </c>
      <c s="473">
        <v>10</v>
      </c>
      <c s="474">
        <v>0.065000000000000002</v>
      </c>
      <c s="783" t="s">
        <v>1478</v>
      </c>
      <c s="783" t="s">
        <v>1479</v>
      </c>
    </row>
    <row r="649" spans="1:41" s="783" customFormat="1" ht="14.4">
      <c r="A649" s="459" t="s">
        <v>736</v>
      </c>
      <c s="460">
        <v>4</v>
      </c>
      <c s="459" t="s">
        <v>2680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43866</v>
      </c>
      <c s="471">
        <v>45327</v>
      </c>
      <c s="472">
        <v>1170265</v>
      </c>
      <c s="861">
        <v>0</v>
      </c>
      <c s="861">
        <v>0</v>
      </c>
      <c s="633">
        <v>0.047100000000000003</v>
      </c>
      <c s="473">
        <v>0</v>
      </c>
      <c s="473">
        <v>0</v>
      </c>
      <c s="474">
        <v>0</v>
      </c>
      <c s="783" t="s">
        <v>1478</v>
      </c>
      <c s="783" t="s">
        <v>1479</v>
      </c>
    </row>
    <row r="650" spans="1:41" s="783" customFormat="1" ht="14.4">
      <c r="A650" s="459" t="s">
        <v>736</v>
      </c>
      <c s="460">
        <v>5</v>
      </c>
      <c s="459" t="s">
        <v>2681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842667.5</v>
      </c>
      <c s="463">
        <v>0</v>
      </c>
      <c s="464">
        <v>0</v>
      </c>
      <c s="464">
        <v>3560.27</v>
      </c>
      <c s="464">
        <v>0</v>
      </c>
      <c s="469">
        <v>0</v>
      </c>
      <c s="469">
        <v>0</v>
      </c>
      <c s="465">
        <v>842667.5</v>
      </c>
      <c s="471">
        <v>43866</v>
      </c>
      <c s="471">
        <v>45693</v>
      </c>
      <c s="472">
        <v>1685335</v>
      </c>
      <c s="861">
        <v>0.18055555555555555</v>
      </c>
      <c s="861">
        <v>5</v>
      </c>
      <c s="633">
        <v>0.050700000000000002</v>
      </c>
      <c s="473">
        <v>0.18055555555555552</v>
      </c>
      <c s="473">
        <v>5</v>
      </c>
      <c s="474">
        <v>0.050700000000000002</v>
      </c>
      <c s="783" t="s">
        <v>1478</v>
      </c>
      <c s="783" t="s">
        <v>1479</v>
      </c>
    </row>
    <row r="651" spans="1:41" s="783" customFormat="1" ht="14.4">
      <c r="A651" s="459" t="s">
        <v>736</v>
      </c>
      <c s="460">
        <v>6</v>
      </c>
      <c s="459" t="s">
        <v>2682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2753677.5</v>
      </c>
      <c s="463">
        <v>0</v>
      </c>
      <c s="464">
        <v>0</v>
      </c>
      <c s="464">
        <v>12299.76</v>
      </c>
      <c s="464">
        <v>0</v>
      </c>
      <c s="469">
        <v>0</v>
      </c>
      <c s="469">
        <v>0</v>
      </c>
      <c s="465">
        <v>2753677.5</v>
      </c>
      <c s="471">
        <v>43866</v>
      </c>
      <c s="471">
        <v>46058</v>
      </c>
      <c s="472">
        <v>2753677.5</v>
      </c>
      <c s="861">
        <v>1.1805555555555556</v>
      </c>
      <c s="861">
        <v>6</v>
      </c>
      <c s="633">
        <v>0.053600000000000002</v>
      </c>
      <c s="473">
        <v>1.1805555555555556</v>
      </c>
      <c s="473">
        <v>6</v>
      </c>
      <c s="474">
        <v>0.053600000000000002</v>
      </c>
      <c s="783" t="s">
        <v>1478</v>
      </c>
      <c s="783" t="s">
        <v>1479</v>
      </c>
    </row>
    <row r="652" spans="1:41" s="783" customFormat="1" ht="14.4">
      <c r="A652" s="459" t="s">
        <v>736</v>
      </c>
      <c s="460">
        <v>7</v>
      </c>
      <c s="459" t="s">
        <v>2683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1250357.5</v>
      </c>
      <c s="463">
        <v>0</v>
      </c>
      <c s="464">
        <v>0</v>
      </c>
      <c s="464">
        <v>5876.6800000000003</v>
      </c>
      <c s="464">
        <v>0</v>
      </c>
      <c s="469">
        <v>0</v>
      </c>
      <c s="469">
        <v>0</v>
      </c>
      <c s="465">
        <v>1250357.5</v>
      </c>
      <c s="471">
        <v>43866</v>
      </c>
      <c s="471">
        <v>46423</v>
      </c>
      <c s="472">
        <v>1250357.5</v>
      </c>
      <c s="861">
        <v>2.1805555555555554</v>
      </c>
      <c s="861">
        <v>7</v>
      </c>
      <c s="633">
        <v>0.056399999999999999</v>
      </c>
      <c s="473">
        <v>2.1805555555555554</v>
      </c>
      <c s="473">
        <v>7</v>
      </c>
      <c s="474">
        <v>0.056399999999999999</v>
      </c>
      <c s="783" t="s">
        <v>1478</v>
      </c>
      <c s="783" t="s">
        <v>1479</v>
      </c>
    </row>
    <row r="653" spans="1:41" s="783" customFormat="1" ht="14.4">
      <c r="A653" s="459" t="s">
        <v>736</v>
      </c>
      <c s="460">
        <v>8</v>
      </c>
      <c s="459" t="s">
        <v>2684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524.79999999999995</v>
      </c>
      <c s="464">
        <v>0</v>
      </c>
      <c s="469">
        <v>0</v>
      </c>
      <c s="469">
        <v>0</v>
      </c>
      <c s="465">
        <v>106200</v>
      </c>
      <c s="471">
        <v>43866</v>
      </c>
      <c s="471">
        <v>46788</v>
      </c>
      <c s="472">
        <v>106200</v>
      </c>
      <c s="861">
        <v>3.1805555555555554</v>
      </c>
      <c s="861">
        <v>8</v>
      </c>
      <c s="633">
        <v>0.059299999999999999</v>
      </c>
      <c s="473">
        <v>3.1805555555555554</v>
      </c>
      <c s="473">
        <v>8</v>
      </c>
      <c s="474">
        <v>0.059299999999999999</v>
      </c>
      <c s="783" t="s">
        <v>1478</v>
      </c>
      <c s="783" t="s">
        <v>1479</v>
      </c>
    </row>
    <row r="654" spans="1:41" s="783" customFormat="1" ht="14.4">
      <c r="A654" s="459" t="s">
        <v>736</v>
      </c>
      <c s="460">
        <v>9</v>
      </c>
      <c s="459" t="s">
        <v>2685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43866</v>
      </c>
      <c s="471">
        <v>47519</v>
      </c>
      <c s="472">
        <v>53100</v>
      </c>
      <c s="861">
        <v>5.1805555555555554</v>
      </c>
      <c s="861">
        <v>10</v>
      </c>
      <c s="633">
        <v>0.065000000000000002</v>
      </c>
      <c s="473">
        <v>5.1805555555555554</v>
      </c>
      <c s="473">
        <v>10</v>
      </c>
      <c s="474">
        <v>0.065000000000000002</v>
      </c>
      <c s="783" t="s">
        <v>1478</v>
      </c>
      <c s="783" t="s">
        <v>1479</v>
      </c>
    </row>
    <row r="655" spans="1:41" s="783" customFormat="1" ht="14.4">
      <c r="A655" s="459" t="s">
        <v>737</v>
      </c>
      <c s="460">
        <v>4</v>
      </c>
      <c s="459" t="s">
        <v>2686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43872</v>
      </c>
      <c s="471">
        <v>45333</v>
      </c>
      <c s="472">
        <v>666700</v>
      </c>
      <c s="861">
        <v>0</v>
      </c>
      <c s="861">
        <v>0</v>
      </c>
      <c s="633">
        <v>0.047100000000000003</v>
      </c>
      <c s="473">
        <v>0</v>
      </c>
      <c s="473">
        <v>0</v>
      </c>
      <c s="474">
        <v>0</v>
      </c>
      <c s="783" t="s">
        <v>1478</v>
      </c>
      <c s="783" t="s">
        <v>1479</v>
      </c>
    </row>
    <row r="656" spans="1:41" s="783" customFormat="1" ht="14.4">
      <c r="A656" s="459" t="s">
        <v>737</v>
      </c>
      <c s="460">
        <v>5</v>
      </c>
      <c s="459" t="s">
        <v>2687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1129850</v>
      </c>
      <c s="463">
        <v>0</v>
      </c>
      <c s="464">
        <v>0</v>
      </c>
      <c s="464">
        <v>4773.6199999999999</v>
      </c>
      <c s="464">
        <v>0</v>
      </c>
      <c s="469">
        <v>0</v>
      </c>
      <c s="469">
        <v>0</v>
      </c>
      <c s="465">
        <v>1129850</v>
      </c>
      <c s="471">
        <v>43872</v>
      </c>
      <c s="471">
        <v>45699</v>
      </c>
      <c s="472">
        <v>2259700</v>
      </c>
      <c s="861">
        <v>0.19722222222222222</v>
      </c>
      <c s="861">
        <v>5</v>
      </c>
      <c s="633">
        <v>0.050700000000000002</v>
      </c>
      <c s="473">
        <v>0.19722222222222222</v>
      </c>
      <c s="473">
        <v>5</v>
      </c>
      <c s="474">
        <v>0.050700000000000002</v>
      </c>
      <c s="783" t="s">
        <v>1478</v>
      </c>
      <c s="783" t="s">
        <v>1479</v>
      </c>
    </row>
    <row r="657" spans="1:41" s="783" customFormat="1" ht="14.4">
      <c r="A657" s="459" t="s">
        <v>737</v>
      </c>
      <c s="460">
        <v>6</v>
      </c>
      <c s="459" t="s">
        <v>2688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3465512.5</v>
      </c>
      <c s="463">
        <v>0</v>
      </c>
      <c s="464">
        <v>0</v>
      </c>
      <c s="464">
        <v>15479.290000000001</v>
      </c>
      <c s="464">
        <v>0</v>
      </c>
      <c s="469">
        <v>0</v>
      </c>
      <c s="469">
        <v>0</v>
      </c>
      <c s="465">
        <v>3465512.5</v>
      </c>
      <c s="471">
        <v>43872</v>
      </c>
      <c s="471">
        <v>46064</v>
      </c>
      <c s="472">
        <v>3465512.5</v>
      </c>
      <c s="861">
        <v>1.1972222222222222</v>
      </c>
      <c s="861">
        <v>6</v>
      </c>
      <c s="633">
        <v>0.053600000000000002</v>
      </c>
      <c s="473">
        <v>1.1972222222222222</v>
      </c>
      <c s="473">
        <v>6</v>
      </c>
      <c s="474">
        <v>0.053600000000000002</v>
      </c>
      <c s="783" t="s">
        <v>1478</v>
      </c>
      <c s="783" t="s">
        <v>1479</v>
      </c>
    </row>
    <row r="658" spans="1:41" s="783" customFormat="1" ht="14.4">
      <c r="A658" s="459" t="s">
        <v>737</v>
      </c>
      <c s="460">
        <v>7</v>
      </c>
      <c s="459" t="s">
        <v>2689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3211665</v>
      </c>
      <c s="463">
        <v>0</v>
      </c>
      <c s="464">
        <v>0</v>
      </c>
      <c s="464">
        <v>15094.83</v>
      </c>
      <c s="464">
        <v>0</v>
      </c>
      <c s="469">
        <v>0</v>
      </c>
      <c s="469">
        <v>0</v>
      </c>
      <c s="465">
        <v>3211665</v>
      </c>
      <c s="471">
        <v>43872</v>
      </c>
      <c s="471">
        <v>46429</v>
      </c>
      <c s="472">
        <v>3211665</v>
      </c>
      <c s="861">
        <v>2.1972222222222224</v>
      </c>
      <c s="861">
        <v>7</v>
      </c>
      <c s="633">
        <v>0.056399999999999999</v>
      </c>
      <c s="473">
        <v>2.1972222222222224</v>
      </c>
      <c s="473">
        <v>7</v>
      </c>
      <c s="474">
        <v>0.056399999999999999</v>
      </c>
      <c s="783" t="s">
        <v>1478</v>
      </c>
      <c s="783" t="s">
        <v>1479</v>
      </c>
    </row>
    <row r="659" spans="1:41" s="783" customFormat="1" ht="14.4">
      <c r="A659" s="459" t="s">
        <v>737</v>
      </c>
      <c s="460">
        <v>8</v>
      </c>
      <c s="459" t="s">
        <v>2690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209302.5</v>
      </c>
      <c s="463">
        <v>0</v>
      </c>
      <c s="464">
        <v>0</v>
      </c>
      <c s="464">
        <v>1034.3</v>
      </c>
      <c s="464">
        <v>0</v>
      </c>
      <c s="469">
        <v>0</v>
      </c>
      <c s="469">
        <v>0</v>
      </c>
      <c s="465">
        <v>209302.5</v>
      </c>
      <c s="471">
        <v>43872</v>
      </c>
      <c s="471">
        <v>46794</v>
      </c>
      <c s="472">
        <v>209302.5</v>
      </c>
      <c s="861">
        <v>3.1972222222222224</v>
      </c>
      <c s="861">
        <v>8</v>
      </c>
      <c s="633">
        <v>0.059299999999999999</v>
      </c>
      <c s="473">
        <v>3.1972222222222224</v>
      </c>
      <c s="473">
        <v>8</v>
      </c>
      <c s="474">
        <v>0.059299999999999999</v>
      </c>
      <c s="783" t="s">
        <v>1478</v>
      </c>
      <c s="783" t="s">
        <v>1479</v>
      </c>
    </row>
    <row r="660" spans="1:41" s="783" customFormat="1" ht="14.4">
      <c r="A660" s="459" t="s">
        <v>738</v>
      </c>
      <c s="460">
        <v>4</v>
      </c>
      <c s="459" t="s">
        <v>2691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43879</v>
      </c>
      <c s="471">
        <v>45340</v>
      </c>
      <c s="472">
        <v>1747580</v>
      </c>
      <c s="861">
        <v>0</v>
      </c>
      <c s="861">
        <v>0</v>
      </c>
      <c s="633">
        <v>0.047100000000000003</v>
      </c>
      <c s="473">
        <v>0</v>
      </c>
      <c s="473">
        <v>0</v>
      </c>
      <c s="474">
        <v>0</v>
      </c>
      <c s="783" t="s">
        <v>1478</v>
      </c>
      <c s="783" t="s">
        <v>1479</v>
      </c>
    </row>
    <row r="661" spans="1:41" s="783" customFormat="1" ht="14.4">
      <c r="A661" s="459" t="s">
        <v>738</v>
      </c>
      <c s="460">
        <v>5</v>
      </c>
      <c s="459" t="s">
        <v>2692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1144010</v>
      </c>
      <c s="463">
        <v>0</v>
      </c>
      <c s="464">
        <v>0</v>
      </c>
      <c s="464">
        <v>4833.4399999999996</v>
      </c>
      <c s="464">
        <v>0</v>
      </c>
      <c s="469">
        <v>0</v>
      </c>
      <c s="469">
        <v>0</v>
      </c>
      <c s="465">
        <v>1144010</v>
      </c>
      <c s="471">
        <v>43879</v>
      </c>
      <c s="471">
        <v>45706</v>
      </c>
      <c s="472">
        <v>2288020</v>
      </c>
      <c s="861">
        <v>0.21666666666666667</v>
      </c>
      <c s="861">
        <v>5</v>
      </c>
      <c s="633">
        <v>0.050700000000000002</v>
      </c>
      <c s="473">
        <v>0.21666666666666667</v>
      </c>
      <c s="473">
        <v>5</v>
      </c>
      <c s="474">
        <v>0.050700000000000002</v>
      </c>
      <c s="783" t="s">
        <v>1478</v>
      </c>
      <c s="783" t="s">
        <v>1479</v>
      </c>
    </row>
    <row r="662" spans="1:41" s="783" customFormat="1" ht="14.4">
      <c r="A662" s="459" t="s">
        <v>738</v>
      </c>
      <c s="460">
        <v>6</v>
      </c>
      <c s="459" t="s">
        <v>2693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2595852.5</v>
      </c>
      <c s="463">
        <v>0</v>
      </c>
      <c s="464">
        <v>0</v>
      </c>
      <c s="464">
        <v>11594.809999999999</v>
      </c>
      <c s="464">
        <v>0</v>
      </c>
      <c s="469">
        <v>0</v>
      </c>
      <c s="469">
        <v>0</v>
      </c>
      <c s="465">
        <v>2595852.5</v>
      </c>
      <c s="471">
        <v>43879</v>
      </c>
      <c s="471">
        <v>46071</v>
      </c>
      <c s="472">
        <v>2595852.5</v>
      </c>
      <c s="861">
        <v>1.2166666666666666</v>
      </c>
      <c s="861">
        <v>6</v>
      </c>
      <c s="633">
        <v>0.053600000000000002</v>
      </c>
      <c s="473">
        <v>1.2166666666666666</v>
      </c>
      <c s="473">
        <v>6</v>
      </c>
      <c s="474">
        <v>0.053600000000000009</v>
      </c>
      <c s="783" t="s">
        <v>1478</v>
      </c>
      <c s="783" t="s">
        <v>1479</v>
      </c>
    </row>
    <row r="663" spans="1:41" s="783" customFormat="1" ht="14.4">
      <c r="A663" s="459" t="s">
        <v>738</v>
      </c>
      <c s="460">
        <v>7</v>
      </c>
      <c s="459" t="s">
        <v>2694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1675600</v>
      </c>
      <c s="463">
        <v>0</v>
      </c>
      <c s="464">
        <v>0</v>
      </c>
      <c s="464">
        <v>7875.3199999999997</v>
      </c>
      <c s="464">
        <v>0</v>
      </c>
      <c s="469">
        <v>0</v>
      </c>
      <c s="469">
        <v>0</v>
      </c>
      <c s="465">
        <v>1675600</v>
      </c>
      <c s="471">
        <v>43879</v>
      </c>
      <c s="471">
        <v>46436</v>
      </c>
      <c s="472">
        <v>1675600</v>
      </c>
      <c s="861">
        <v>2.2166666666666668</v>
      </c>
      <c s="861">
        <v>7</v>
      </c>
      <c s="633">
        <v>0.056399999999999999</v>
      </c>
      <c s="473">
        <v>2.2166666666666668</v>
      </c>
      <c s="473">
        <v>7</v>
      </c>
      <c s="474">
        <v>0.056399999999999999</v>
      </c>
      <c s="783" t="s">
        <v>1478</v>
      </c>
      <c s="783" t="s">
        <v>1479</v>
      </c>
    </row>
    <row r="664" spans="1:41" s="783" customFormat="1" ht="14.4">
      <c r="A664" s="459" t="s">
        <v>738</v>
      </c>
      <c s="460">
        <v>8</v>
      </c>
      <c s="459" t="s">
        <v>2695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206057.5</v>
      </c>
      <c s="463">
        <v>0</v>
      </c>
      <c s="464">
        <v>0</v>
      </c>
      <c s="464">
        <v>1018.27</v>
      </c>
      <c s="464">
        <v>0</v>
      </c>
      <c s="469">
        <v>0</v>
      </c>
      <c s="469">
        <v>0</v>
      </c>
      <c s="465">
        <v>206057.5</v>
      </c>
      <c s="471">
        <v>43879</v>
      </c>
      <c s="471">
        <v>46801</v>
      </c>
      <c s="472">
        <v>206057.5</v>
      </c>
      <c s="861">
        <v>3.2166666666666668</v>
      </c>
      <c s="861">
        <v>8</v>
      </c>
      <c s="633">
        <v>0.059299999999999999</v>
      </c>
      <c s="473">
        <v>3.2166666666666672</v>
      </c>
      <c s="473">
        <v>8</v>
      </c>
      <c s="474">
        <v>0.059299999999999999</v>
      </c>
      <c s="783" t="s">
        <v>1478</v>
      </c>
      <c s="783" t="s">
        <v>1479</v>
      </c>
    </row>
    <row r="665" spans="1:41" s="783" customFormat="1" ht="14.4">
      <c r="A665" s="459" t="s">
        <v>739</v>
      </c>
      <c s="460">
        <v>4</v>
      </c>
      <c s="459" t="s">
        <v>2696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43888</v>
      </c>
      <c s="471">
        <v>45349</v>
      </c>
      <c s="472">
        <v>1413787.5</v>
      </c>
      <c s="861">
        <v>0</v>
      </c>
      <c s="861">
        <v>0</v>
      </c>
      <c s="633">
        <v>0.047100000000000003</v>
      </c>
      <c s="473">
        <v>0</v>
      </c>
      <c s="473">
        <v>0</v>
      </c>
      <c s="474">
        <v>0</v>
      </c>
      <c s="783" t="s">
        <v>1478</v>
      </c>
      <c s="783" t="s">
        <v>1479</v>
      </c>
    </row>
    <row r="666" spans="1:41" s="783" customFormat="1" ht="14.4">
      <c r="A666" s="459" t="s">
        <v>739</v>
      </c>
      <c s="460">
        <v>5</v>
      </c>
      <c s="459" t="s">
        <v>2697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635061.25</v>
      </c>
      <c s="463">
        <v>0</v>
      </c>
      <c s="464">
        <v>0</v>
      </c>
      <c s="464">
        <v>2683.1300000000001</v>
      </c>
      <c s="464">
        <v>0</v>
      </c>
      <c s="469">
        <v>0</v>
      </c>
      <c s="469">
        <v>0</v>
      </c>
      <c s="465">
        <v>635061.25</v>
      </c>
      <c s="471">
        <v>43888</v>
      </c>
      <c s="471">
        <v>45715</v>
      </c>
      <c s="472">
        <v>1270122.5</v>
      </c>
      <c s="861">
        <v>0.24166666666666667</v>
      </c>
      <c s="861">
        <v>5</v>
      </c>
      <c s="633">
        <v>0.050700000000000002</v>
      </c>
      <c s="473">
        <v>0.24166666666666664</v>
      </c>
      <c s="473">
        <v>5</v>
      </c>
      <c s="474">
        <v>0.050700000000000002</v>
      </c>
      <c s="783" t="s">
        <v>1478</v>
      </c>
      <c s="783" t="s">
        <v>1479</v>
      </c>
    </row>
    <row r="667" spans="1:41" s="783" customFormat="1" ht="14.4">
      <c r="A667" s="459" t="s">
        <v>739</v>
      </c>
      <c s="460">
        <v>6</v>
      </c>
      <c s="459" t="s">
        <v>2698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1265697.5</v>
      </c>
      <c s="463">
        <v>0</v>
      </c>
      <c s="464">
        <v>0</v>
      </c>
      <c s="464">
        <v>5653.4499999999998</v>
      </c>
      <c s="464">
        <v>0</v>
      </c>
      <c s="469">
        <v>0</v>
      </c>
      <c s="469">
        <v>0</v>
      </c>
      <c s="465">
        <v>1265697.5</v>
      </c>
      <c s="471">
        <v>43888</v>
      </c>
      <c s="471">
        <v>46080</v>
      </c>
      <c s="472">
        <v>1265697.5</v>
      </c>
      <c s="861">
        <v>1.2416666666666667</v>
      </c>
      <c s="861">
        <v>6</v>
      </c>
      <c s="633">
        <v>0.053600000000000002</v>
      </c>
      <c s="473">
        <v>1.2416666666666667</v>
      </c>
      <c s="473">
        <v>6</v>
      </c>
      <c s="474">
        <v>0.053600000000000002</v>
      </c>
      <c s="783" t="s">
        <v>1478</v>
      </c>
      <c s="783" t="s">
        <v>1479</v>
      </c>
    </row>
    <row r="668" spans="1:41" s="783" customFormat="1" ht="14.4">
      <c r="A668" s="459" t="s">
        <v>739</v>
      </c>
      <c s="460">
        <v>7</v>
      </c>
      <c s="459" t="s">
        <v>2699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1359065</v>
      </c>
      <c s="463">
        <v>0</v>
      </c>
      <c s="464">
        <v>0</v>
      </c>
      <c s="464">
        <v>6387.6099999999997</v>
      </c>
      <c s="464">
        <v>0</v>
      </c>
      <c s="469">
        <v>0</v>
      </c>
      <c s="469">
        <v>0</v>
      </c>
      <c s="465">
        <v>1359065</v>
      </c>
      <c s="471">
        <v>43888</v>
      </c>
      <c s="471">
        <v>46445</v>
      </c>
      <c s="472">
        <v>1359065</v>
      </c>
      <c s="861">
        <v>2.2416666666666667</v>
      </c>
      <c s="861">
        <v>7</v>
      </c>
      <c s="633">
        <v>0.056399999999999999</v>
      </c>
      <c s="473">
        <v>2.2416666666666667</v>
      </c>
      <c s="473">
        <v>7</v>
      </c>
      <c s="474">
        <v>0.056400000000000006</v>
      </c>
      <c s="783" t="s">
        <v>1478</v>
      </c>
      <c s="783" t="s">
        <v>1479</v>
      </c>
    </row>
    <row r="669" spans="1:41" s="783" customFormat="1" ht="14.4">
      <c r="A669" s="459" t="s">
        <v>739</v>
      </c>
      <c s="460">
        <v>8</v>
      </c>
      <c s="459" t="s">
        <v>2700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413737.5</v>
      </c>
      <c s="463">
        <v>0</v>
      </c>
      <c s="464">
        <v>0</v>
      </c>
      <c s="464">
        <v>2044.55</v>
      </c>
      <c s="464">
        <v>0</v>
      </c>
      <c s="469">
        <v>0</v>
      </c>
      <c s="469">
        <v>0</v>
      </c>
      <c s="465">
        <v>413737.5</v>
      </c>
      <c s="471">
        <v>43888</v>
      </c>
      <c s="471">
        <v>46810</v>
      </c>
      <c s="472">
        <v>413737.5</v>
      </c>
      <c s="861">
        <v>3.2416666666666667</v>
      </c>
      <c s="861">
        <v>8</v>
      </c>
      <c s="633">
        <v>0.059299999999999999</v>
      </c>
      <c s="473">
        <v>3.2416666666666667</v>
      </c>
      <c s="473">
        <v>8</v>
      </c>
      <c s="474">
        <v>0.059300000000000005</v>
      </c>
      <c s="783" t="s">
        <v>1478</v>
      </c>
      <c s="783" t="s">
        <v>1479</v>
      </c>
    </row>
    <row r="670" spans="1:41" s="783" customFormat="1" ht="14.4">
      <c r="A670" s="459" t="s">
        <v>740</v>
      </c>
      <c s="460">
        <v>3</v>
      </c>
      <c s="459" t="s">
        <v>2701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43900</v>
      </c>
      <c s="471">
        <v>45361</v>
      </c>
      <c s="472">
        <v>1486062.5</v>
      </c>
      <c s="861">
        <v>0</v>
      </c>
      <c s="861">
        <v>0</v>
      </c>
      <c s="633">
        <v>0.047100000000000003</v>
      </c>
      <c s="473">
        <v>0</v>
      </c>
      <c s="473">
        <v>0</v>
      </c>
      <c s="474">
        <v>0</v>
      </c>
      <c s="783" t="s">
        <v>1478</v>
      </c>
      <c s="783" t="s">
        <v>1479</v>
      </c>
    </row>
    <row r="671" spans="1:41" s="783" customFormat="1" ht="14.4">
      <c r="A671" s="459" t="s">
        <v>740</v>
      </c>
      <c s="460">
        <v>4</v>
      </c>
      <c s="459" t="s">
        <v>2702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1954080</v>
      </c>
      <c s="463">
        <v>0</v>
      </c>
      <c s="464">
        <v>0</v>
      </c>
      <c s="464">
        <v>8255.9899999999998</v>
      </c>
      <c s="464">
        <v>0</v>
      </c>
      <c s="469">
        <v>0</v>
      </c>
      <c s="469">
        <v>0</v>
      </c>
      <c s="465">
        <v>1954080</v>
      </c>
      <c s="471">
        <v>43900</v>
      </c>
      <c s="471">
        <v>45726</v>
      </c>
      <c s="472">
        <v>3908160</v>
      </c>
      <c s="861">
        <v>0.27777777777777779</v>
      </c>
      <c s="861">
        <v>5</v>
      </c>
      <c s="633">
        <v>0.050700000000000002</v>
      </c>
      <c s="473">
        <v>0.27777777777777779</v>
      </c>
      <c s="473">
        <v>5</v>
      </c>
      <c s="474">
        <v>0.050700000000000002</v>
      </c>
      <c s="783" t="s">
        <v>1478</v>
      </c>
      <c s="783" t="s">
        <v>1479</v>
      </c>
    </row>
    <row r="672" spans="1:41" s="783" customFormat="1" ht="14.4">
      <c r="A672" s="459" t="s">
        <v>740</v>
      </c>
      <c s="460">
        <v>5</v>
      </c>
      <c s="459" t="s">
        <v>2703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2899407.5</v>
      </c>
      <c s="463">
        <v>0</v>
      </c>
      <c s="464">
        <v>0</v>
      </c>
      <c s="464">
        <v>12950.690000000001</v>
      </c>
      <c s="464">
        <v>0</v>
      </c>
      <c s="469">
        <v>0</v>
      </c>
      <c s="469">
        <v>0</v>
      </c>
      <c s="465">
        <v>2899407.5</v>
      </c>
      <c s="471">
        <v>43900</v>
      </c>
      <c s="471">
        <v>46091</v>
      </c>
      <c s="472">
        <v>2899407.5</v>
      </c>
      <c s="861">
        <v>1.2777777777777777</v>
      </c>
      <c s="861">
        <v>6</v>
      </c>
      <c s="633">
        <v>0.053600000000000002</v>
      </c>
      <c s="473">
        <v>1.2777777777777777</v>
      </c>
      <c s="473">
        <v>6</v>
      </c>
      <c s="474">
        <v>0.053600000000000002</v>
      </c>
      <c s="783" t="s">
        <v>1478</v>
      </c>
      <c s="783" t="s">
        <v>1479</v>
      </c>
    </row>
    <row r="673" spans="1:41" s="783" customFormat="1" ht="14.4">
      <c r="A673" s="459" t="s">
        <v>740</v>
      </c>
      <c s="460">
        <v>6</v>
      </c>
      <c s="459" t="s">
        <v>2704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854172.5</v>
      </c>
      <c s="463">
        <v>0</v>
      </c>
      <c s="464">
        <v>0</v>
      </c>
      <c s="464">
        <v>4014.6100000000001</v>
      </c>
      <c s="464">
        <v>0</v>
      </c>
      <c s="469">
        <v>0</v>
      </c>
      <c s="469">
        <v>0</v>
      </c>
      <c s="465">
        <v>854172.5</v>
      </c>
      <c s="471">
        <v>43900</v>
      </c>
      <c s="471">
        <v>46456</v>
      </c>
      <c s="472">
        <v>854172.5</v>
      </c>
      <c s="861">
        <v>2.2777777777777777</v>
      </c>
      <c s="861">
        <v>7</v>
      </c>
      <c s="633">
        <v>0.056399999999999999</v>
      </c>
      <c s="473">
        <v>2.2777777777777777</v>
      </c>
      <c s="473">
        <v>7</v>
      </c>
      <c s="474">
        <v>0.056399999999999999</v>
      </c>
      <c s="783" t="s">
        <v>1478</v>
      </c>
      <c s="783" t="s">
        <v>1479</v>
      </c>
    </row>
    <row r="674" spans="1:41" s="783" customFormat="1" ht="14.4">
      <c r="A674" s="459" t="s">
        <v>740</v>
      </c>
      <c s="460">
        <v>7</v>
      </c>
      <c s="459" t="s">
        <v>2705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50002.5</v>
      </c>
      <c s="463">
        <v>0</v>
      </c>
      <c s="464">
        <v>0</v>
      </c>
      <c s="464">
        <v>258.75999999999999</v>
      </c>
      <c s="464">
        <v>0</v>
      </c>
      <c s="469">
        <v>0</v>
      </c>
      <c s="469">
        <v>0</v>
      </c>
      <c s="465">
        <v>50002.5</v>
      </c>
      <c s="471">
        <v>43900</v>
      </c>
      <c s="471">
        <v>47187</v>
      </c>
      <c s="472">
        <v>50002.5</v>
      </c>
      <c s="861">
        <v>4.2777777777777777</v>
      </c>
      <c s="861">
        <v>9</v>
      </c>
      <c s="633">
        <v>0.062100000000000002</v>
      </c>
      <c s="473">
        <v>4.2777777777777777</v>
      </c>
      <c s="473">
        <v>9</v>
      </c>
      <c s="474">
        <v>0.062100000000000002</v>
      </c>
      <c s="783" t="s">
        <v>1478</v>
      </c>
      <c s="783" t="s">
        <v>1479</v>
      </c>
    </row>
    <row r="675" spans="1:41" s="783" customFormat="1" ht="14.4">
      <c r="A675" s="459" t="s">
        <v>741</v>
      </c>
      <c s="460">
        <v>2</v>
      </c>
      <c s="459" t="s">
        <v>2706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43908</v>
      </c>
      <c s="471">
        <v>45369</v>
      </c>
      <c s="472">
        <v>246325</v>
      </c>
      <c s="861">
        <v>0</v>
      </c>
      <c s="861">
        <v>0</v>
      </c>
      <c s="633">
        <v>0.047100000000000003</v>
      </c>
      <c s="473">
        <v>0</v>
      </c>
      <c s="473">
        <v>0</v>
      </c>
      <c s="474">
        <v>0</v>
      </c>
      <c s="783" t="s">
        <v>1478</v>
      </c>
      <c s="783" t="s">
        <v>1479</v>
      </c>
    </row>
    <row r="676" spans="1:41" s="783" customFormat="1" ht="14.4">
      <c r="A676" s="459" t="s">
        <v>741</v>
      </c>
      <c s="460">
        <v>3</v>
      </c>
      <c s="459" t="s">
        <v>2707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1108315</v>
      </c>
      <c s="463">
        <v>0</v>
      </c>
      <c s="464">
        <v>0</v>
      </c>
      <c s="464">
        <v>4682.6300000000001</v>
      </c>
      <c s="464">
        <v>0</v>
      </c>
      <c s="469">
        <v>0</v>
      </c>
      <c s="469">
        <v>0</v>
      </c>
      <c s="465">
        <v>1108315</v>
      </c>
      <c s="471">
        <v>43908</v>
      </c>
      <c s="471">
        <v>45734</v>
      </c>
      <c s="472">
        <v>2216630</v>
      </c>
      <c s="861">
        <v>0.29999999999999999</v>
      </c>
      <c s="861">
        <v>5</v>
      </c>
      <c s="633">
        <v>0.050700000000000002</v>
      </c>
      <c s="473">
        <v>0.29999999999999999</v>
      </c>
      <c s="473">
        <v>5</v>
      </c>
      <c s="474">
        <v>0.050700000000000002</v>
      </c>
      <c s="783" t="s">
        <v>1478</v>
      </c>
      <c s="783" t="s">
        <v>1479</v>
      </c>
    </row>
    <row r="677" spans="1:41" s="783" customFormat="1" ht="14.4">
      <c r="A677" s="459" t="s">
        <v>741</v>
      </c>
      <c s="460">
        <v>4</v>
      </c>
      <c s="459" t="s">
        <v>2708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3888690</v>
      </c>
      <c s="463">
        <v>0</v>
      </c>
      <c s="464">
        <v>0</v>
      </c>
      <c s="464">
        <v>17369.48</v>
      </c>
      <c s="464">
        <v>0</v>
      </c>
      <c s="469">
        <v>0</v>
      </c>
      <c s="469">
        <v>0</v>
      </c>
      <c s="465">
        <v>3888690</v>
      </c>
      <c s="471">
        <v>43908</v>
      </c>
      <c s="471">
        <v>46099</v>
      </c>
      <c s="472">
        <v>3888690</v>
      </c>
      <c s="861">
        <v>1.3</v>
      </c>
      <c s="861">
        <v>6</v>
      </c>
      <c s="633">
        <v>0.053600000000000002</v>
      </c>
      <c s="473">
        <v>1.3</v>
      </c>
      <c s="473">
        <v>6</v>
      </c>
      <c s="474">
        <v>0.053600000000000002</v>
      </c>
      <c s="783" t="s">
        <v>1478</v>
      </c>
      <c s="783" t="s">
        <v>1479</v>
      </c>
    </row>
    <row r="678" spans="1:41" s="783" customFormat="1" ht="14.4">
      <c r="A678" s="459" t="s">
        <v>741</v>
      </c>
      <c s="460">
        <v>5</v>
      </c>
      <c s="459" t="s">
        <v>2709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3249425</v>
      </c>
      <c s="463">
        <v>0</v>
      </c>
      <c s="464">
        <v>0</v>
      </c>
      <c s="464">
        <v>15272.299999999999</v>
      </c>
      <c s="464">
        <v>0</v>
      </c>
      <c s="469">
        <v>0</v>
      </c>
      <c s="469">
        <v>0</v>
      </c>
      <c s="465">
        <v>3249425</v>
      </c>
      <c s="471">
        <v>43908</v>
      </c>
      <c s="471">
        <v>46464</v>
      </c>
      <c s="472">
        <v>3249425</v>
      </c>
      <c s="861">
        <v>2.2999999999999998</v>
      </c>
      <c s="861">
        <v>7</v>
      </c>
      <c s="633">
        <v>0.056399999999999999</v>
      </c>
      <c s="473">
        <v>2.2999999999999998</v>
      </c>
      <c s="473">
        <v>7</v>
      </c>
      <c s="474">
        <v>0.056399999999999999</v>
      </c>
      <c s="783" t="s">
        <v>1478</v>
      </c>
      <c s="783" t="s">
        <v>1479</v>
      </c>
    </row>
    <row r="679" spans="1:41" s="783" customFormat="1" ht="14.4">
      <c r="A679" s="459" t="s">
        <v>742</v>
      </c>
      <c s="460">
        <v>2</v>
      </c>
      <c s="459" t="s">
        <v>2710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43917</v>
      </c>
      <c s="471">
        <v>45378</v>
      </c>
      <c s="472">
        <v>246472.5</v>
      </c>
      <c s="861">
        <v>0</v>
      </c>
      <c s="861">
        <v>0</v>
      </c>
      <c s="633">
        <v>0.047100000000000003</v>
      </c>
      <c s="473">
        <v>0</v>
      </c>
      <c s="473">
        <v>0</v>
      </c>
      <c s="474">
        <v>0</v>
      </c>
      <c s="783" t="s">
        <v>1478</v>
      </c>
      <c s="783" t="s">
        <v>1479</v>
      </c>
    </row>
    <row r="680" spans="1:41" s="783" customFormat="1" ht="14.4">
      <c r="A680" s="459" t="s">
        <v>742</v>
      </c>
      <c s="460">
        <v>3</v>
      </c>
      <c s="459" t="s">
        <v>2711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141821.25</v>
      </c>
      <c s="463">
        <v>0</v>
      </c>
      <c s="464">
        <v>0</v>
      </c>
      <c s="464">
        <v>599.19000000000005</v>
      </c>
      <c s="464">
        <v>0</v>
      </c>
      <c s="469">
        <v>0</v>
      </c>
      <c s="469">
        <v>0</v>
      </c>
      <c s="465">
        <v>141821.25</v>
      </c>
      <c s="471">
        <v>43917</v>
      </c>
      <c s="471">
        <v>45743</v>
      </c>
      <c s="472">
        <v>283642.5</v>
      </c>
      <c s="861">
        <v>0.32500000000000001</v>
      </c>
      <c s="861">
        <v>5</v>
      </c>
      <c s="633">
        <v>0.050700000000000002</v>
      </c>
      <c s="473">
        <v>0.32500000000000001</v>
      </c>
      <c s="473">
        <v>5</v>
      </c>
      <c s="474">
        <v>0.050700000000000002</v>
      </c>
      <c s="783" t="s">
        <v>1478</v>
      </c>
      <c s="783" t="s">
        <v>1479</v>
      </c>
    </row>
    <row r="681" spans="1:41" s="783" customFormat="1" ht="14.4">
      <c r="A681" s="459" t="s">
        <v>742</v>
      </c>
      <c s="460">
        <v>4</v>
      </c>
      <c s="459" t="s">
        <v>2712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1933282.5</v>
      </c>
      <c s="463">
        <v>0</v>
      </c>
      <c s="464">
        <v>0</v>
      </c>
      <c s="464">
        <v>8635.3299999999999</v>
      </c>
      <c s="464">
        <v>0</v>
      </c>
      <c s="469">
        <v>0</v>
      </c>
      <c s="469">
        <v>0</v>
      </c>
      <c s="465">
        <v>1933282.5</v>
      </c>
      <c s="471">
        <v>43917</v>
      </c>
      <c s="471">
        <v>46108</v>
      </c>
      <c s="472">
        <v>1933282.5</v>
      </c>
      <c s="861">
        <v>1.325</v>
      </c>
      <c s="861">
        <v>6</v>
      </c>
      <c s="633">
        <v>0.053600000000000002</v>
      </c>
      <c s="473">
        <v>1.325</v>
      </c>
      <c s="473">
        <v>6</v>
      </c>
      <c s="474">
        <v>0.053600000000000002</v>
      </c>
      <c s="783" t="s">
        <v>1478</v>
      </c>
      <c s="783" t="s">
        <v>1479</v>
      </c>
    </row>
    <row r="682" spans="1:41" s="783" customFormat="1" ht="14.4">
      <c r="A682" s="459" t="s">
        <v>742</v>
      </c>
      <c s="460">
        <v>5</v>
      </c>
      <c s="459" t="s">
        <v>2713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5265012.5</v>
      </c>
      <c s="463">
        <v>0</v>
      </c>
      <c s="464">
        <v>0</v>
      </c>
      <c s="464">
        <v>24745.560000000001</v>
      </c>
      <c s="464">
        <v>0</v>
      </c>
      <c s="469">
        <v>0</v>
      </c>
      <c s="469">
        <v>0</v>
      </c>
      <c s="465">
        <v>5265012.5</v>
      </c>
      <c s="471">
        <v>43917</v>
      </c>
      <c s="471">
        <v>46473</v>
      </c>
      <c s="472">
        <v>5265012.5</v>
      </c>
      <c s="861">
        <v>2.3250000000000002</v>
      </c>
      <c s="861">
        <v>7</v>
      </c>
      <c s="633">
        <v>0.056399999999999999</v>
      </c>
      <c s="473">
        <v>2.3250000000000002</v>
      </c>
      <c s="473">
        <v>7</v>
      </c>
      <c s="474">
        <v>0.056400000000000006</v>
      </c>
      <c s="783" t="s">
        <v>1478</v>
      </c>
      <c s="783" t="s">
        <v>1479</v>
      </c>
    </row>
    <row r="683" spans="1:41" s="783" customFormat="1" ht="14.4">
      <c r="A683" s="459" t="s">
        <v>742</v>
      </c>
      <c s="460">
        <v>6</v>
      </c>
      <c s="459" t="s">
        <v>2714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1959537.5</v>
      </c>
      <c s="463">
        <v>0</v>
      </c>
      <c s="464">
        <v>0</v>
      </c>
      <c s="464">
        <v>9683.3799999999992</v>
      </c>
      <c s="464">
        <v>0</v>
      </c>
      <c s="469">
        <v>0</v>
      </c>
      <c s="469">
        <v>0</v>
      </c>
      <c s="465">
        <v>1959537.5</v>
      </c>
      <c s="471">
        <v>43917</v>
      </c>
      <c s="471">
        <v>46839</v>
      </c>
      <c s="472">
        <v>1959537.5</v>
      </c>
      <c s="861">
        <v>3.3250000000000002</v>
      </c>
      <c s="861">
        <v>8</v>
      </c>
      <c s="633">
        <v>0.059299999999999999</v>
      </c>
      <c s="473">
        <v>3.3250000000000002</v>
      </c>
      <c s="473">
        <v>8</v>
      </c>
      <c s="474">
        <v>0.059299999999999999</v>
      </c>
      <c s="783" t="s">
        <v>1478</v>
      </c>
      <c s="783" t="s">
        <v>1479</v>
      </c>
    </row>
    <row r="684" spans="1:41" s="783" customFormat="1" ht="14.4">
      <c r="A684" s="459" t="s">
        <v>742</v>
      </c>
      <c s="460">
        <v>7</v>
      </c>
      <c s="459" t="s">
        <v>2715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265500</v>
      </c>
      <c s="463">
        <v>0</v>
      </c>
      <c s="464">
        <v>0</v>
      </c>
      <c s="464">
        <v>1373.96</v>
      </c>
      <c s="464">
        <v>0</v>
      </c>
      <c s="469">
        <v>0</v>
      </c>
      <c s="469">
        <v>0</v>
      </c>
      <c s="465">
        <v>265500</v>
      </c>
      <c s="471">
        <v>43917</v>
      </c>
      <c s="471">
        <v>47204</v>
      </c>
      <c s="472">
        <v>265500</v>
      </c>
      <c s="861">
        <v>4.3250000000000002</v>
      </c>
      <c s="861">
        <v>9</v>
      </c>
      <c s="633">
        <v>0.062100000000000002</v>
      </c>
      <c s="473">
        <v>4.3250000000000002</v>
      </c>
      <c s="473">
        <v>9</v>
      </c>
      <c s="474">
        <v>0.062099999999999995</v>
      </c>
      <c s="783" t="s">
        <v>1478</v>
      </c>
      <c s="783" t="s">
        <v>1479</v>
      </c>
    </row>
    <row r="685" spans="1:41" s="783" customFormat="1" ht="14.4">
      <c r="A685" s="459" t="s">
        <v>742</v>
      </c>
      <c s="460">
        <v>8</v>
      </c>
      <c s="459" t="s">
        <v>2716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92777.5</v>
      </c>
      <c s="463">
        <v>0</v>
      </c>
      <c s="464">
        <v>0</v>
      </c>
      <c s="464">
        <v>502.54000000000002</v>
      </c>
      <c s="464">
        <v>0</v>
      </c>
      <c s="469">
        <v>0</v>
      </c>
      <c s="469">
        <v>0</v>
      </c>
      <c s="465">
        <v>92777.5</v>
      </c>
      <c s="471">
        <v>43917</v>
      </c>
      <c s="471">
        <v>47569</v>
      </c>
      <c s="472">
        <v>92777.5</v>
      </c>
      <c s="861">
        <v>5.3250000000000002</v>
      </c>
      <c s="861">
        <v>10</v>
      </c>
      <c s="633">
        <v>0.065000000000000002</v>
      </c>
      <c s="473">
        <v>5.3250000000000002</v>
      </c>
      <c s="473">
        <v>10</v>
      </c>
      <c s="474">
        <v>0.065000000000000002</v>
      </c>
      <c s="783" t="s">
        <v>1478</v>
      </c>
      <c s="783" t="s">
        <v>1479</v>
      </c>
    </row>
    <row r="686" spans="1:41" s="783" customFormat="1" ht="14.4">
      <c r="A686" s="459" t="s">
        <v>743</v>
      </c>
      <c s="460">
        <v>2</v>
      </c>
      <c s="459" t="s">
        <v>2717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43924</v>
      </c>
      <c s="471">
        <v>45385</v>
      </c>
      <c s="472">
        <v>53100</v>
      </c>
      <c s="861">
        <v>0</v>
      </c>
      <c s="861">
        <v>0</v>
      </c>
      <c s="633">
        <v>0.047100000000000003</v>
      </c>
      <c s="473">
        <v>0</v>
      </c>
      <c s="473">
        <v>0</v>
      </c>
      <c s="474">
        <v>0</v>
      </c>
      <c s="783" t="s">
        <v>1478</v>
      </c>
      <c s="783" t="s">
        <v>1479</v>
      </c>
    </row>
    <row r="687" spans="1:41" s="783" customFormat="1" ht="14.4">
      <c r="A687" s="459" t="s">
        <v>743</v>
      </c>
      <c s="460">
        <v>3</v>
      </c>
      <c s="459" t="s">
        <v>2718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254363.75</v>
      </c>
      <c s="463">
        <v>0</v>
      </c>
      <c s="464">
        <v>0</v>
      </c>
      <c s="464">
        <v>1074.6900000000001</v>
      </c>
      <c s="464">
        <v>0</v>
      </c>
      <c s="469">
        <v>0</v>
      </c>
      <c s="469">
        <v>0</v>
      </c>
      <c s="465">
        <v>254363.75</v>
      </c>
      <c s="471">
        <v>43924</v>
      </c>
      <c s="471">
        <v>45750</v>
      </c>
      <c s="472">
        <v>508727.5</v>
      </c>
      <c s="861">
        <v>0.34166666666666667</v>
      </c>
      <c s="861">
        <v>5</v>
      </c>
      <c s="633">
        <v>0.050700000000000002</v>
      </c>
      <c s="473">
        <v>0.34166666666666667</v>
      </c>
      <c s="473">
        <v>5</v>
      </c>
      <c s="474">
        <v>0.050700000000000002</v>
      </c>
      <c s="783" t="s">
        <v>1478</v>
      </c>
      <c s="783" t="s">
        <v>1479</v>
      </c>
    </row>
    <row r="688" spans="1:41" s="783" customFormat="1" ht="14.4">
      <c r="A688" s="459" t="s">
        <v>743</v>
      </c>
      <c s="460">
        <v>4</v>
      </c>
      <c s="459" t="s">
        <v>2719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1630612.5</v>
      </c>
      <c s="463">
        <v>0</v>
      </c>
      <c s="464">
        <v>0</v>
      </c>
      <c s="464">
        <v>7283.3999999999996</v>
      </c>
      <c s="464">
        <v>0</v>
      </c>
      <c s="469">
        <v>0</v>
      </c>
      <c s="469">
        <v>0</v>
      </c>
      <c s="465">
        <v>1630612.5</v>
      </c>
      <c s="471">
        <v>43924</v>
      </c>
      <c s="471">
        <v>46115</v>
      </c>
      <c s="472">
        <v>1630612.5</v>
      </c>
      <c s="861">
        <v>1.3416666666666666</v>
      </c>
      <c s="861">
        <v>6</v>
      </c>
      <c s="633">
        <v>0.053600000000000002</v>
      </c>
      <c s="473">
        <v>1.3416666666666666</v>
      </c>
      <c s="473">
        <v>6</v>
      </c>
      <c s="474">
        <v>0.053600000000000002</v>
      </c>
      <c s="783" t="s">
        <v>1478</v>
      </c>
      <c s="783" t="s">
        <v>1479</v>
      </c>
    </row>
    <row r="689" spans="1:41" s="783" customFormat="1" ht="14.4">
      <c r="A689" s="459" t="s">
        <v>743</v>
      </c>
      <c s="460">
        <v>5</v>
      </c>
      <c s="459" t="s">
        <v>2720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4615422.5</v>
      </c>
      <c s="463">
        <v>0</v>
      </c>
      <c s="464">
        <v>0</v>
      </c>
      <c s="464">
        <v>21692.490000000002</v>
      </c>
      <c s="464">
        <v>0</v>
      </c>
      <c s="469">
        <v>0</v>
      </c>
      <c s="469">
        <v>0</v>
      </c>
      <c s="465">
        <v>4615422.5</v>
      </c>
      <c s="471">
        <v>43924</v>
      </c>
      <c s="471">
        <v>46480</v>
      </c>
      <c s="472">
        <v>4615422.5</v>
      </c>
      <c s="861">
        <v>2.3416666666666668</v>
      </c>
      <c s="861">
        <v>7</v>
      </c>
      <c s="633">
        <v>0.056399999999999999</v>
      </c>
      <c s="473">
        <v>2.3416666666666668</v>
      </c>
      <c s="473">
        <v>7</v>
      </c>
      <c s="474">
        <v>0.056399999999999999</v>
      </c>
      <c s="783" t="s">
        <v>1478</v>
      </c>
      <c s="783" t="s">
        <v>1479</v>
      </c>
    </row>
    <row r="690" spans="1:41" s="783" customFormat="1" ht="14.4">
      <c r="A690" s="459" t="s">
        <v>743</v>
      </c>
      <c s="460">
        <v>6</v>
      </c>
      <c s="459" t="s">
        <v>2721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2848077.5</v>
      </c>
      <c s="463">
        <v>0</v>
      </c>
      <c s="464">
        <v>0</v>
      </c>
      <c s="464">
        <v>14074.25</v>
      </c>
      <c s="464">
        <v>0</v>
      </c>
      <c s="469">
        <v>0</v>
      </c>
      <c s="469">
        <v>0</v>
      </c>
      <c s="465">
        <v>2848077.5</v>
      </c>
      <c s="471">
        <v>43924</v>
      </c>
      <c s="471">
        <v>46846</v>
      </c>
      <c s="472">
        <v>2848077.5</v>
      </c>
      <c s="861">
        <v>3.3416666666666668</v>
      </c>
      <c s="861">
        <v>8</v>
      </c>
      <c s="633">
        <v>0.059299999999999999</v>
      </c>
      <c s="473">
        <v>3.3416666666666668</v>
      </c>
      <c s="473">
        <v>8</v>
      </c>
      <c s="474">
        <v>0.059299999999999999</v>
      </c>
      <c s="783" t="s">
        <v>1478</v>
      </c>
      <c s="783" t="s">
        <v>1479</v>
      </c>
    </row>
    <row r="691" spans="1:41" s="783" customFormat="1" ht="14.4">
      <c r="A691" s="459" t="s">
        <v>743</v>
      </c>
      <c s="460">
        <v>7</v>
      </c>
      <c s="459" t="s">
        <v>2722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265500</v>
      </c>
      <c s="463">
        <v>0</v>
      </c>
      <c s="464">
        <v>0</v>
      </c>
      <c s="464">
        <v>1373.96</v>
      </c>
      <c s="464">
        <v>0</v>
      </c>
      <c s="469">
        <v>0</v>
      </c>
      <c s="469">
        <v>0</v>
      </c>
      <c s="465">
        <v>265500</v>
      </c>
      <c s="471">
        <v>43924</v>
      </c>
      <c s="471">
        <v>47211</v>
      </c>
      <c s="472">
        <v>265500</v>
      </c>
      <c s="861">
        <v>4.3416666666666668</v>
      </c>
      <c s="861">
        <v>9</v>
      </c>
      <c s="633">
        <v>0.062100000000000002</v>
      </c>
      <c s="473">
        <v>4.3416666666666668</v>
      </c>
      <c s="473">
        <v>9</v>
      </c>
      <c s="474">
        <v>0.062099999999999995</v>
      </c>
      <c s="783" t="s">
        <v>1478</v>
      </c>
      <c s="783" t="s">
        <v>1479</v>
      </c>
    </row>
    <row r="692" spans="1:41" s="783" customFormat="1" ht="14.4">
      <c r="A692" s="459" t="s">
        <v>743</v>
      </c>
      <c s="460">
        <v>8</v>
      </c>
      <c s="459" t="s">
        <v>2723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43924</v>
      </c>
      <c s="471">
        <v>47576</v>
      </c>
      <c s="472">
        <v>53100</v>
      </c>
      <c s="861">
        <v>5.3416666666666668</v>
      </c>
      <c s="861">
        <v>10</v>
      </c>
      <c s="633">
        <v>0.065000000000000002</v>
      </c>
      <c s="473">
        <v>5.3416666666666668</v>
      </c>
      <c s="473">
        <v>10</v>
      </c>
      <c s="474">
        <v>0.065000000000000002</v>
      </c>
      <c s="783" t="s">
        <v>1478</v>
      </c>
      <c s="783" t="s">
        <v>1479</v>
      </c>
    </row>
    <row r="693" spans="1:41" s="783" customFormat="1" ht="14.4">
      <c r="A693" s="459" t="s">
        <v>744</v>
      </c>
      <c s="460">
        <v>3</v>
      </c>
      <c s="459" t="s">
        <v>2724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43941</v>
      </c>
      <c s="471">
        <v>45402</v>
      </c>
      <c s="472">
        <v>512120</v>
      </c>
      <c s="861">
        <v>0</v>
      </c>
      <c s="861">
        <v>0</v>
      </c>
      <c s="633">
        <v>0.047100000000000003</v>
      </c>
      <c s="473">
        <v>0</v>
      </c>
      <c s="473">
        <v>0</v>
      </c>
      <c s="474">
        <v>0</v>
      </c>
      <c s="783" t="s">
        <v>1478</v>
      </c>
      <c s="783" t="s">
        <v>1479</v>
      </c>
    </row>
    <row r="694" spans="1:41" s="783" customFormat="1" ht="14.4">
      <c r="A694" s="459" t="s">
        <v>744</v>
      </c>
      <c s="460">
        <v>4</v>
      </c>
      <c s="459" t="s">
        <v>2725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505851.25</v>
      </c>
      <c s="463">
        <v>0</v>
      </c>
      <c s="464">
        <v>0</v>
      </c>
      <c s="464">
        <v>2137.2199999999998</v>
      </c>
      <c s="464">
        <v>0</v>
      </c>
      <c s="469">
        <v>0</v>
      </c>
      <c s="469">
        <v>0</v>
      </c>
      <c s="465">
        <v>505851.25</v>
      </c>
      <c s="471">
        <v>43941</v>
      </c>
      <c s="471">
        <v>45767</v>
      </c>
      <c s="472">
        <v>1011702.5</v>
      </c>
      <c s="861">
        <v>0.3888888888888889</v>
      </c>
      <c s="861">
        <v>5</v>
      </c>
      <c s="633">
        <v>0.050700000000000002</v>
      </c>
      <c s="473">
        <v>0.3888888888888889</v>
      </c>
      <c s="473">
        <v>5</v>
      </c>
      <c s="474">
        <v>0.050700000000000002</v>
      </c>
      <c s="783" t="s">
        <v>1478</v>
      </c>
      <c s="783" t="s">
        <v>1479</v>
      </c>
    </row>
    <row r="695" spans="1:41" s="783" customFormat="1" ht="14.4">
      <c r="A695" s="459" t="s">
        <v>744</v>
      </c>
      <c s="460">
        <v>5</v>
      </c>
      <c s="459" t="s">
        <v>2726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1903045</v>
      </c>
      <c s="463">
        <v>0</v>
      </c>
      <c s="464">
        <v>0</v>
      </c>
      <c s="464">
        <v>8500.2700000000004</v>
      </c>
      <c s="464">
        <v>0</v>
      </c>
      <c s="469">
        <v>0</v>
      </c>
      <c s="469">
        <v>0</v>
      </c>
      <c s="465">
        <v>1903045</v>
      </c>
      <c s="471">
        <v>43941</v>
      </c>
      <c s="471">
        <v>46132</v>
      </c>
      <c s="472">
        <v>1903045</v>
      </c>
      <c s="861">
        <v>1.3888888888888888</v>
      </c>
      <c s="861">
        <v>6</v>
      </c>
      <c s="633">
        <v>0.053600000000000002</v>
      </c>
      <c s="473">
        <v>1.3888888888888888</v>
      </c>
      <c s="473">
        <v>6</v>
      </c>
      <c s="474">
        <v>0.053600000000000002</v>
      </c>
      <c s="783" t="s">
        <v>1478</v>
      </c>
      <c s="783" t="s">
        <v>1479</v>
      </c>
    </row>
    <row r="696" spans="1:41" s="783" customFormat="1" ht="14.4">
      <c r="A696" s="459" t="s">
        <v>744</v>
      </c>
      <c s="460">
        <v>6</v>
      </c>
      <c s="459" t="s">
        <v>2727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3864500</v>
      </c>
      <c s="463">
        <v>0</v>
      </c>
      <c s="464">
        <v>0</v>
      </c>
      <c s="464">
        <v>18163.150000000001</v>
      </c>
      <c s="464">
        <v>0</v>
      </c>
      <c s="469">
        <v>0</v>
      </c>
      <c s="469">
        <v>0</v>
      </c>
      <c s="465">
        <v>3864500</v>
      </c>
      <c s="471">
        <v>43941</v>
      </c>
      <c s="471">
        <v>46497</v>
      </c>
      <c s="472">
        <v>3864500</v>
      </c>
      <c s="861">
        <v>2.3888888888888888</v>
      </c>
      <c s="861">
        <v>7</v>
      </c>
      <c s="633">
        <v>0.056399999999999999</v>
      </c>
      <c s="473">
        <v>2.3888888888888888</v>
      </c>
      <c s="473">
        <v>7</v>
      </c>
      <c s="474">
        <v>0.056399999999999999</v>
      </c>
      <c s="783" t="s">
        <v>1478</v>
      </c>
      <c s="783" t="s">
        <v>1479</v>
      </c>
    </row>
    <row r="697" spans="1:41" s="783" customFormat="1" ht="14.4">
      <c r="A697" s="459" t="s">
        <v>744</v>
      </c>
      <c s="460">
        <v>7</v>
      </c>
      <c s="459" t="s">
        <v>2728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2517382.5</v>
      </c>
      <c s="463">
        <v>0</v>
      </c>
      <c s="464">
        <v>0</v>
      </c>
      <c s="464">
        <v>12440.07</v>
      </c>
      <c s="464">
        <v>0</v>
      </c>
      <c s="469">
        <v>0</v>
      </c>
      <c s="469">
        <v>0</v>
      </c>
      <c s="465">
        <v>2517382.5</v>
      </c>
      <c s="471">
        <v>43941</v>
      </c>
      <c s="471">
        <v>46863</v>
      </c>
      <c s="472">
        <v>2517382.5</v>
      </c>
      <c s="861">
        <v>3.3888888888888888</v>
      </c>
      <c s="861">
        <v>8</v>
      </c>
      <c s="633">
        <v>0.059299999999999999</v>
      </c>
      <c s="473">
        <v>3.3888888888888893</v>
      </c>
      <c s="473">
        <v>8</v>
      </c>
      <c s="474">
        <v>0.059299999999999999</v>
      </c>
      <c s="783" t="s">
        <v>1478</v>
      </c>
      <c s="783" t="s">
        <v>1479</v>
      </c>
    </row>
    <row r="698" spans="1:41" s="783" customFormat="1" ht="14.4">
      <c r="A698" s="459" t="s">
        <v>744</v>
      </c>
      <c s="460">
        <v>8</v>
      </c>
      <c s="459" t="s">
        <v>2729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43941</v>
      </c>
      <c s="471">
        <v>47228</v>
      </c>
      <c s="472">
        <v>106200</v>
      </c>
      <c s="861">
        <v>4.3888888888888893</v>
      </c>
      <c s="861">
        <v>9</v>
      </c>
      <c s="633">
        <v>0.062100000000000002</v>
      </c>
      <c s="473">
        <v>4.3888888888888893</v>
      </c>
      <c s="473">
        <v>9</v>
      </c>
      <c s="474">
        <v>0.062100000000000002</v>
      </c>
      <c s="783" t="s">
        <v>1478</v>
      </c>
      <c s="783" t="s">
        <v>1479</v>
      </c>
    </row>
    <row r="699" spans="1:41" s="783" customFormat="1" ht="14.4">
      <c r="A699" s="459" t="s">
        <v>744</v>
      </c>
      <c s="460">
        <v>9</v>
      </c>
      <c s="459" t="s">
        <v>2730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43941</v>
      </c>
      <c s="471">
        <v>47593</v>
      </c>
      <c s="472">
        <v>53100</v>
      </c>
      <c s="861">
        <v>5.3888888888888893</v>
      </c>
      <c s="861">
        <v>10</v>
      </c>
      <c s="633">
        <v>0.065000000000000002</v>
      </c>
      <c s="473">
        <v>5.3888888888888893</v>
      </c>
      <c s="473">
        <v>10</v>
      </c>
      <c s="474">
        <v>0.065000000000000002</v>
      </c>
      <c s="783" t="s">
        <v>1478</v>
      </c>
      <c s="783" t="s">
        <v>1479</v>
      </c>
    </row>
    <row r="700" spans="1:41" s="783" customFormat="1" ht="14.4">
      <c r="A700" s="459" t="s">
        <v>745</v>
      </c>
      <c s="460">
        <v>3</v>
      </c>
      <c s="459" t="s">
        <v>2731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43962</v>
      </c>
      <c s="471">
        <v>45423</v>
      </c>
      <c s="472">
        <v>358425</v>
      </c>
      <c s="861">
        <v>0</v>
      </c>
      <c s="861">
        <v>0</v>
      </c>
      <c s="633">
        <v>0.047100000000000003</v>
      </c>
      <c s="473">
        <v>0</v>
      </c>
      <c s="473">
        <v>0</v>
      </c>
      <c s="474">
        <v>0</v>
      </c>
      <c s="783" t="s">
        <v>1478</v>
      </c>
      <c s="783" t="s">
        <v>1479</v>
      </c>
    </row>
    <row r="701" spans="1:41" s="783" customFormat="1" ht="14.4">
      <c r="A701" s="459" t="s">
        <v>745</v>
      </c>
      <c s="460">
        <v>4</v>
      </c>
      <c s="459" t="s">
        <v>2732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1345200</v>
      </c>
      <c s="463">
        <v>0</v>
      </c>
      <c s="464">
        <v>672600</v>
      </c>
      <c s="464">
        <v>5683.4700000000003</v>
      </c>
      <c s="464">
        <v>0</v>
      </c>
      <c s="469">
        <v>0</v>
      </c>
      <c s="469">
        <v>0</v>
      </c>
      <c s="465">
        <v>672600</v>
      </c>
      <c s="471">
        <v>43962</v>
      </c>
      <c s="471">
        <v>45788</v>
      </c>
      <c s="472">
        <v>1345200</v>
      </c>
      <c s="861">
        <v>0.44722222222222224</v>
      </c>
      <c s="861">
        <v>5</v>
      </c>
      <c s="633">
        <v>0.050700000000000002</v>
      </c>
      <c s="473">
        <v>0.44722222222222224</v>
      </c>
      <c s="473">
        <v>5</v>
      </c>
      <c s="474">
        <v>0.050700000000000002</v>
      </c>
      <c s="783" t="s">
        <v>1478</v>
      </c>
      <c s="783" t="s">
        <v>1479</v>
      </c>
    </row>
    <row r="702" spans="1:41" s="783" customFormat="1" ht="14.4">
      <c r="A702" s="459" t="s">
        <v>745</v>
      </c>
      <c s="460">
        <v>5</v>
      </c>
      <c s="459" t="s">
        <v>2733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2028862.5</v>
      </c>
      <c s="463">
        <v>0</v>
      </c>
      <c s="464">
        <v>0</v>
      </c>
      <c s="464">
        <v>9062.25</v>
      </c>
      <c s="464">
        <v>0</v>
      </c>
      <c s="469">
        <v>0</v>
      </c>
      <c s="469">
        <v>0</v>
      </c>
      <c s="465">
        <v>2028862.5</v>
      </c>
      <c s="471">
        <v>43962</v>
      </c>
      <c s="471">
        <v>46153</v>
      </c>
      <c s="472">
        <v>2028862.5</v>
      </c>
      <c s="861">
        <v>1.4472222222222222</v>
      </c>
      <c s="861">
        <v>6</v>
      </c>
      <c s="633">
        <v>0.053600000000000002</v>
      </c>
      <c s="473">
        <v>1.4472222222222224</v>
      </c>
      <c s="473">
        <v>6</v>
      </c>
      <c s="474">
        <v>0.053600000000000002</v>
      </c>
      <c s="783" t="s">
        <v>1478</v>
      </c>
      <c s="783" t="s">
        <v>1479</v>
      </c>
    </row>
    <row r="703" spans="1:41" s="783" customFormat="1" ht="14.4">
      <c r="A703" s="459" t="s">
        <v>745</v>
      </c>
      <c s="460">
        <v>6</v>
      </c>
      <c s="459" t="s">
        <v>2734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3163580</v>
      </c>
      <c s="463">
        <v>0</v>
      </c>
      <c s="464">
        <v>0</v>
      </c>
      <c s="464">
        <v>14868.83</v>
      </c>
      <c s="464">
        <v>0</v>
      </c>
      <c s="469">
        <v>0</v>
      </c>
      <c s="469">
        <v>0</v>
      </c>
      <c s="465">
        <v>3163580</v>
      </c>
      <c s="471">
        <v>43962</v>
      </c>
      <c s="471">
        <v>46518</v>
      </c>
      <c s="472">
        <v>3163580</v>
      </c>
      <c s="861">
        <v>2.4472222222222224</v>
      </c>
      <c s="861">
        <v>7</v>
      </c>
      <c s="633">
        <v>0.056399999999999999</v>
      </c>
      <c s="473">
        <v>2.4472222222222224</v>
      </c>
      <c s="473">
        <v>7</v>
      </c>
      <c s="474">
        <v>0.056399999999999992</v>
      </c>
      <c s="783" t="s">
        <v>1478</v>
      </c>
      <c s="783" t="s">
        <v>1479</v>
      </c>
    </row>
    <row r="704" spans="1:41" s="783" customFormat="1" ht="14.4">
      <c r="A704" s="459" t="s">
        <v>745</v>
      </c>
      <c s="460">
        <v>7</v>
      </c>
      <c s="459" t="s">
        <v>2735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2717687.5</v>
      </c>
      <c s="463">
        <v>0</v>
      </c>
      <c s="464">
        <v>0</v>
      </c>
      <c s="464">
        <v>13429.91</v>
      </c>
      <c s="464">
        <v>0</v>
      </c>
      <c s="469">
        <v>0</v>
      </c>
      <c s="469">
        <v>0</v>
      </c>
      <c s="465">
        <v>2717687.5</v>
      </c>
      <c s="471">
        <v>43962</v>
      </c>
      <c s="471">
        <v>46884</v>
      </c>
      <c s="472">
        <v>2717687.5</v>
      </c>
      <c s="861">
        <v>3.4472222222222224</v>
      </c>
      <c s="861">
        <v>8</v>
      </c>
      <c s="633">
        <v>0.059299999999999999</v>
      </c>
      <c s="473">
        <v>3.4472222222222224</v>
      </c>
      <c s="473">
        <v>8</v>
      </c>
      <c s="474">
        <v>0.059299999999999999</v>
      </c>
      <c s="783" t="s">
        <v>1478</v>
      </c>
      <c s="783" t="s">
        <v>1479</v>
      </c>
    </row>
    <row r="705" spans="1:41" s="783" customFormat="1" ht="14.4">
      <c r="A705" s="459" t="s">
        <v>745</v>
      </c>
      <c s="460">
        <v>8</v>
      </c>
      <c s="459" t="s">
        <v>2736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43962</v>
      </c>
      <c s="471">
        <v>47249</v>
      </c>
      <c s="472">
        <v>53100</v>
      </c>
      <c s="861">
        <v>4.447222222222222</v>
      </c>
      <c s="861">
        <v>9</v>
      </c>
      <c s="633">
        <v>0.062100000000000002</v>
      </c>
      <c s="473">
        <v>4.447222222222222</v>
      </c>
      <c s="473">
        <v>9</v>
      </c>
      <c s="474">
        <v>0.062100000000000002</v>
      </c>
      <c s="783" t="s">
        <v>1478</v>
      </c>
      <c s="783" t="s">
        <v>1479</v>
      </c>
    </row>
    <row r="706" spans="1:41" s="783" customFormat="1" ht="14.4">
      <c r="A706" s="459" t="s">
        <v>746</v>
      </c>
      <c s="460">
        <v>3</v>
      </c>
      <c s="459" t="s">
        <v>2737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44013</v>
      </c>
      <c s="471">
        <v>45474</v>
      </c>
      <c s="472">
        <v>53100</v>
      </c>
      <c s="861">
        <v>0</v>
      </c>
      <c s="861">
        <v>0</v>
      </c>
      <c s="633">
        <v>0.047100000000000003</v>
      </c>
      <c s="473">
        <v>0</v>
      </c>
      <c s="473">
        <v>0</v>
      </c>
      <c s="474">
        <v>0</v>
      </c>
      <c s="783" t="s">
        <v>1478</v>
      </c>
      <c s="783" t="s">
        <v>1479</v>
      </c>
    </row>
    <row r="707" spans="1:41" s="783" customFormat="1" ht="14.4">
      <c r="A707" s="459" t="s">
        <v>746</v>
      </c>
      <c s="460">
        <v>4</v>
      </c>
      <c s="459" t="s">
        <v>2738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362997.5</v>
      </c>
      <c s="463">
        <v>0</v>
      </c>
      <c s="464">
        <v>0</v>
      </c>
      <c s="464">
        <v>1621.3900000000001</v>
      </c>
      <c s="464">
        <v>0</v>
      </c>
      <c s="469">
        <v>0</v>
      </c>
      <c s="469">
        <v>0</v>
      </c>
      <c s="465">
        <v>362997.5</v>
      </c>
      <c s="471">
        <v>44013</v>
      </c>
      <c s="471">
        <v>46204</v>
      </c>
      <c s="472">
        <v>362997.5</v>
      </c>
      <c s="861">
        <v>1.586111111111111</v>
      </c>
      <c s="861">
        <v>6</v>
      </c>
      <c s="633">
        <v>0.053600000000000002</v>
      </c>
      <c s="473">
        <v>1.586111111111111</v>
      </c>
      <c s="473">
        <v>6</v>
      </c>
      <c s="474">
        <v>0.053600000000000002</v>
      </c>
      <c s="783" t="s">
        <v>1478</v>
      </c>
      <c s="783" t="s">
        <v>1479</v>
      </c>
    </row>
    <row r="708" spans="1:41" s="783" customFormat="1" ht="14.4">
      <c r="A708" s="459" t="s">
        <v>746</v>
      </c>
      <c s="460">
        <v>5</v>
      </c>
      <c s="459" t="s">
        <v>2739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1695365</v>
      </c>
      <c s="463">
        <v>0</v>
      </c>
      <c s="464">
        <v>0</v>
      </c>
      <c s="464">
        <v>7968.2200000000003</v>
      </c>
      <c s="464">
        <v>0</v>
      </c>
      <c s="469">
        <v>0</v>
      </c>
      <c s="469">
        <v>0</v>
      </c>
      <c s="465">
        <v>1695365</v>
      </c>
      <c s="471">
        <v>44013</v>
      </c>
      <c s="471">
        <v>46569</v>
      </c>
      <c s="472">
        <v>1695365</v>
      </c>
      <c s="861">
        <v>2.5861111111111112</v>
      </c>
      <c s="861">
        <v>7</v>
      </c>
      <c s="633">
        <v>0.056399999999999999</v>
      </c>
      <c s="473">
        <v>2.5861111111111112</v>
      </c>
      <c s="473">
        <v>7</v>
      </c>
      <c s="474">
        <v>0.056399999999999999</v>
      </c>
      <c s="783" t="s">
        <v>1478</v>
      </c>
      <c s="783" t="s">
        <v>1479</v>
      </c>
    </row>
    <row r="709" spans="1:41" s="783" customFormat="1" ht="14.4">
      <c r="A709" s="459" t="s">
        <v>746</v>
      </c>
      <c s="460">
        <v>6</v>
      </c>
      <c s="459" t="s">
        <v>2740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264467.5</v>
      </c>
      <c s="463">
        <v>0</v>
      </c>
      <c s="464">
        <v>0</v>
      </c>
      <c s="464">
        <v>1306.9100000000001</v>
      </c>
      <c s="464">
        <v>0</v>
      </c>
      <c s="469">
        <v>0</v>
      </c>
      <c s="469">
        <v>0</v>
      </c>
      <c s="465">
        <v>264467.5</v>
      </c>
      <c s="471">
        <v>44013</v>
      </c>
      <c s="471">
        <v>46935</v>
      </c>
      <c s="472">
        <v>264467.5</v>
      </c>
      <c s="861">
        <v>3.5861111111111112</v>
      </c>
      <c s="861">
        <v>8</v>
      </c>
      <c s="633">
        <v>0.059299999999999999</v>
      </c>
      <c s="473">
        <v>3.5861111111111112</v>
      </c>
      <c s="473">
        <v>8</v>
      </c>
      <c s="474">
        <v>0.059299999999999999</v>
      </c>
      <c s="783" t="s">
        <v>1478</v>
      </c>
      <c s="783" t="s">
        <v>1479</v>
      </c>
    </row>
    <row r="710" spans="1:41" s="783" customFormat="1" ht="14.4">
      <c r="A710" s="459" t="s">
        <v>747</v>
      </c>
      <c s="460">
        <v>3</v>
      </c>
      <c s="459" t="s">
        <v>2741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44021</v>
      </c>
      <c s="471">
        <v>45482</v>
      </c>
      <c s="472">
        <v>397217.5</v>
      </c>
      <c s="861">
        <v>0</v>
      </c>
      <c s="861">
        <v>0</v>
      </c>
      <c s="633">
        <v>0.047100000000000003</v>
      </c>
      <c s="473">
        <v>0</v>
      </c>
      <c s="473">
        <v>0</v>
      </c>
      <c s="474">
        <v>0</v>
      </c>
      <c s="783" t="s">
        <v>1478</v>
      </c>
      <c s="783" t="s">
        <v>1479</v>
      </c>
    </row>
    <row r="711" spans="1:41" s="783" customFormat="1" ht="14.4">
      <c r="A711" s="459" t="s">
        <v>747</v>
      </c>
      <c s="460">
        <v>4</v>
      </c>
      <c s="459" t="s">
        <v>2742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333202.5</v>
      </c>
      <c s="463">
        <v>0</v>
      </c>
      <c s="464">
        <v>0</v>
      </c>
      <c s="464">
        <v>1407.78</v>
      </c>
      <c s="464">
        <v>0</v>
      </c>
      <c s="469">
        <v>0</v>
      </c>
      <c s="469">
        <v>0</v>
      </c>
      <c s="465">
        <v>333202.5</v>
      </c>
      <c s="471">
        <v>44021</v>
      </c>
      <c s="471">
        <v>45847</v>
      </c>
      <c s="472">
        <v>333202.5</v>
      </c>
      <c s="861">
        <v>0.60833333333333328</v>
      </c>
      <c s="861">
        <v>5</v>
      </c>
      <c s="633">
        <v>0.050700000000000002</v>
      </c>
      <c s="473">
        <v>0.60833333333333328</v>
      </c>
      <c s="473">
        <v>5</v>
      </c>
      <c s="474">
        <v>0.050700000000000002</v>
      </c>
      <c s="783" t="s">
        <v>1478</v>
      </c>
      <c s="783" t="s">
        <v>1479</v>
      </c>
    </row>
    <row r="712" spans="1:41" s="783" customFormat="1" ht="14.4">
      <c r="A712" s="459" t="s">
        <v>747</v>
      </c>
      <c s="460">
        <v>5</v>
      </c>
      <c s="459" t="s">
        <v>2743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975270</v>
      </c>
      <c s="463">
        <v>0</v>
      </c>
      <c s="464">
        <v>0</v>
      </c>
      <c s="464">
        <v>4356.21</v>
      </c>
      <c s="464">
        <v>0</v>
      </c>
      <c s="469">
        <v>0</v>
      </c>
      <c s="469">
        <v>0</v>
      </c>
      <c s="465">
        <v>975270</v>
      </c>
      <c s="471">
        <v>44021</v>
      </c>
      <c s="471">
        <v>46212</v>
      </c>
      <c s="472">
        <v>975270</v>
      </c>
      <c s="861">
        <v>1.6083333333333334</v>
      </c>
      <c s="861">
        <v>6</v>
      </c>
      <c s="633">
        <v>0.053600000000000002</v>
      </c>
      <c s="473">
        <v>1.6083333333333334</v>
      </c>
      <c s="473">
        <v>6</v>
      </c>
      <c s="474">
        <v>0.053600000000000002</v>
      </c>
      <c s="783" t="s">
        <v>1478</v>
      </c>
      <c s="783" t="s">
        <v>1479</v>
      </c>
    </row>
    <row r="713" spans="1:41" s="783" customFormat="1" ht="14.4">
      <c r="A713" s="459" t="s">
        <v>747</v>
      </c>
      <c s="460">
        <v>6</v>
      </c>
      <c s="459" t="s">
        <v>2744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314322.5</v>
      </c>
      <c s="463">
        <v>0</v>
      </c>
      <c s="464">
        <v>0</v>
      </c>
      <c s="464">
        <v>1477.3199999999999</v>
      </c>
      <c s="464">
        <v>0</v>
      </c>
      <c s="469">
        <v>0</v>
      </c>
      <c s="469">
        <v>0</v>
      </c>
      <c s="465">
        <v>314322.5</v>
      </c>
      <c s="471">
        <v>44021</v>
      </c>
      <c s="471">
        <v>46577</v>
      </c>
      <c s="472">
        <v>314322.5</v>
      </c>
      <c s="861">
        <v>2.6083333333333334</v>
      </c>
      <c s="861">
        <v>7</v>
      </c>
      <c s="633">
        <v>0.056399999999999999</v>
      </c>
      <c s="473">
        <v>2.6083333333333334</v>
      </c>
      <c s="473">
        <v>7</v>
      </c>
      <c s="474">
        <v>0.056399999999999999</v>
      </c>
      <c s="783" t="s">
        <v>1478</v>
      </c>
      <c s="783" t="s">
        <v>1479</v>
      </c>
    </row>
    <row r="714" spans="1:41" s="783" customFormat="1" ht="14.4">
      <c r="A714" s="459" t="s">
        <v>747</v>
      </c>
      <c s="460">
        <v>7</v>
      </c>
      <c s="459" t="s">
        <v>2745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264320</v>
      </c>
      <c s="463">
        <v>0</v>
      </c>
      <c s="464">
        <v>0</v>
      </c>
      <c s="464">
        <v>1306.1800000000001</v>
      </c>
      <c s="464">
        <v>0</v>
      </c>
      <c s="469">
        <v>0</v>
      </c>
      <c s="469">
        <v>0</v>
      </c>
      <c s="465">
        <v>264320</v>
      </c>
      <c s="471">
        <v>44021</v>
      </c>
      <c s="471">
        <v>46943</v>
      </c>
      <c s="472">
        <v>264320</v>
      </c>
      <c s="861">
        <v>3.6083333333333334</v>
      </c>
      <c s="861">
        <v>8</v>
      </c>
      <c s="633">
        <v>0.059299999999999999</v>
      </c>
      <c s="473">
        <v>3.6083333333333334</v>
      </c>
      <c s="473">
        <v>8</v>
      </c>
      <c s="474">
        <v>0.059299999999999999</v>
      </c>
      <c s="783" t="s">
        <v>1478</v>
      </c>
      <c s="783" t="s">
        <v>1479</v>
      </c>
    </row>
    <row r="715" spans="1:41" s="783" customFormat="1" ht="14.4">
      <c r="A715" s="459" t="s">
        <v>748</v>
      </c>
      <c s="460">
        <v>1</v>
      </c>
      <c s="459" t="s">
        <v>2746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498402.5</v>
      </c>
      <c s="463">
        <v>0</v>
      </c>
      <c s="464">
        <v>0</v>
      </c>
      <c s="464">
        <v>2226.1999999999998</v>
      </c>
      <c s="464">
        <v>0</v>
      </c>
      <c s="469">
        <v>0</v>
      </c>
      <c s="469">
        <v>0</v>
      </c>
      <c s="465">
        <v>498402.5</v>
      </c>
      <c s="471">
        <v>44029</v>
      </c>
      <c s="471">
        <v>46220</v>
      </c>
      <c s="472">
        <v>498402.5</v>
      </c>
      <c s="861">
        <v>1.6305555555555555</v>
      </c>
      <c s="861">
        <v>6</v>
      </c>
      <c s="633">
        <v>0.053600000000000002</v>
      </c>
      <c s="473">
        <v>1.6305555555555555</v>
      </c>
      <c s="473">
        <v>6</v>
      </c>
      <c s="474">
        <v>0.053600000000000002</v>
      </c>
      <c s="783" t="s">
        <v>1478</v>
      </c>
      <c s="783" t="s">
        <v>1479</v>
      </c>
    </row>
    <row r="716" spans="1:41" s="783" customFormat="1" ht="14.4">
      <c r="A716" s="459" t="s">
        <v>748</v>
      </c>
      <c s="460">
        <v>2</v>
      </c>
      <c s="459" t="s">
        <v>2747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1812480</v>
      </c>
      <c s="463">
        <v>0</v>
      </c>
      <c s="464">
        <v>0</v>
      </c>
      <c s="464">
        <v>8518.6599999999999</v>
      </c>
      <c s="464">
        <v>0</v>
      </c>
      <c s="469">
        <v>0</v>
      </c>
      <c s="469">
        <v>0</v>
      </c>
      <c s="465">
        <v>1812480</v>
      </c>
      <c s="471">
        <v>44029</v>
      </c>
      <c s="471">
        <v>46585</v>
      </c>
      <c s="472">
        <v>1812480</v>
      </c>
      <c s="861">
        <v>2.6305555555555555</v>
      </c>
      <c s="861">
        <v>7</v>
      </c>
      <c s="633">
        <v>0.056399999999999999</v>
      </c>
      <c s="473">
        <v>2.6305555555555555</v>
      </c>
      <c s="473">
        <v>7</v>
      </c>
      <c s="474">
        <v>0.056399999999999999</v>
      </c>
      <c s="783" t="s">
        <v>1478</v>
      </c>
      <c s="783" t="s">
        <v>1479</v>
      </c>
    </row>
    <row r="717" spans="1:41" s="783" customFormat="1" ht="14.4">
      <c r="A717" s="459" t="s">
        <v>748</v>
      </c>
      <c s="460">
        <v>3</v>
      </c>
      <c s="459" t="s">
        <v>2748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156792.5</v>
      </c>
      <c s="463">
        <v>0</v>
      </c>
      <c s="464">
        <v>0</v>
      </c>
      <c s="464">
        <v>774.82000000000005</v>
      </c>
      <c s="464">
        <v>0</v>
      </c>
      <c s="469">
        <v>0</v>
      </c>
      <c s="469">
        <v>0</v>
      </c>
      <c s="465">
        <v>156792.5</v>
      </c>
      <c s="471">
        <v>44029</v>
      </c>
      <c s="471">
        <v>46951</v>
      </c>
      <c s="472">
        <v>156792.5</v>
      </c>
      <c s="861">
        <v>3.6305555555555555</v>
      </c>
      <c s="861">
        <v>8</v>
      </c>
      <c s="633">
        <v>0.059299999999999999</v>
      </c>
      <c s="473">
        <v>3.630555555555556</v>
      </c>
      <c s="473">
        <v>8</v>
      </c>
      <c s="474">
        <v>0.059299999999999992</v>
      </c>
      <c s="783" t="s">
        <v>1478</v>
      </c>
      <c s="783" t="s">
        <v>1479</v>
      </c>
    </row>
    <row r="718" spans="1:41" s="783" customFormat="1" ht="14.4">
      <c r="A718" s="459" t="s">
        <v>749</v>
      </c>
      <c s="460">
        <v>1</v>
      </c>
      <c s="459" t="s">
        <v>2749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241457.5</v>
      </c>
      <c s="463">
        <v>0</v>
      </c>
      <c s="464">
        <v>0</v>
      </c>
      <c s="464">
        <v>1134.8499999999999</v>
      </c>
      <c s="464">
        <v>0</v>
      </c>
      <c s="469">
        <v>0</v>
      </c>
      <c s="469">
        <v>0</v>
      </c>
      <c s="465">
        <v>241457.5</v>
      </c>
      <c s="471">
        <v>44040</v>
      </c>
      <c s="471">
        <v>46596</v>
      </c>
      <c s="472">
        <v>241457.5</v>
      </c>
      <c s="861">
        <v>2.661111111111111</v>
      </c>
      <c s="861">
        <v>7</v>
      </c>
      <c s="633">
        <v>0.056399999999999999</v>
      </c>
      <c s="473">
        <v>2.661111111111111</v>
      </c>
      <c s="473">
        <v>7</v>
      </c>
      <c s="474">
        <v>0.056399999999999999</v>
      </c>
      <c s="783" t="s">
        <v>1478</v>
      </c>
      <c s="783" t="s">
        <v>1479</v>
      </c>
    </row>
    <row r="719" spans="1:41" s="783" customFormat="1" ht="14.4">
      <c r="A719" s="459" t="s">
        <v>749</v>
      </c>
      <c s="460">
        <v>2</v>
      </c>
      <c s="459" t="s">
        <v>2750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2259257.5</v>
      </c>
      <c s="463">
        <v>0</v>
      </c>
      <c s="464">
        <v>0</v>
      </c>
      <c s="464">
        <v>11164.5</v>
      </c>
      <c s="464">
        <v>0</v>
      </c>
      <c s="469">
        <v>0</v>
      </c>
      <c s="469">
        <v>0</v>
      </c>
      <c s="465">
        <v>2259257.5</v>
      </c>
      <c s="471">
        <v>44040</v>
      </c>
      <c s="471">
        <v>46962</v>
      </c>
      <c s="472">
        <v>2259257.5</v>
      </c>
      <c s="861">
        <v>3.661111111111111</v>
      </c>
      <c s="861">
        <v>8</v>
      </c>
      <c s="633">
        <v>0.059299999999999999</v>
      </c>
      <c s="473">
        <v>3.661111111111111</v>
      </c>
      <c s="473">
        <v>8</v>
      </c>
      <c s="474">
        <v>0.059299999999999999</v>
      </c>
      <c s="783" t="s">
        <v>1478</v>
      </c>
      <c s="783" t="s">
        <v>1479</v>
      </c>
    </row>
    <row r="720" spans="1:41" s="783" customFormat="1" ht="14.4">
      <c r="A720" s="459" t="s">
        <v>749</v>
      </c>
      <c s="460">
        <v>3</v>
      </c>
      <c s="459" t="s">
        <v>2751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44040</v>
      </c>
      <c s="471">
        <v>47327</v>
      </c>
      <c s="472">
        <v>53100</v>
      </c>
      <c s="861">
        <v>4.6611111111111114</v>
      </c>
      <c s="861">
        <v>9</v>
      </c>
      <c s="633">
        <v>0.062100000000000002</v>
      </c>
      <c s="473">
        <v>4.6611111111111114</v>
      </c>
      <c s="473">
        <v>9</v>
      </c>
      <c s="474">
        <v>0.062100000000000002</v>
      </c>
      <c s="783" t="s">
        <v>1478</v>
      </c>
      <c s="783" t="s">
        <v>1479</v>
      </c>
    </row>
    <row r="721" spans="1:41" s="783" customFormat="1" ht="14.4">
      <c r="A721" s="459" t="s">
        <v>750</v>
      </c>
      <c s="460">
        <v>3</v>
      </c>
      <c s="459" t="s">
        <v>2752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44050</v>
      </c>
      <c s="471">
        <v>45511</v>
      </c>
      <c s="472">
        <v>309307.5</v>
      </c>
      <c s="861">
        <v>0</v>
      </c>
      <c s="861">
        <v>0</v>
      </c>
      <c s="633">
        <v>0.047100000000000003</v>
      </c>
      <c s="473">
        <v>0</v>
      </c>
      <c s="473">
        <v>0</v>
      </c>
      <c s="474">
        <v>0</v>
      </c>
      <c s="783" t="s">
        <v>1478</v>
      </c>
      <c s="783" t="s">
        <v>1479</v>
      </c>
    </row>
    <row r="722" spans="1:41" s="783" customFormat="1" ht="14.4">
      <c r="A722" s="459" t="s">
        <v>750</v>
      </c>
      <c s="460">
        <v>4</v>
      </c>
      <c s="459" t="s">
        <v>2753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633660</v>
      </c>
      <c s="463">
        <v>0</v>
      </c>
      <c s="464">
        <v>0</v>
      </c>
      <c s="464">
        <v>2677.21</v>
      </c>
      <c s="464">
        <v>0</v>
      </c>
      <c s="469">
        <v>0</v>
      </c>
      <c s="469">
        <v>0</v>
      </c>
      <c s="465">
        <v>633660</v>
      </c>
      <c s="471">
        <v>44050</v>
      </c>
      <c s="471">
        <v>45876</v>
      </c>
      <c s="472">
        <v>633660</v>
      </c>
      <c s="861">
        <v>0.68611111111111112</v>
      </c>
      <c s="861">
        <v>5</v>
      </c>
      <c s="633">
        <v>0.050700000000000002</v>
      </c>
      <c s="473">
        <v>0.68611111111111112</v>
      </c>
      <c s="473">
        <v>5</v>
      </c>
      <c s="474">
        <v>0.050700000000000002</v>
      </c>
      <c s="783" t="s">
        <v>1478</v>
      </c>
      <c s="783" t="s">
        <v>1479</v>
      </c>
    </row>
    <row r="723" spans="1:41" s="783" customFormat="1" ht="14.4">
      <c r="A723" s="459" t="s">
        <v>750</v>
      </c>
      <c s="460">
        <v>5</v>
      </c>
      <c s="459" t="s">
        <v>2754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461675</v>
      </c>
      <c s="463">
        <v>0</v>
      </c>
      <c s="464">
        <v>0</v>
      </c>
      <c s="464">
        <v>2062.1500000000001</v>
      </c>
      <c s="464">
        <v>0</v>
      </c>
      <c s="469">
        <v>0</v>
      </c>
      <c s="469">
        <v>0</v>
      </c>
      <c s="465">
        <v>461675</v>
      </c>
      <c s="471">
        <v>44050</v>
      </c>
      <c s="471">
        <v>46241</v>
      </c>
      <c s="472">
        <v>461675</v>
      </c>
      <c s="861">
        <v>1.6861111111111111</v>
      </c>
      <c s="861">
        <v>6</v>
      </c>
      <c s="633">
        <v>0.053600000000000002</v>
      </c>
      <c s="473">
        <v>1.6861111111111111</v>
      </c>
      <c s="473">
        <v>6</v>
      </c>
      <c s="474">
        <v>0.053600000000000009</v>
      </c>
      <c s="783" t="s">
        <v>1478</v>
      </c>
      <c s="783" t="s">
        <v>1479</v>
      </c>
    </row>
    <row r="724" spans="1:41" s="783" customFormat="1" ht="14.4">
      <c r="A724" s="459" t="s">
        <v>750</v>
      </c>
      <c s="460">
        <v>6</v>
      </c>
      <c s="459" t="s">
        <v>2755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837210</v>
      </c>
      <c s="463">
        <v>0</v>
      </c>
      <c s="464">
        <v>0</v>
      </c>
      <c s="464">
        <v>3934.8899999999999</v>
      </c>
      <c s="464">
        <v>0</v>
      </c>
      <c s="469">
        <v>0</v>
      </c>
      <c s="469">
        <v>0</v>
      </c>
      <c s="465">
        <v>837210</v>
      </c>
      <c s="471">
        <v>44050</v>
      </c>
      <c s="471">
        <v>46606</v>
      </c>
      <c s="472">
        <v>837210</v>
      </c>
      <c s="861">
        <v>2.6861111111111109</v>
      </c>
      <c s="861">
        <v>7</v>
      </c>
      <c s="633">
        <v>0.056399999999999999</v>
      </c>
      <c s="473">
        <v>2.6861111111111109</v>
      </c>
      <c s="473">
        <v>7</v>
      </c>
      <c s="474">
        <v>0.056399999999999999</v>
      </c>
      <c s="783" t="s">
        <v>1478</v>
      </c>
      <c s="783" t="s">
        <v>1479</v>
      </c>
    </row>
    <row r="725" spans="1:41" s="783" customFormat="1" ht="14.4">
      <c r="A725" s="459" t="s">
        <v>750</v>
      </c>
      <c s="460">
        <v>7</v>
      </c>
      <c s="459" t="s">
        <v>2756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524.79999999999995</v>
      </c>
      <c s="464">
        <v>0</v>
      </c>
      <c s="469">
        <v>0</v>
      </c>
      <c s="469">
        <v>0</v>
      </c>
      <c s="465">
        <v>106200</v>
      </c>
      <c s="471">
        <v>44050</v>
      </c>
      <c s="471">
        <v>46972</v>
      </c>
      <c s="472">
        <v>106200</v>
      </c>
      <c s="861">
        <v>3.6861111111111109</v>
      </c>
      <c s="861">
        <v>8</v>
      </c>
      <c s="633">
        <v>0.059299999999999999</v>
      </c>
      <c s="473">
        <v>3.6861111111111109</v>
      </c>
      <c s="473">
        <v>8</v>
      </c>
      <c s="474">
        <v>0.059299999999999999</v>
      </c>
      <c s="783" t="s">
        <v>1478</v>
      </c>
      <c s="783" t="s">
        <v>1479</v>
      </c>
    </row>
    <row r="726" spans="1:41" s="783" customFormat="1" ht="14.4">
      <c r="A726" s="459" t="s">
        <v>750</v>
      </c>
      <c s="460">
        <v>8</v>
      </c>
      <c s="459" t="s">
        <v>2757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44050</v>
      </c>
      <c s="471">
        <v>47337</v>
      </c>
      <c s="472">
        <v>53100</v>
      </c>
      <c s="861">
        <v>4.6861111111111109</v>
      </c>
      <c s="861">
        <v>9</v>
      </c>
      <c s="633">
        <v>0.062100000000000002</v>
      </c>
      <c s="473">
        <v>4.6861111111111109</v>
      </c>
      <c s="473">
        <v>9</v>
      </c>
      <c s="474">
        <v>0.062100000000000002</v>
      </c>
      <c s="783" t="s">
        <v>1478</v>
      </c>
      <c s="783" t="s">
        <v>1479</v>
      </c>
    </row>
    <row r="727" spans="1:41" s="783" customFormat="1" ht="14.4">
      <c r="A727" s="459" t="s">
        <v>751</v>
      </c>
      <c s="460">
        <v>3</v>
      </c>
      <c s="459" t="s">
        <v>2758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44063</v>
      </c>
      <c s="471">
        <v>45524</v>
      </c>
      <c s="472">
        <v>103987.5</v>
      </c>
      <c s="861">
        <v>0</v>
      </c>
      <c s="861">
        <v>0</v>
      </c>
      <c s="633">
        <v>0.047100000000000003</v>
      </c>
      <c s="473">
        <v>0</v>
      </c>
      <c s="473">
        <v>0</v>
      </c>
      <c s="474">
        <v>0</v>
      </c>
      <c s="783" t="s">
        <v>1478</v>
      </c>
      <c s="783" t="s">
        <v>1479</v>
      </c>
    </row>
    <row r="728" spans="1:41" s="783" customFormat="1" ht="14.4">
      <c r="A728" s="459" t="s">
        <v>751</v>
      </c>
      <c s="460">
        <v>4</v>
      </c>
      <c s="459" t="s">
        <v>2759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360785</v>
      </c>
      <c s="463">
        <v>0</v>
      </c>
      <c s="464">
        <v>0</v>
      </c>
      <c s="464">
        <v>1524.3199999999999</v>
      </c>
      <c s="464">
        <v>0</v>
      </c>
      <c s="469">
        <v>0</v>
      </c>
      <c s="469">
        <v>0</v>
      </c>
      <c s="465">
        <v>360785</v>
      </c>
      <c s="471">
        <v>44063</v>
      </c>
      <c s="471">
        <v>45889</v>
      </c>
      <c s="472">
        <v>360785</v>
      </c>
      <c s="861">
        <v>0.72222222222222221</v>
      </c>
      <c s="861">
        <v>5</v>
      </c>
      <c s="633">
        <v>0.050700000000000002</v>
      </c>
      <c s="473">
        <v>0.72222222222222221</v>
      </c>
      <c s="473">
        <v>5</v>
      </c>
      <c s="474">
        <v>0.050700000000000002</v>
      </c>
      <c s="783" t="s">
        <v>1478</v>
      </c>
      <c s="783" t="s">
        <v>1479</v>
      </c>
    </row>
    <row r="729" spans="1:41" s="783" customFormat="1" ht="14.4">
      <c r="A729" s="459" t="s">
        <v>751</v>
      </c>
      <c s="460">
        <v>5</v>
      </c>
      <c s="459" t="s">
        <v>2760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707115</v>
      </c>
      <c s="463">
        <v>0</v>
      </c>
      <c s="464">
        <v>0</v>
      </c>
      <c s="464">
        <v>3158.4499999999998</v>
      </c>
      <c s="464">
        <v>0</v>
      </c>
      <c s="469">
        <v>0</v>
      </c>
      <c s="469">
        <v>0</v>
      </c>
      <c s="465">
        <v>707115</v>
      </c>
      <c s="471">
        <v>44063</v>
      </c>
      <c s="471">
        <v>46254</v>
      </c>
      <c s="472">
        <v>707115</v>
      </c>
      <c s="861">
        <v>1.7222222222222223</v>
      </c>
      <c s="861">
        <v>6</v>
      </c>
      <c s="633">
        <v>0.053600000000000002</v>
      </c>
      <c s="473">
        <v>1.7222222222222223</v>
      </c>
      <c s="473">
        <v>6</v>
      </c>
      <c s="474">
        <v>0.053600000000000002</v>
      </c>
      <c s="783" t="s">
        <v>1478</v>
      </c>
      <c s="783" t="s">
        <v>1479</v>
      </c>
    </row>
    <row r="730" spans="1:41" s="783" customFormat="1" ht="14.4">
      <c r="A730" s="459" t="s">
        <v>751</v>
      </c>
      <c s="460">
        <v>6</v>
      </c>
      <c s="459" t="s">
        <v>2761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1085010</v>
      </c>
      <c s="463">
        <v>0</v>
      </c>
      <c s="464">
        <v>0</v>
      </c>
      <c s="464">
        <v>5099.5500000000002</v>
      </c>
      <c s="464">
        <v>0</v>
      </c>
      <c s="469">
        <v>0</v>
      </c>
      <c s="469">
        <v>0</v>
      </c>
      <c s="465">
        <v>1085010</v>
      </c>
      <c s="471">
        <v>44063</v>
      </c>
      <c s="471">
        <v>46619</v>
      </c>
      <c s="472">
        <v>1085010</v>
      </c>
      <c s="861">
        <v>2.7222222222222223</v>
      </c>
      <c s="861">
        <v>7</v>
      </c>
      <c s="633">
        <v>0.056399999999999999</v>
      </c>
      <c s="473">
        <v>2.7222222222222223</v>
      </c>
      <c s="473">
        <v>7</v>
      </c>
      <c s="474">
        <v>0.056399999999999999</v>
      </c>
      <c s="783" t="s">
        <v>1478</v>
      </c>
      <c s="783" t="s">
        <v>1479</v>
      </c>
    </row>
    <row r="731" spans="1:41" s="783" customFormat="1" ht="14.4">
      <c r="A731" s="459" t="s">
        <v>751</v>
      </c>
      <c s="460">
        <v>7</v>
      </c>
      <c s="459" t="s">
        <v>2762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524.79999999999995</v>
      </c>
      <c s="464">
        <v>0</v>
      </c>
      <c s="469">
        <v>0</v>
      </c>
      <c s="469">
        <v>0</v>
      </c>
      <c s="465">
        <v>106200</v>
      </c>
      <c s="471">
        <v>44063</v>
      </c>
      <c s="471">
        <v>46985</v>
      </c>
      <c s="472">
        <v>106200</v>
      </c>
      <c s="861">
        <v>3.7222222222222223</v>
      </c>
      <c s="861">
        <v>8</v>
      </c>
      <c s="633">
        <v>0.059299999999999999</v>
      </c>
      <c s="473">
        <v>3.7222222222222223</v>
      </c>
      <c s="473">
        <v>8</v>
      </c>
      <c s="474">
        <v>0.059299999999999999</v>
      </c>
      <c s="783" t="s">
        <v>1478</v>
      </c>
      <c s="783" t="s">
        <v>1479</v>
      </c>
    </row>
    <row r="732" spans="1:41" s="783" customFormat="1" ht="14.4">
      <c r="A732" s="459" t="s">
        <v>752</v>
      </c>
      <c s="460">
        <v>4</v>
      </c>
      <c s="459" t="s">
        <v>2763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44071</v>
      </c>
      <c s="471">
        <v>45532</v>
      </c>
      <c s="472">
        <v>252962.5</v>
      </c>
      <c s="861">
        <v>0</v>
      </c>
      <c s="861">
        <v>0</v>
      </c>
      <c s="633">
        <v>0.047100000000000003</v>
      </c>
      <c s="473">
        <v>0</v>
      </c>
      <c s="473">
        <v>0</v>
      </c>
      <c s="474">
        <v>0</v>
      </c>
      <c s="783" t="s">
        <v>1478</v>
      </c>
      <c s="783" t="s">
        <v>1479</v>
      </c>
    </row>
    <row r="733" spans="1:41" s="783" customFormat="1" ht="14.4">
      <c r="A733" s="459" t="s">
        <v>752</v>
      </c>
      <c s="460">
        <v>5</v>
      </c>
      <c s="459" t="s">
        <v>2764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227297.5</v>
      </c>
      <c s="463">
        <v>0</v>
      </c>
      <c s="464">
        <v>0</v>
      </c>
      <c s="464">
        <v>960.33000000000004</v>
      </c>
      <c s="464">
        <v>0</v>
      </c>
      <c s="469">
        <v>0</v>
      </c>
      <c s="469">
        <v>0</v>
      </c>
      <c s="465">
        <v>227297.5</v>
      </c>
      <c s="471">
        <v>44071</v>
      </c>
      <c s="471">
        <v>45897</v>
      </c>
      <c s="472">
        <v>227297.5</v>
      </c>
      <c s="861">
        <v>0.74444444444444446</v>
      </c>
      <c s="861">
        <v>5</v>
      </c>
      <c s="633">
        <v>0.050700000000000002</v>
      </c>
      <c s="473">
        <v>0.74444444444444446</v>
      </c>
      <c s="473">
        <v>5</v>
      </c>
      <c s="474">
        <v>0.050700000000000002</v>
      </c>
      <c s="783" t="s">
        <v>1478</v>
      </c>
      <c s="783" t="s">
        <v>1479</v>
      </c>
    </row>
    <row r="734" spans="1:41" s="783" customFormat="1" ht="14.4">
      <c r="A734" s="459" t="s">
        <v>752</v>
      </c>
      <c s="460">
        <v>6</v>
      </c>
      <c s="459" t="s">
        <v>2765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354737.5</v>
      </c>
      <c s="463">
        <v>0</v>
      </c>
      <c s="464">
        <v>0</v>
      </c>
      <c s="464">
        <v>1584.49</v>
      </c>
      <c s="464">
        <v>0</v>
      </c>
      <c s="469">
        <v>0</v>
      </c>
      <c s="469">
        <v>0</v>
      </c>
      <c s="465">
        <v>354737.5</v>
      </c>
      <c s="471">
        <v>44071</v>
      </c>
      <c s="471">
        <v>46262</v>
      </c>
      <c s="472">
        <v>354737.5</v>
      </c>
      <c s="861">
        <v>1.7444444444444445</v>
      </c>
      <c s="861">
        <v>6</v>
      </c>
      <c s="633">
        <v>0.053600000000000002</v>
      </c>
      <c s="473">
        <v>1.7444444444444445</v>
      </c>
      <c s="473">
        <v>6</v>
      </c>
      <c s="474">
        <v>0.053600000000000002</v>
      </c>
      <c s="783" t="s">
        <v>1478</v>
      </c>
      <c s="783" t="s">
        <v>1479</v>
      </c>
    </row>
    <row r="735" spans="1:41" s="783" customFormat="1" ht="14.4">
      <c r="A735" s="459" t="s">
        <v>752</v>
      </c>
      <c s="460">
        <v>7</v>
      </c>
      <c s="459" t="s">
        <v>2766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469935</v>
      </c>
      <c s="463">
        <v>0</v>
      </c>
      <c s="464">
        <v>0</v>
      </c>
      <c s="464">
        <v>2208.6900000000001</v>
      </c>
      <c s="464">
        <v>0</v>
      </c>
      <c s="469">
        <v>0</v>
      </c>
      <c s="469">
        <v>0</v>
      </c>
      <c s="465">
        <v>469935</v>
      </c>
      <c s="471">
        <v>44071</v>
      </c>
      <c s="471">
        <v>46627</v>
      </c>
      <c s="472">
        <v>469935</v>
      </c>
      <c s="861">
        <v>2.7444444444444445</v>
      </c>
      <c s="861">
        <v>7</v>
      </c>
      <c s="633">
        <v>0.056399999999999999</v>
      </c>
      <c s="473">
        <v>2.7444444444444445</v>
      </c>
      <c s="473">
        <v>7</v>
      </c>
      <c s="474">
        <v>0.056399999999999999</v>
      </c>
      <c s="783" t="s">
        <v>1478</v>
      </c>
      <c s="783" t="s">
        <v>1479</v>
      </c>
    </row>
    <row r="736" spans="1:41" s="783" customFormat="1" ht="14.4">
      <c r="A736" s="459" t="s">
        <v>752</v>
      </c>
      <c s="460">
        <v>8</v>
      </c>
      <c s="459" t="s">
        <v>2767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964502.5</v>
      </c>
      <c s="463">
        <v>0</v>
      </c>
      <c s="464">
        <v>0</v>
      </c>
      <c s="464">
        <v>4766.25</v>
      </c>
      <c s="464">
        <v>0</v>
      </c>
      <c s="469">
        <v>0</v>
      </c>
      <c s="469">
        <v>0</v>
      </c>
      <c s="465">
        <v>964502.5</v>
      </c>
      <c s="471">
        <v>44071</v>
      </c>
      <c s="471">
        <v>46993</v>
      </c>
      <c s="472">
        <v>964502.5</v>
      </c>
      <c s="861">
        <v>3.7444444444444445</v>
      </c>
      <c s="861">
        <v>8</v>
      </c>
      <c s="633">
        <v>0.059299999999999999</v>
      </c>
      <c s="473">
        <v>3.7444444444444445</v>
      </c>
      <c s="473">
        <v>8</v>
      </c>
      <c s="474">
        <v>0.059299999999999999</v>
      </c>
      <c s="783" t="s">
        <v>1478</v>
      </c>
      <c s="783" t="s">
        <v>1479</v>
      </c>
    </row>
    <row r="737" spans="1:41" s="783" customFormat="1" ht="14.4">
      <c r="A737" s="459" t="s">
        <v>752</v>
      </c>
      <c s="460">
        <v>9</v>
      </c>
      <c s="459" t="s">
        <v>2768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1102562.5</v>
      </c>
      <c s="463">
        <v>0</v>
      </c>
      <c s="464">
        <v>0</v>
      </c>
      <c s="464">
        <v>5705.7600000000002</v>
      </c>
      <c s="464">
        <v>0</v>
      </c>
      <c s="469">
        <v>0</v>
      </c>
      <c s="469">
        <v>0</v>
      </c>
      <c s="465">
        <v>1102562.5</v>
      </c>
      <c s="471">
        <v>44071</v>
      </c>
      <c s="471">
        <v>47358</v>
      </c>
      <c s="472">
        <v>1102562.5</v>
      </c>
      <c s="861">
        <v>4.7444444444444445</v>
      </c>
      <c s="861">
        <v>9</v>
      </c>
      <c s="633">
        <v>0.062100000000000002</v>
      </c>
      <c s="473">
        <v>4.7444444444444445</v>
      </c>
      <c s="473">
        <v>9</v>
      </c>
      <c s="474">
        <v>0.062100000000000002</v>
      </c>
      <c s="783" t="s">
        <v>1478</v>
      </c>
      <c s="783" t="s">
        <v>1479</v>
      </c>
    </row>
    <row r="738" spans="1:41" s="783" customFormat="1" ht="14.4">
      <c r="A738" s="459" t="s">
        <v>752</v>
      </c>
      <c s="460">
        <v>10</v>
      </c>
      <c s="459" t="s">
        <v>2769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265500</v>
      </c>
      <c s="463">
        <v>0</v>
      </c>
      <c s="464">
        <v>0</v>
      </c>
      <c s="464">
        <v>1438.1199999999999</v>
      </c>
      <c s="464">
        <v>0</v>
      </c>
      <c s="469">
        <v>0</v>
      </c>
      <c s="469">
        <v>0</v>
      </c>
      <c s="465">
        <v>265500</v>
      </c>
      <c s="471">
        <v>44071</v>
      </c>
      <c s="471">
        <v>47723</v>
      </c>
      <c s="472">
        <v>265500</v>
      </c>
      <c s="861">
        <v>5.7444444444444445</v>
      </c>
      <c s="861">
        <v>10</v>
      </c>
      <c s="633">
        <v>0.065000000000000002</v>
      </c>
      <c s="473">
        <v>5.7444444444444445</v>
      </c>
      <c s="473">
        <v>10</v>
      </c>
      <c s="474">
        <v>0.065000000000000002</v>
      </c>
      <c s="783" t="s">
        <v>1478</v>
      </c>
      <c s="783" t="s">
        <v>1479</v>
      </c>
    </row>
    <row r="739" spans="1:41" s="783" customFormat="1" ht="14.4">
      <c r="A739" s="459" t="s">
        <v>753</v>
      </c>
      <c s="460">
        <v>4</v>
      </c>
      <c s="459" t="s">
        <v>2770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44085</v>
      </c>
      <c s="471">
        <v>45546</v>
      </c>
      <c s="472">
        <v>318157.5</v>
      </c>
      <c s="861">
        <v>0</v>
      </c>
      <c s="861">
        <v>0</v>
      </c>
      <c s="633">
        <v>0.047100000000000003</v>
      </c>
      <c s="473">
        <v>0</v>
      </c>
      <c s="473">
        <v>0</v>
      </c>
      <c s="474">
        <v>0</v>
      </c>
      <c s="783" t="s">
        <v>1478</v>
      </c>
      <c s="783" t="s">
        <v>1479</v>
      </c>
    </row>
    <row r="740" spans="1:41" s="783" customFormat="1" ht="14.4">
      <c r="A740" s="459" t="s">
        <v>753</v>
      </c>
      <c s="460">
        <v>5</v>
      </c>
      <c s="459" t="s">
        <v>2771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334382.5</v>
      </c>
      <c s="463">
        <v>0</v>
      </c>
      <c s="464">
        <v>0</v>
      </c>
      <c s="464">
        <v>1412.77</v>
      </c>
      <c s="464">
        <v>0</v>
      </c>
      <c s="469">
        <v>0</v>
      </c>
      <c s="469">
        <v>0</v>
      </c>
      <c s="465">
        <v>334382.5</v>
      </c>
      <c s="471">
        <v>44085</v>
      </c>
      <c s="471">
        <v>45911</v>
      </c>
      <c s="472">
        <v>334382.5</v>
      </c>
      <c s="861">
        <v>0.78055555555555556</v>
      </c>
      <c s="861">
        <v>5</v>
      </c>
      <c s="633">
        <v>0.050700000000000002</v>
      </c>
      <c s="473">
        <v>0.78055555555555556</v>
      </c>
      <c s="473">
        <v>5</v>
      </c>
      <c s="474">
        <v>0.050700000000000009</v>
      </c>
      <c s="783" t="s">
        <v>1478</v>
      </c>
      <c s="783" t="s">
        <v>1479</v>
      </c>
    </row>
    <row r="741" spans="1:41" s="783" customFormat="1" ht="14.4">
      <c r="A741" s="459" t="s">
        <v>753</v>
      </c>
      <c s="460">
        <v>6</v>
      </c>
      <c s="459" t="s">
        <v>2772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638675</v>
      </c>
      <c s="463">
        <v>0</v>
      </c>
      <c s="464">
        <v>0</v>
      </c>
      <c s="464">
        <v>2852.75</v>
      </c>
      <c s="464">
        <v>0</v>
      </c>
      <c s="469">
        <v>0</v>
      </c>
      <c s="469">
        <v>0</v>
      </c>
      <c s="465">
        <v>638675</v>
      </c>
      <c s="471">
        <v>44085</v>
      </c>
      <c s="471">
        <v>46276</v>
      </c>
      <c s="472">
        <v>638675</v>
      </c>
      <c s="861">
        <v>1.7805555555555554</v>
      </c>
      <c s="861">
        <v>6</v>
      </c>
      <c s="633">
        <v>0.053600000000000002</v>
      </c>
      <c s="473">
        <v>1.7805555555555552</v>
      </c>
      <c s="473">
        <v>6</v>
      </c>
      <c s="474">
        <v>0.053600000000000002</v>
      </c>
      <c s="783" t="s">
        <v>1478</v>
      </c>
      <c s="783" t="s">
        <v>1479</v>
      </c>
    </row>
    <row r="742" spans="1:41" s="783" customFormat="1" ht="14.4">
      <c r="A742" s="459" t="s">
        <v>753</v>
      </c>
      <c s="460">
        <v>7</v>
      </c>
      <c s="459" t="s">
        <v>2773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1091500</v>
      </c>
      <c s="463">
        <v>0</v>
      </c>
      <c s="464">
        <v>0</v>
      </c>
      <c s="464">
        <v>5130.0500000000002</v>
      </c>
      <c s="464">
        <v>0</v>
      </c>
      <c s="469">
        <v>0</v>
      </c>
      <c s="469">
        <v>0</v>
      </c>
      <c s="465">
        <v>1091500</v>
      </c>
      <c s="471">
        <v>44085</v>
      </c>
      <c s="471">
        <v>46641</v>
      </c>
      <c s="472">
        <v>1091500</v>
      </c>
      <c s="861">
        <v>2.7805555555555554</v>
      </c>
      <c s="861">
        <v>7</v>
      </c>
      <c s="633">
        <v>0.056399999999999999</v>
      </c>
      <c s="473">
        <v>2.7805555555555554</v>
      </c>
      <c s="473">
        <v>7</v>
      </c>
      <c s="474">
        <v>0.056399999999999999</v>
      </c>
      <c s="783" t="s">
        <v>1478</v>
      </c>
      <c s="783" t="s">
        <v>1479</v>
      </c>
    </row>
    <row r="743" spans="1:41" s="783" customFormat="1" ht="14.4">
      <c r="A743" s="459" t="s">
        <v>753</v>
      </c>
      <c s="460">
        <v>8</v>
      </c>
      <c s="459" t="s">
        <v>2774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698412.5</v>
      </c>
      <c s="463">
        <v>0</v>
      </c>
      <c s="464">
        <v>0</v>
      </c>
      <c s="464">
        <v>3451.3200000000002</v>
      </c>
      <c s="464">
        <v>0</v>
      </c>
      <c s="469">
        <v>0</v>
      </c>
      <c s="469">
        <v>0</v>
      </c>
      <c s="465">
        <v>698412.5</v>
      </c>
      <c s="471">
        <v>44085</v>
      </c>
      <c s="471">
        <v>47007</v>
      </c>
      <c s="472">
        <v>698412.5</v>
      </c>
      <c s="861">
        <v>3.7805555555555554</v>
      </c>
      <c s="861">
        <v>8</v>
      </c>
      <c s="633">
        <v>0.059299999999999999</v>
      </c>
      <c s="473">
        <v>3.7805555555555554</v>
      </c>
      <c s="473">
        <v>8</v>
      </c>
      <c s="474">
        <v>0.059300000000000005</v>
      </c>
      <c s="783" t="s">
        <v>1478</v>
      </c>
      <c s="783" t="s">
        <v>1479</v>
      </c>
    </row>
    <row r="744" spans="1:41" s="783" customFormat="1" ht="14.4">
      <c r="A744" s="459" t="s">
        <v>753</v>
      </c>
      <c s="460">
        <v>9</v>
      </c>
      <c s="459" t="s">
        <v>2775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1217612.5</v>
      </c>
      <c s="463">
        <v>0</v>
      </c>
      <c s="464">
        <v>0</v>
      </c>
      <c s="464">
        <v>6301.1400000000003</v>
      </c>
      <c s="464">
        <v>0</v>
      </c>
      <c s="469">
        <v>0</v>
      </c>
      <c s="469">
        <v>0</v>
      </c>
      <c s="465">
        <v>1217612.5</v>
      </c>
      <c s="471">
        <v>44085</v>
      </c>
      <c s="471">
        <v>47372</v>
      </c>
      <c s="472">
        <v>1217612.5</v>
      </c>
      <c s="861">
        <v>4.7805555555555559</v>
      </c>
      <c s="861">
        <v>9</v>
      </c>
      <c s="633">
        <v>0.062100000000000002</v>
      </c>
      <c s="473">
        <v>4.7805555555555559</v>
      </c>
      <c s="473">
        <v>9</v>
      </c>
      <c s="474">
        <v>0.062100000000000002</v>
      </c>
      <c s="783" t="s">
        <v>1478</v>
      </c>
      <c s="783" t="s">
        <v>1479</v>
      </c>
    </row>
    <row r="745" spans="1:41" s="783" customFormat="1" ht="14.4">
      <c r="A745" s="459" t="s">
        <v>753</v>
      </c>
      <c s="460">
        <v>10</v>
      </c>
      <c s="459" t="s">
        <v>2776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512562.5</v>
      </c>
      <c s="463">
        <v>0</v>
      </c>
      <c s="464">
        <v>0</v>
      </c>
      <c s="464">
        <v>2776.3800000000001</v>
      </c>
      <c s="464">
        <v>0</v>
      </c>
      <c s="469">
        <v>0</v>
      </c>
      <c s="469">
        <v>0</v>
      </c>
      <c s="465">
        <v>512562.5</v>
      </c>
      <c s="471">
        <v>44085</v>
      </c>
      <c s="471">
        <v>47737</v>
      </c>
      <c s="472">
        <v>512562.5</v>
      </c>
      <c s="861">
        <v>5.7805555555555559</v>
      </c>
      <c s="861">
        <v>10</v>
      </c>
      <c s="633">
        <v>0.065000000000000002</v>
      </c>
      <c s="473">
        <v>5.7805555555555559</v>
      </c>
      <c s="473">
        <v>10</v>
      </c>
      <c s="474">
        <v>0.065000000000000002</v>
      </c>
      <c s="783" t="s">
        <v>1478</v>
      </c>
      <c s="783" t="s">
        <v>1479</v>
      </c>
    </row>
    <row r="746" spans="1:41" s="783" customFormat="1" ht="14.4">
      <c r="A746" s="459" t="s">
        <v>754</v>
      </c>
      <c s="460">
        <v>4</v>
      </c>
      <c s="459" t="s">
        <v>2777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126481.25</v>
      </c>
      <c s="463">
        <v>0</v>
      </c>
      <c s="464">
        <v>126481.25</v>
      </c>
      <c s="464">
        <v>496.44</v>
      </c>
      <c s="464">
        <v>0</v>
      </c>
      <c s="469">
        <v>0</v>
      </c>
      <c s="469">
        <v>0</v>
      </c>
      <c s="465">
        <v>0</v>
      </c>
      <c s="471">
        <v>44159</v>
      </c>
      <c s="471">
        <v>45620</v>
      </c>
      <c s="472">
        <v>252962.5</v>
      </c>
      <c s="861">
        <v>0</v>
      </c>
      <c s="861">
        <v>0</v>
      </c>
      <c s="633">
        <v>0.047100000000000003</v>
      </c>
      <c s="473">
        <v>0</v>
      </c>
      <c s="473">
        <v>0</v>
      </c>
      <c s="474">
        <v>0</v>
      </c>
      <c s="783" t="s">
        <v>1478</v>
      </c>
      <c s="783" t="s">
        <v>1479</v>
      </c>
    </row>
    <row r="747" spans="1:41" s="783" customFormat="1" ht="14.4">
      <c r="A747" s="459" t="s">
        <v>754</v>
      </c>
      <c s="460">
        <v>5</v>
      </c>
      <c s="459" t="s">
        <v>2778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301047.5</v>
      </c>
      <c s="463">
        <v>0</v>
      </c>
      <c s="464">
        <v>0</v>
      </c>
      <c s="464">
        <v>1271.9300000000001</v>
      </c>
      <c s="464">
        <v>0</v>
      </c>
      <c s="469">
        <v>0</v>
      </c>
      <c s="469">
        <v>0</v>
      </c>
      <c s="465">
        <v>301047.5</v>
      </c>
      <c s="471">
        <v>44159</v>
      </c>
      <c s="471">
        <v>45985</v>
      </c>
      <c s="472">
        <v>301047.5</v>
      </c>
      <c s="861">
        <v>0.98333333333333328</v>
      </c>
      <c s="861">
        <v>5</v>
      </c>
      <c s="633">
        <v>0.050700000000000002</v>
      </c>
      <c s="473">
        <v>0.98333333333333317</v>
      </c>
      <c s="473">
        <v>5</v>
      </c>
      <c s="474">
        <v>0.050700000000000002</v>
      </c>
      <c s="783" t="s">
        <v>1478</v>
      </c>
      <c s="783" t="s">
        <v>1479</v>
      </c>
    </row>
    <row r="748" spans="1:41" s="783" customFormat="1" ht="14.4">
      <c r="A748" s="459" t="s">
        <v>754</v>
      </c>
      <c s="460">
        <v>6</v>
      </c>
      <c s="459" t="s">
        <v>2779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621122.5</v>
      </c>
      <c s="463">
        <v>0</v>
      </c>
      <c s="464">
        <v>0</v>
      </c>
      <c s="464">
        <v>2774.3499999999999</v>
      </c>
      <c s="464">
        <v>0</v>
      </c>
      <c s="469">
        <v>0</v>
      </c>
      <c s="469">
        <v>0</v>
      </c>
      <c s="465">
        <v>621122.5</v>
      </c>
      <c s="471">
        <v>44159</v>
      </c>
      <c s="471">
        <v>46350</v>
      </c>
      <c s="472">
        <v>621122.5</v>
      </c>
      <c s="861">
        <v>1.9833333333333334</v>
      </c>
      <c s="861">
        <v>6</v>
      </c>
      <c s="633">
        <v>0.053600000000000002</v>
      </c>
      <c s="473">
        <v>1.9833333333333332</v>
      </c>
      <c s="473">
        <v>6</v>
      </c>
      <c s="474">
        <v>0.053600000000000009</v>
      </c>
      <c s="783" t="s">
        <v>1478</v>
      </c>
      <c s="783" t="s">
        <v>1479</v>
      </c>
    </row>
    <row r="749" spans="1:41" s="783" customFormat="1" ht="14.4">
      <c r="A749" s="459" t="s">
        <v>754</v>
      </c>
      <c s="460">
        <v>7</v>
      </c>
      <c s="459" t="s">
        <v>2780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202370</v>
      </c>
      <c s="463">
        <v>0</v>
      </c>
      <c s="464">
        <v>0</v>
      </c>
      <c s="464">
        <v>951.13999999999999</v>
      </c>
      <c s="464">
        <v>0</v>
      </c>
      <c s="469">
        <v>0</v>
      </c>
      <c s="469">
        <v>0</v>
      </c>
      <c s="465">
        <v>202370</v>
      </c>
      <c s="471">
        <v>44159</v>
      </c>
      <c s="471">
        <v>46715</v>
      </c>
      <c s="472">
        <v>202370</v>
      </c>
      <c s="861">
        <v>2.9833333333333334</v>
      </c>
      <c s="861">
        <v>7</v>
      </c>
      <c s="633">
        <v>0.056399999999999999</v>
      </c>
      <c s="473">
        <v>2.9833333333333329</v>
      </c>
      <c s="473">
        <v>7</v>
      </c>
      <c s="474">
        <v>0.056399999999999999</v>
      </c>
      <c s="783" t="s">
        <v>1478</v>
      </c>
      <c s="783" t="s">
        <v>1479</v>
      </c>
    </row>
    <row r="750" spans="1:41" s="783" customFormat="1" ht="14.4">
      <c r="A750" s="459" t="s">
        <v>754</v>
      </c>
      <c s="460">
        <v>8</v>
      </c>
      <c s="459" t="s">
        <v>2781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318600</v>
      </c>
      <c s="463">
        <v>0</v>
      </c>
      <c s="464">
        <v>0</v>
      </c>
      <c s="464">
        <v>1574.4100000000001</v>
      </c>
      <c s="464">
        <v>0</v>
      </c>
      <c s="469">
        <v>0</v>
      </c>
      <c s="469">
        <v>0</v>
      </c>
      <c s="465">
        <v>318600</v>
      </c>
      <c s="471">
        <v>44159</v>
      </c>
      <c s="471">
        <v>47081</v>
      </c>
      <c s="472">
        <v>318600</v>
      </c>
      <c s="861">
        <v>3.9833333333333334</v>
      </c>
      <c s="861">
        <v>8</v>
      </c>
      <c s="633">
        <v>0.059299999999999999</v>
      </c>
      <c s="473">
        <v>3.9833333333333334</v>
      </c>
      <c s="473">
        <v>8</v>
      </c>
      <c s="474">
        <v>0.059299999999999999</v>
      </c>
      <c s="783" t="s">
        <v>1478</v>
      </c>
      <c s="783" t="s">
        <v>1479</v>
      </c>
    </row>
    <row r="751" spans="1:41" s="783" customFormat="1" ht="14.4">
      <c r="A751" s="459" t="s">
        <v>755</v>
      </c>
      <c s="460">
        <v>4</v>
      </c>
      <c s="459" t="s">
        <v>2782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247578.75</v>
      </c>
      <c s="463">
        <v>0</v>
      </c>
      <c s="464">
        <v>247578.75</v>
      </c>
      <c s="464">
        <v>971.75</v>
      </c>
      <c s="464">
        <v>0</v>
      </c>
      <c s="469">
        <v>0</v>
      </c>
      <c s="469">
        <v>0</v>
      </c>
      <c s="465">
        <v>0</v>
      </c>
      <c s="471">
        <v>44162</v>
      </c>
      <c s="471">
        <v>45623</v>
      </c>
      <c s="472">
        <v>495157.5</v>
      </c>
      <c s="861">
        <v>0</v>
      </c>
      <c s="861">
        <v>0</v>
      </c>
      <c s="633">
        <v>0.047100000000000003</v>
      </c>
      <c s="473">
        <v>0</v>
      </c>
      <c s="473">
        <v>0</v>
      </c>
      <c s="474">
        <v>0</v>
      </c>
      <c s="783" t="s">
        <v>1478</v>
      </c>
      <c s="783" t="s">
        <v>1479</v>
      </c>
    </row>
    <row r="752" spans="1:41" s="783" customFormat="1" ht="14.4">
      <c r="A752" s="459" t="s">
        <v>755</v>
      </c>
      <c s="460">
        <v>5</v>
      </c>
      <c s="459" t="s">
        <v>2783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676582.5</v>
      </c>
      <c s="463">
        <v>0</v>
      </c>
      <c s="464">
        <v>0</v>
      </c>
      <c s="464">
        <v>2858.5599999999999</v>
      </c>
      <c s="464">
        <v>0</v>
      </c>
      <c s="469">
        <v>0</v>
      </c>
      <c s="469">
        <v>0</v>
      </c>
      <c s="465">
        <v>676582.5</v>
      </c>
      <c s="471">
        <v>44162</v>
      </c>
      <c s="471">
        <v>45988</v>
      </c>
      <c s="472">
        <v>676582.5</v>
      </c>
      <c s="861">
        <v>0.9916666666666667</v>
      </c>
      <c s="861">
        <v>5</v>
      </c>
      <c s="633">
        <v>0.050700000000000002</v>
      </c>
      <c s="473">
        <v>0.9916666666666667</v>
      </c>
      <c s="473">
        <v>5</v>
      </c>
      <c s="474">
        <v>0.050700000000000002</v>
      </c>
      <c s="783" t="s">
        <v>1478</v>
      </c>
      <c s="783" t="s">
        <v>1479</v>
      </c>
    </row>
    <row r="753" spans="1:41" s="783" customFormat="1" ht="14.4">
      <c r="A753" s="459" t="s">
        <v>755</v>
      </c>
      <c s="460">
        <v>6</v>
      </c>
      <c s="459" t="s">
        <v>2784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1916615</v>
      </c>
      <c s="463">
        <v>0</v>
      </c>
      <c s="464">
        <v>0</v>
      </c>
      <c s="464">
        <v>8560.8799999999992</v>
      </c>
      <c s="464">
        <v>0</v>
      </c>
      <c s="469">
        <v>0</v>
      </c>
      <c s="469">
        <v>0</v>
      </c>
      <c s="465">
        <v>1916615</v>
      </c>
      <c s="471">
        <v>44162</v>
      </c>
      <c s="471">
        <v>46353</v>
      </c>
      <c s="472">
        <v>1916615</v>
      </c>
      <c s="861">
        <v>1.9916666666666667</v>
      </c>
      <c s="861">
        <v>6</v>
      </c>
      <c s="633">
        <v>0.053600000000000002</v>
      </c>
      <c s="473">
        <v>1.9916666666666667</v>
      </c>
      <c s="473">
        <v>6</v>
      </c>
      <c s="474">
        <v>0.053600000000000002</v>
      </c>
      <c s="783" t="s">
        <v>1478</v>
      </c>
      <c s="783" t="s">
        <v>1479</v>
      </c>
    </row>
    <row r="754" spans="1:41" s="783" customFormat="1" ht="14.4">
      <c r="A754" s="459" t="s">
        <v>755</v>
      </c>
      <c s="460">
        <v>7</v>
      </c>
      <c s="459" t="s">
        <v>2785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2099367.5</v>
      </c>
      <c s="463">
        <v>0</v>
      </c>
      <c s="464">
        <v>0</v>
      </c>
      <c s="464">
        <v>9867.0300000000007</v>
      </c>
      <c s="464">
        <v>0</v>
      </c>
      <c s="469">
        <v>0</v>
      </c>
      <c s="469">
        <v>0</v>
      </c>
      <c s="465">
        <v>2099367.5</v>
      </c>
      <c s="471">
        <v>44162</v>
      </c>
      <c s="471">
        <v>46718</v>
      </c>
      <c s="472">
        <v>2099367.5</v>
      </c>
      <c s="861">
        <v>2.9916666666666667</v>
      </c>
      <c s="861">
        <v>7</v>
      </c>
      <c s="633">
        <v>0.056399999999999999</v>
      </c>
      <c s="473">
        <v>2.9916666666666667</v>
      </c>
      <c s="473">
        <v>7</v>
      </c>
      <c s="474">
        <v>0.056399999999999999</v>
      </c>
      <c s="783" t="s">
        <v>1478</v>
      </c>
      <c s="783" t="s">
        <v>1479</v>
      </c>
    </row>
    <row r="755" spans="1:41" s="783" customFormat="1" ht="14.4">
      <c r="A755" s="459" t="s">
        <v>755</v>
      </c>
      <c s="460">
        <v>8</v>
      </c>
      <c s="459" t="s">
        <v>2786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1105512.5</v>
      </c>
      <c s="463">
        <v>0</v>
      </c>
      <c s="464">
        <v>0</v>
      </c>
      <c s="464">
        <v>5463.0699999999997</v>
      </c>
      <c s="464">
        <v>0</v>
      </c>
      <c s="469">
        <v>0</v>
      </c>
      <c s="469">
        <v>0</v>
      </c>
      <c s="465">
        <v>1105512.5</v>
      </c>
      <c s="471">
        <v>44162</v>
      </c>
      <c s="471">
        <v>47084</v>
      </c>
      <c s="472">
        <v>1105512.5</v>
      </c>
      <c s="861">
        <v>3.9916666666666667</v>
      </c>
      <c s="861">
        <v>8</v>
      </c>
      <c s="633">
        <v>0.059299999999999999</v>
      </c>
      <c s="473">
        <v>3.9916666666666663</v>
      </c>
      <c s="473">
        <v>8</v>
      </c>
      <c s="474">
        <v>0.059299999999999999</v>
      </c>
      <c s="783" t="s">
        <v>1478</v>
      </c>
      <c s="783" t="s">
        <v>1479</v>
      </c>
    </row>
    <row r="756" spans="1:41" s="783" customFormat="1" ht="14.4">
      <c r="A756" s="459" t="s">
        <v>756</v>
      </c>
      <c s="460">
        <v>3</v>
      </c>
      <c s="459" t="s">
        <v>2787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117483.75</v>
      </c>
      <c s="463">
        <v>0</v>
      </c>
      <c s="464">
        <v>0</v>
      </c>
      <c s="464">
        <v>461.12</v>
      </c>
      <c s="464">
        <v>0</v>
      </c>
      <c s="469">
        <v>0</v>
      </c>
      <c s="469">
        <v>0</v>
      </c>
      <c s="465">
        <v>117483.75</v>
      </c>
      <c s="471">
        <v>44169</v>
      </c>
      <c s="471">
        <v>45630</v>
      </c>
      <c s="472">
        <v>234967.5</v>
      </c>
      <c s="861">
        <v>0.011111111111111112</v>
      </c>
      <c s="861">
        <v>4</v>
      </c>
      <c s="633">
        <v>0.047100000000000003</v>
      </c>
      <c s="473">
        <v>0.011111111111111112</v>
      </c>
      <c s="473">
        <v>4</v>
      </c>
      <c s="474">
        <v>0.047100000000000003</v>
      </c>
      <c s="783" t="s">
        <v>1478</v>
      </c>
      <c s="783" t="s">
        <v>1479</v>
      </c>
    </row>
    <row r="757" spans="1:41" s="783" customFormat="1" ht="14.4">
      <c r="A757" s="459" t="s">
        <v>756</v>
      </c>
      <c s="460">
        <v>4</v>
      </c>
      <c s="459" t="s">
        <v>2788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38645</v>
      </c>
      <c s="463">
        <v>0</v>
      </c>
      <c s="464">
        <v>0</v>
      </c>
      <c s="464">
        <v>163.28</v>
      </c>
      <c s="464">
        <v>0</v>
      </c>
      <c s="469">
        <v>0</v>
      </c>
      <c s="469">
        <v>0</v>
      </c>
      <c s="465">
        <v>38645</v>
      </c>
      <c s="471">
        <v>44169</v>
      </c>
      <c s="471">
        <v>45995</v>
      </c>
      <c s="472">
        <v>38645</v>
      </c>
      <c s="861">
        <v>1.0111111111111111</v>
      </c>
      <c s="861">
        <v>5</v>
      </c>
      <c s="633">
        <v>0.050700000000000002</v>
      </c>
      <c s="473">
        <v>1.0111111111111111</v>
      </c>
      <c s="473">
        <v>5</v>
      </c>
      <c s="474">
        <v>0.050700000000000002</v>
      </c>
      <c s="783" t="s">
        <v>1478</v>
      </c>
      <c s="783" t="s">
        <v>1479</v>
      </c>
    </row>
    <row r="758" spans="1:41" s="783" customFormat="1" ht="14.4">
      <c r="A758" s="459" t="s">
        <v>756</v>
      </c>
      <c s="460">
        <v>5</v>
      </c>
      <c s="459" t="s">
        <v>2789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362850</v>
      </c>
      <c s="463">
        <v>0</v>
      </c>
      <c s="464">
        <v>0</v>
      </c>
      <c s="464">
        <v>1620.73</v>
      </c>
      <c s="464">
        <v>0</v>
      </c>
      <c s="469">
        <v>0</v>
      </c>
      <c s="469">
        <v>0</v>
      </c>
      <c s="465">
        <v>362850</v>
      </c>
      <c s="471">
        <v>44169</v>
      </c>
      <c s="471">
        <v>46360</v>
      </c>
      <c s="472">
        <v>362850</v>
      </c>
      <c s="861">
        <v>2.0111111111111111</v>
      </c>
      <c s="861">
        <v>6</v>
      </c>
      <c s="633">
        <v>0.053600000000000002</v>
      </c>
      <c s="473">
        <v>2.0111111111111111</v>
      </c>
      <c s="473">
        <v>6</v>
      </c>
      <c s="474">
        <v>0.053600000000000009</v>
      </c>
      <c s="783" t="s">
        <v>1478</v>
      </c>
      <c s="783" t="s">
        <v>1479</v>
      </c>
    </row>
    <row r="759" spans="1:41" s="783" customFormat="1" ht="14.4">
      <c r="A759" s="459" t="s">
        <v>756</v>
      </c>
      <c s="460">
        <v>6</v>
      </c>
      <c s="459" t="s">
        <v>2790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2556027.5</v>
      </c>
      <c s="463">
        <v>0</v>
      </c>
      <c s="464">
        <v>0</v>
      </c>
      <c s="464">
        <v>12013.33</v>
      </c>
      <c s="464">
        <v>0</v>
      </c>
      <c s="469">
        <v>0</v>
      </c>
      <c s="469">
        <v>0</v>
      </c>
      <c s="465">
        <v>2556027.5</v>
      </c>
      <c s="471">
        <v>44169</v>
      </c>
      <c s="471">
        <v>46725</v>
      </c>
      <c s="472">
        <v>2556027.5</v>
      </c>
      <c s="861">
        <v>3.0111111111111111</v>
      </c>
      <c s="861">
        <v>7</v>
      </c>
      <c s="633">
        <v>0.056399999999999999</v>
      </c>
      <c s="473">
        <v>3.0111111111111111</v>
      </c>
      <c s="473">
        <v>7</v>
      </c>
      <c s="474">
        <v>0.056399999999999999</v>
      </c>
      <c s="783" t="s">
        <v>1478</v>
      </c>
      <c s="783" t="s">
        <v>1479</v>
      </c>
    </row>
    <row r="760" spans="1:41" s="783" customFormat="1" ht="14.4">
      <c r="A760" s="459" t="s">
        <v>756</v>
      </c>
      <c s="460">
        <v>7</v>
      </c>
      <c s="459" t="s">
        <v>2791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1548160</v>
      </c>
      <c s="463">
        <v>0</v>
      </c>
      <c s="464">
        <v>0</v>
      </c>
      <c s="464">
        <v>7650.4899999999998</v>
      </c>
      <c s="464">
        <v>0</v>
      </c>
      <c s="469">
        <v>0</v>
      </c>
      <c s="469">
        <v>0</v>
      </c>
      <c s="465">
        <v>1548160</v>
      </c>
      <c s="471">
        <v>44169</v>
      </c>
      <c s="471">
        <v>47091</v>
      </c>
      <c s="472">
        <v>1548160</v>
      </c>
      <c s="861">
        <v>4.0111111111111111</v>
      </c>
      <c s="861">
        <v>8</v>
      </c>
      <c s="633">
        <v>0.059299999999999999</v>
      </c>
      <c s="473">
        <v>4.0111111111111111</v>
      </c>
      <c s="473">
        <v>8</v>
      </c>
      <c s="474">
        <v>0.059299999999999992</v>
      </c>
      <c s="783" t="s">
        <v>1478</v>
      </c>
      <c s="783" t="s">
        <v>1479</v>
      </c>
    </row>
    <row r="761" spans="1:41" s="783" customFormat="1" ht="14.4">
      <c r="A761" s="459" t="s">
        <v>756</v>
      </c>
      <c s="460">
        <v>8</v>
      </c>
      <c s="459" t="s">
        <v>2792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346772.5</v>
      </c>
      <c s="463">
        <v>0</v>
      </c>
      <c s="464">
        <v>0</v>
      </c>
      <c s="464">
        <v>1794.55</v>
      </c>
      <c s="464">
        <v>0</v>
      </c>
      <c s="469">
        <v>0</v>
      </c>
      <c s="469">
        <v>0</v>
      </c>
      <c s="465">
        <v>346772.5</v>
      </c>
      <c s="471">
        <v>44169</v>
      </c>
      <c s="471">
        <v>47456</v>
      </c>
      <c s="472">
        <v>346772.5</v>
      </c>
      <c s="861">
        <v>5.0111111111111111</v>
      </c>
      <c s="861">
        <v>9</v>
      </c>
      <c s="633">
        <v>0.062100000000000002</v>
      </c>
      <c s="473">
        <v>5.0111111111111111</v>
      </c>
      <c s="473">
        <v>9</v>
      </c>
      <c s="474">
        <v>0.062100000000000002</v>
      </c>
      <c s="783" t="s">
        <v>1478</v>
      </c>
      <c s="783" t="s">
        <v>1479</v>
      </c>
    </row>
    <row r="762" spans="1:41" s="783" customFormat="1" ht="14.4">
      <c r="A762" s="459" t="s">
        <v>756</v>
      </c>
      <c s="460">
        <v>9</v>
      </c>
      <c s="459" t="s">
        <v>2793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92040</v>
      </c>
      <c s="463">
        <v>0</v>
      </c>
      <c s="464">
        <v>0</v>
      </c>
      <c s="464">
        <v>498.55000000000001</v>
      </c>
      <c s="464">
        <v>0</v>
      </c>
      <c s="469">
        <v>0</v>
      </c>
      <c s="469">
        <v>0</v>
      </c>
      <c s="465">
        <v>92040</v>
      </c>
      <c s="471">
        <v>44169</v>
      </c>
      <c s="471">
        <v>47821</v>
      </c>
      <c s="472">
        <v>92040</v>
      </c>
      <c s="861">
        <v>6.0111111111111111</v>
      </c>
      <c s="861">
        <v>10</v>
      </c>
      <c s="633">
        <v>0.065000000000000002</v>
      </c>
      <c s="473">
        <v>6.0111111111111111</v>
      </c>
      <c s="473">
        <v>10</v>
      </c>
      <c s="474">
        <v>0.065000000000000002</v>
      </c>
      <c s="783" t="s">
        <v>1478</v>
      </c>
      <c s="783" t="s">
        <v>1479</v>
      </c>
    </row>
    <row r="763" spans="1:41" s="783" customFormat="1" ht="14.4">
      <c r="A763" s="459" t="s">
        <v>757</v>
      </c>
      <c s="460">
        <v>4</v>
      </c>
      <c s="459" t="s">
        <v>2794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409091.25</v>
      </c>
      <c s="463">
        <v>0</v>
      </c>
      <c s="464">
        <v>0</v>
      </c>
      <c s="464">
        <v>1605.6800000000001</v>
      </c>
      <c s="464">
        <v>0</v>
      </c>
      <c s="469">
        <v>0</v>
      </c>
      <c s="469">
        <v>0</v>
      </c>
      <c s="465">
        <v>409091.25</v>
      </c>
      <c s="471">
        <v>44188</v>
      </c>
      <c s="471">
        <v>45649</v>
      </c>
      <c s="472">
        <v>818182.5</v>
      </c>
      <c s="861">
        <v>0.063888888888888884</v>
      </c>
      <c s="861">
        <v>4</v>
      </c>
      <c s="633">
        <v>0.047100000000000003</v>
      </c>
      <c s="473">
        <v>0.063888888888888884</v>
      </c>
      <c s="473">
        <v>4</v>
      </c>
      <c s="474">
        <v>0.047100000000000003</v>
      </c>
      <c s="783" t="s">
        <v>1478</v>
      </c>
      <c s="783" t="s">
        <v>1479</v>
      </c>
    </row>
    <row r="764" spans="1:41" s="783" customFormat="1" ht="14.4">
      <c r="A764" s="459" t="s">
        <v>757</v>
      </c>
      <c s="460">
        <v>5</v>
      </c>
      <c s="459" t="s">
        <v>2795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260485</v>
      </c>
      <c s="463">
        <v>0</v>
      </c>
      <c s="464">
        <v>0</v>
      </c>
      <c s="464">
        <v>1100.55</v>
      </c>
      <c s="464">
        <v>0</v>
      </c>
      <c s="469">
        <v>0</v>
      </c>
      <c s="469">
        <v>0</v>
      </c>
      <c s="465">
        <v>260485</v>
      </c>
      <c s="471">
        <v>44188</v>
      </c>
      <c s="471">
        <v>46014</v>
      </c>
      <c s="472">
        <v>260485</v>
      </c>
      <c s="861">
        <v>1.0638888888888889</v>
      </c>
      <c s="861">
        <v>5</v>
      </c>
      <c s="633">
        <v>0.050700000000000002</v>
      </c>
      <c s="473">
        <v>1.0638888888888889</v>
      </c>
      <c s="473">
        <v>5</v>
      </c>
      <c s="474">
        <v>0.050700000000000002</v>
      </c>
      <c s="783" t="s">
        <v>1478</v>
      </c>
      <c s="783" t="s">
        <v>1479</v>
      </c>
    </row>
    <row r="765" spans="1:41" s="783" customFormat="1" ht="14.4">
      <c r="A765" s="459" t="s">
        <v>757</v>
      </c>
      <c s="460">
        <v>6</v>
      </c>
      <c s="459" t="s">
        <v>2796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2745712.5</v>
      </c>
      <c s="463">
        <v>0</v>
      </c>
      <c s="464">
        <v>0</v>
      </c>
      <c s="464">
        <v>12264.18</v>
      </c>
      <c s="464">
        <v>0</v>
      </c>
      <c s="469">
        <v>0</v>
      </c>
      <c s="469">
        <v>0</v>
      </c>
      <c s="465">
        <v>2745712.5</v>
      </c>
      <c s="471">
        <v>44188</v>
      </c>
      <c s="471">
        <v>46379</v>
      </c>
      <c s="472">
        <v>2745712.5</v>
      </c>
      <c s="861">
        <v>2.0638888888888891</v>
      </c>
      <c s="861">
        <v>6</v>
      </c>
      <c s="633">
        <v>0.053600000000000002</v>
      </c>
      <c s="473">
        <v>2.0638888888888891</v>
      </c>
      <c s="473">
        <v>6</v>
      </c>
      <c s="474">
        <v>0.053600000000000002</v>
      </c>
      <c s="783" t="s">
        <v>1478</v>
      </c>
      <c s="783" t="s">
        <v>1479</v>
      </c>
    </row>
    <row r="766" spans="1:41" s="783" customFormat="1" ht="14.4">
      <c r="A766" s="459" t="s">
        <v>757</v>
      </c>
      <c s="460">
        <v>7</v>
      </c>
      <c s="459" t="s">
        <v>2797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9553280</v>
      </c>
      <c s="463">
        <v>0</v>
      </c>
      <c s="464">
        <v>0</v>
      </c>
      <c s="464">
        <v>44900.419999999998</v>
      </c>
      <c s="464">
        <v>0</v>
      </c>
      <c s="469">
        <v>0</v>
      </c>
      <c s="469">
        <v>0</v>
      </c>
      <c s="465">
        <v>9553280</v>
      </c>
      <c s="471">
        <v>44188</v>
      </c>
      <c s="471">
        <v>46744</v>
      </c>
      <c s="472">
        <v>9553280</v>
      </c>
      <c s="861">
        <v>3.0638888888888891</v>
      </c>
      <c s="861">
        <v>7</v>
      </c>
      <c s="633">
        <v>0.056399999999999999</v>
      </c>
      <c s="473">
        <v>3.0638888888888891</v>
      </c>
      <c s="473">
        <v>7</v>
      </c>
      <c s="474">
        <v>0.056399999999999999</v>
      </c>
      <c s="783" t="s">
        <v>1478</v>
      </c>
      <c s="783" t="s">
        <v>1479</v>
      </c>
    </row>
    <row r="767" spans="1:41" s="783" customFormat="1" ht="14.4">
      <c r="A767" s="459" t="s">
        <v>757</v>
      </c>
      <c s="460">
        <v>8</v>
      </c>
      <c s="459" t="s">
        <v>2798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4651265</v>
      </c>
      <c s="463">
        <v>0</v>
      </c>
      <c s="464">
        <v>0</v>
      </c>
      <c s="464">
        <v>22985</v>
      </c>
      <c s="464">
        <v>0</v>
      </c>
      <c s="469">
        <v>0</v>
      </c>
      <c s="469">
        <v>0</v>
      </c>
      <c s="465">
        <v>4651265</v>
      </c>
      <c s="471">
        <v>44188</v>
      </c>
      <c s="471">
        <v>47110</v>
      </c>
      <c s="472">
        <v>4651265</v>
      </c>
      <c s="861">
        <v>4.0638888888888891</v>
      </c>
      <c s="861">
        <v>8</v>
      </c>
      <c s="633">
        <v>0.059299999999999999</v>
      </c>
      <c s="473">
        <v>4.0638888888888891</v>
      </c>
      <c s="473">
        <v>8</v>
      </c>
      <c s="474">
        <v>0.059299999999999999</v>
      </c>
      <c s="783" t="s">
        <v>1478</v>
      </c>
      <c s="783" t="s">
        <v>1479</v>
      </c>
    </row>
    <row r="768" spans="1:41" s="783" customFormat="1" ht="14.4">
      <c r="A768" s="459" t="s">
        <v>757</v>
      </c>
      <c s="460">
        <v>9</v>
      </c>
      <c s="459" t="s">
        <v>2799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44188</v>
      </c>
      <c s="471">
        <v>47475</v>
      </c>
      <c s="472">
        <v>53100</v>
      </c>
      <c s="861">
        <v>5.0638888888888891</v>
      </c>
      <c s="861">
        <v>9</v>
      </c>
      <c s="633">
        <v>0.062100000000000002</v>
      </c>
      <c s="473">
        <v>5.0638888888888891</v>
      </c>
      <c s="473">
        <v>9</v>
      </c>
      <c s="474">
        <v>0.062100000000000002</v>
      </c>
      <c s="783" t="s">
        <v>1478</v>
      </c>
      <c s="783" t="s">
        <v>1479</v>
      </c>
    </row>
    <row r="769" spans="1:41" s="783" customFormat="1" ht="14.4">
      <c r="A769" s="459" t="s">
        <v>758</v>
      </c>
      <c s="460">
        <v>3</v>
      </c>
      <c s="459" t="s">
        <v>2800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44301</v>
      </c>
      <c s="471">
        <v>45397</v>
      </c>
      <c s="472">
        <v>974680</v>
      </c>
      <c s="861">
        <v>0</v>
      </c>
      <c s="861">
        <v>0</v>
      </c>
      <c s="633">
        <v>0.042999999999999997</v>
      </c>
      <c s="473">
        <v>0</v>
      </c>
      <c s="473">
        <v>0</v>
      </c>
      <c s="474">
        <v>0</v>
      </c>
      <c s="783" t="s">
        <v>1478</v>
      </c>
      <c s="783" t="s">
        <v>1479</v>
      </c>
    </row>
    <row r="770" spans="1:41" s="783" customFormat="1" ht="14.4">
      <c r="A770" s="459" t="s">
        <v>758</v>
      </c>
      <c s="460">
        <v>4</v>
      </c>
      <c s="459" t="s">
        <v>2801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887950</v>
      </c>
      <c s="463">
        <v>0</v>
      </c>
      <c s="464">
        <v>0</v>
      </c>
      <c s="464">
        <v>3485.1999999999998</v>
      </c>
      <c s="464">
        <v>0</v>
      </c>
      <c s="469">
        <v>0</v>
      </c>
      <c s="469">
        <v>0</v>
      </c>
      <c s="465">
        <v>887950</v>
      </c>
      <c s="471">
        <v>44301</v>
      </c>
      <c s="471">
        <v>45762</v>
      </c>
      <c s="472">
        <v>1775900</v>
      </c>
      <c s="861">
        <v>0.375</v>
      </c>
      <c s="861">
        <v>4</v>
      </c>
      <c s="633">
        <v>0.047100000000000003</v>
      </c>
      <c s="473">
        <v>0.375</v>
      </c>
      <c s="473">
        <v>4</v>
      </c>
      <c s="474">
        <v>0.047100000000000003</v>
      </c>
      <c s="783" t="s">
        <v>1478</v>
      </c>
      <c s="783" t="s">
        <v>1479</v>
      </c>
    </row>
    <row r="771" spans="1:41" s="783" customFormat="1" ht="14.4">
      <c r="A771" s="459" t="s">
        <v>758</v>
      </c>
      <c s="460">
        <v>5</v>
      </c>
      <c s="459" t="s">
        <v>2802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737205</v>
      </c>
      <c s="463">
        <v>0</v>
      </c>
      <c s="464">
        <v>0</v>
      </c>
      <c s="464">
        <v>3114.6900000000001</v>
      </c>
      <c s="464">
        <v>0</v>
      </c>
      <c s="469">
        <v>0</v>
      </c>
      <c s="469">
        <v>0</v>
      </c>
      <c s="465">
        <v>737205</v>
      </c>
      <c s="471">
        <v>44301</v>
      </c>
      <c s="471">
        <v>46127</v>
      </c>
      <c s="472">
        <v>737205</v>
      </c>
      <c s="861">
        <v>1.375</v>
      </c>
      <c s="861">
        <v>5</v>
      </c>
      <c s="633">
        <v>0.050700000000000002</v>
      </c>
      <c s="473">
        <v>1.375</v>
      </c>
      <c s="473">
        <v>5</v>
      </c>
      <c s="474">
        <v>0.050700000000000002</v>
      </c>
      <c s="783" t="s">
        <v>1478</v>
      </c>
      <c s="783" t="s">
        <v>1479</v>
      </c>
    </row>
    <row r="772" spans="1:41" s="783" customFormat="1" ht="14.4">
      <c r="A772" s="459" t="s">
        <v>758</v>
      </c>
      <c s="460">
        <v>6</v>
      </c>
      <c s="459" t="s">
        <v>2803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751955</v>
      </c>
      <c s="463">
        <v>0</v>
      </c>
      <c s="464">
        <v>0</v>
      </c>
      <c s="464">
        <v>3358.73</v>
      </c>
      <c s="464">
        <v>0</v>
      </c>
      <c s="469">
        <v>0</v>
      </c>
      <c s="469">
        <v>0</v>
      </c>
      <c s="465">
        <v>751955</v>
      </c>
      <c s="471">
        <v>44301</v>
      </c>
      <c s="471">
        <v>46492</v>
      </c>
      <c s="472">
        <v>751955</v>
      </c>
      <c s="861">
        <v>2.375</v>
      </c>
      <c s="861">
        <v>6</v>
      </c>
      <c s="633">
        <v>0.053600000000000002</v>
      </c>
      <c s="473">
        <v>2.375</v>
      </c>
      <c s="473">
        <v>6</v>
      </c>
      <c s="474">
        <v>0.053600000000000002</v>
      </c>
      <c s="783" t="s">
        <v>1478</v>
      </c>
      <c s="783" t="s">
        <v>1479</v>
      </c>
    </row>
    <row r="773" spans="1:41" s="783" customFormat="1" ht="14.4">
      <c r="A773" s="459" t="s">
        <v>758</v>
      </c>
      <c s="460">
        <v>7</v>
      </c>
      <c s="459" t="s">
        <v>2804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499.13999999999999</v>
      </c>
      <c s="464">
        <v>0</v>
      </c>
      <c s="469">
        <v>0</v>
      </c>
      <c s="469">
        <v>0</v>
      </c>
      <c s="465">
        <v>106200</v>
      </c>
      <c s="471">
        <v>44301</v>
      </c>
      <c s="471">
        <v>46858</v>
      </c>
      <c s="472">
        <v>106200</v>
      </c>
      <c s="861">
        <v>3.375</v>
      </c>
      <c s="861">
        <v>7</v>
      </c>
      <c s="633">
        <v>0.056399999999999999</v>
      </c>
      <c s="473">
        <v>3.375</v>
      </c>
      <c s="473">
        <v>7</v>
      </c>
      <c s="474">
        <v>0.056400000000000006</v>
      </c>
      <c s="783" t="s">
        <v>1478</v>
      </c>
      <c s="783" t="s">
        <v>1479</v>
      </c>
    </row>
    <row r="774" spans="1:41" s="783" customFormat="1" ht="14.4">
      <c r="A774" s="459" t="s">
        <v>758</v>
      </c>
      <c s="460">
        <v>8</v>
      </c>
      <c s="459" t="s">
        <v>2805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44301</v>
      </c>
      <c s="471">
        <v>47223</v>
      </c>
      <c s="472">
        <v>53100</v>
      </c>
      <c s="861">
        <v>4.375</v>
      </c>
      <c s="861">
        <v>8</v>
      </c>
      <c s="633">
        <v>0.059299999999999999</v>
      </c>
      <c s="473">
        <v>4.375</v>
      </c>
      <c s="473">
        <v>8</v>
      </c>
      <c s="474">
        <v>0.059299999999999999</v>
      </c>
      <c s="783" t="s">
        <v>1478</v>
      </c>
      <c s="783" t="s">
        <v>1479</v>
      </c>
    </row>
    <row r="775" spans="1:41" s="783" customFormat="1" ht="14.4">
      <c r="A775" s="459" t="s">
        <v>759</v>
      </c>
      <c s="460">
        <v>3</v>
      </c>
      <c s="459" t="s">
        <v>2806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44321</v>
      </c>
      <c s="471">
        <v>45417</v>
      </c>
      <c s="472">
        <v>224495</v>
      </c>
      <c s="861">
        <v>0</v>
      </c>
      <c s="861">
        <v>0</v>
      </c>
      <c s="633">
        <v>0.042999999999999997</v>
      </c>
      <c s="473">
        <v>0</v>
      </c>
      <c s="473">
        <v>0</v>
      </c>
      <c s="474">
        <v>0</v>
      </c>
      <c s="783" t="s">
        <v>1478</v>
      </c>
      <c s="783" t="s">
        <v>1479</v>
      </c>
    </row>
    <row r="776" spans="1:41" s="783" customFormat="1" ht="14.4">
      <c r="A776" s="459" t="s">
        <v>759</v>
      </c>
      <c s="460">
        <v>4</v>
      </c>
      <c s="459" t="s">
        <v>2807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14160</v>
      </c>
      <c s="463">
        <v>0</v>
      </c>
      <c s="464">
        <v>7080</v>
      </c>
      <c s="464">
        <v>55.579999999999998</v>
      </c>
      <c s="464">
        <v>0</v>
      </c>
      <c s="469">
        <v>0</v>
      </c>
      <c s="469">
        <v>0</v>
      </c>
      <c s="465">
        <v>7080</v>
      </c>
      <c s="471">
        <v>44321</v>
      </c>
      <c s="471">
        <v>45782</v>
      </c>
      <c s="472">
        <v>14160</v>
      </c>
      <c s="861">
        <v>0.43055555555555558</v>
      </c>
      <c s="861">
        <v>4</v>
      </c>
      <c s="633">
        <v>0.047100000000000003</v>
      </c>
      <c s="473">
        <v>0.43055555555555558</v>
      </c>
      <c s="473">
        <v>4</v>
      </c>
      <c s="474">
        <v>0.047100000000000003</v>
      </c>
      <c s="783" t="s">
        <v>1478</v>
      </c>
      <c s="783" t="s">
        <v>1479</v>
      </c>
    </row>
    <row r="777" spans="1:41" s="783" customFormat="1" ht="14.4">
      <c r="A777" s="459" t="s">
        <v>759</v>
      </c>
      <c s="460">
        <v>5</v>
      </c>
      <c s="459" t="s">
        <v>2808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435715</v>
      </c>
      <c s="463">
        <v>0</v>
      </c>
      <c s="464">
        <v>0</v>
      </c>
      <c s="464">
        <v>1840.9000000000001</v>
      </c>
      <c s="464">
        <v>0</v>
      </c>
      <c s="469">
        <v>0</v>
      </c>
      <c s="469">
        <v>0</v>
      </c>
      <c s="465">
        <v>435715</v>
      </c>
      <c s="471">
        <v>44321</v>
      </c>
      <c s="471">
        <v>46147</v>
      </c>
      <c s="472">
        <v>435715</v>
      </c>
      <c s="861">
        <v>1.4305555555555556</v>
      </c>
      <c s="861">
        <v>5</v>
      </c>
      <c s="633">
        <v>0.050700000000000002</v>
      </c>
      <c s="473">
        <v>1.4305555555555556</v>
      </c>
      <c s="473">
        <v>5</v>
      </c>
      <c s="474">
        <v>0.050700000000000002</v>
      </c>
      <c s="783" t="s">
        <v>1478</v>
      </c>
      <c s="783" t="s">
        <v>1479</v>
      </c>
    </row>
    <row r="778" spans="1:41" s="783" customFormat="1" ht="14.4">
      <c r="A778" s="459" t="s">
        <v>759</v>
      </c>
      <c s="460">
        <v>6</v>
      </c>
      <c s="459" t="s">
        <v>2809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1729290</v>
      </c>
      <c s="463">
        <v>0</v>
      </c>
      <c s="464">
        <v>0</v>
      </c>
      <c s="464">
        <v>7724.1599999999999</v>
      </c>
      <c s="464">
        <v>0</v>
      </c>
      <c s="469">
        <v>0</v>
      </c>
      <c s="469">
        <v>0</v>
      </c>
      <c s="465">
        <v>1729290</v>
      </c>
      <c s="471">
        <v>44321</v>
      </c>
      <c s="471">
        <v>46512</v>
      </c>
      <c s="472">
        <v>1729290</v>
      </c>
      <c s="861">
        <v>2.4305555555555554</v>
      </c>
      <c s="861">
        <v>6</v>
      </c>
      <c s="633">
        <v>0.053600000000000002</v>
      </c>
      <c s="473">
        <v>2.4305555555555554</v>
      </c>
      <c s="473">
        <v>6</v>
      </c>
      <c s="474">
        <v>0.053600000000000002</v>
      </c>
      <c s="783" t="s">
        <v>1478</v>
      </c>
      <c s="783" t="s">
        <v>1479</v>
      </c>
    </row>
    <row r="779" spans="1:41" s="783" customFormat="1" ht="14.4">
      <c r="A779" s="459" t="s">
        <v>759</v>
      </c>
      <c s="460">
        <v>7</v>
      </c>
      <c s="459" t="s">
        <v>2810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6743847.5</v>
      </c>
      <c s="463">
        <v>0</v>
      </c>
      <c s="464">
        <v>0</v>
      </c>
      <c s="464">
        <v>31696.080000000002</v>
      </c>
      <c s="464">
        <v>0</v>
      </c>
      <c s="469">
        <v>0</v>
      </c>
      <c s="469">
        <v>0</v>
      </c>
      <c s="465">
        <v>6743847.5</v>
      </c>
      <c s="471">
        <v>44321</v>
      </c>
      <c s="471">
        <v>46878</v>
      </c>
      <c s="472">
        <v>6743847.5</v>
      </c>
      <c s="861">
        <v>3.4305555555555554</v>
      </c>
      <c s="861">
        <v>7</v>
      </c>
      <c s="633">
        <v>0.056399999999999999</v>
      </c>
      <c s="473">
        <v>3.4305555555555554</v>
      </c>
      <c s="473">
        <v>7</v>
      </c>
      <c s="474">
        <v>0.056399999999999999</v>
      </c>
      <c s="783" t="s">
        <v>1478</v>
      </c>
      <c s="783" t="s">
        <v>1479</v>
      </c>
    </row>
    <row r="780" spans="1:41" s="783" customFormat="1" ht="14.4">
      <c r="A780" s="459" t="s">
        <v>759</v>
      </c>
      <c s="460">
        <v>8</v>
      </c>
      <c s="459" t="s">
        <v>2811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44321</v>
      </c>
      <c s="471">
        <v>47243</v>
      </c>
      <c s="472">
        <v>53100</v>
      </c>
      <c s="861">
        <v>4.4305555555555554</v>
      </c>
      <c s="861">
        <v>8</v>
      </c>
      <c s="633">
        <v>0.059299999999999999</v>
      </c>
      <c s="473">
        <v>4.4305555555555554</v>
      </c>
      <c s="473">
        <v>8</v>
      </c>
      <c s="474">
        <v>0.059299999999999999</v>
      </c>
      <c s="783" t="s">
        <v>1478</v>
      </c>
      <c s="783" t="s">
        <v>1479</v>
      </c>
    </row>
    <row r="781" spans="1:41" s="783" customFormat="1" ht="14.4">
      <c r="A781" s="459" t="s">
        <v>759</v>
      </c>
      <c s="460">
        <v>9</v>
      </c>
      <c s="459" t="s">
        <v>2812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44321</v>
      </c>
      <c s="471">
        <v>47973</v>
      </c>
      <c s="472">
        <v>53100</v>
      </c>
      <c s="861">
        <v>6.4305555555555554</v>
      </c>
      <c s="861">
        <v>10</v>
      </c>
      <c s="633">
        <v>0.065000000000000002</v>
      </c>
      <c s="473">
        <v>6.4305555555555554</v>
      </c>
      <c s="473">
        <v>10</v>
      </c>
      <c s="474">
        <v>0.065000000000000002</v>
      </c>
      <c s="783" t="s">
        <v>1478</v>
      </c>
      <c s="783" t="s">
        <v>1479</v>
      </c>
    </row>
    <row r="782" spans="1:41" s="783" customFormat="1" ht="14.4">
      <c r="A782" s="459" t="s">
        <v>760</v>
      </c>
      <c s="460">
        <v>2</v>
      </c>
      <c s="459" t="s">
        <v>2813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44328</v>
      </c>
      <c s="471">
        <v>45424</v>
      </c>
      <c s="472">
        <v>293672.5</v>
      </c>
      <c s="861">
        <v>0</v>
      </c>
      <c s="861">
        <v>0</v>
      </c>
      <c s="633">
        <v>0.042999999999999997</v>
      </c>
      <c s="473">
        <v>0</v>
      </c>
      <c s="473">
        <v>0</v>
      </c>
      <c s="474">
        <v>0</v>
      </c>
      <c s="783" t="s">
        <v>1478</v>
      </c>
      <c s="783" t="s">
        <v>1479</v>
      </c>
    </row>
    <row r="783" spans="1:41" s="783" customFormat="1" ht="14.4">
      <c r="A783" s="459" t="s">
        <v>760</v>
      </c>
      <c s="460">
        <v>3</v>
      </c>
      <c s="459" t="s">
        <v>2814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624367.5</v>
      </c>
      <c s="463">
        <v>0</v>
      </c>
      <c s="464">
        <v>312183.75</v>
      </c>
      <c s="464">
        <v>2450.6399999999999</v>
      </c>
      <c s="464">
        <v>0</v>
      </c>
      <c s="469">
        <v>0</v>
      </c>
      <c s="469">
        <v>0</v>
      </c>
      <c s="465">
        <v>312183.75</v>
      </c>
      <c s="471">
        <v>44328</v>
      </c>
      <c s="471">
        <v>45789</v>
      </c>
      <c s="472">
        <v>624367.5</v>
      </c>
      <c s="861">
        <v>0.45000000000000001</v>
      </c>
      <c s="861">
        <v>4</v>
      </c>
      <c s="633">
        <v>0.047100000000000003</v>
      </c>
      <c s="473">
        <v>0.45000000000000001</v>
      </c>
      <c s="473">
        <v>4</v>
      </c>
      <c s="474">
        <v>0.047100000000000003</v>
      </c>
      <c s="783" t="s">
        <v>1478</v>
      </c>
      <c s="783" t="s">
        <v>1479</v>
      </c>
    </row>
    <row r="784" spans="1:41" s="783" customFormat="1" ht="14.4">
      <c r="A784" s="459" t="s">
        <v>760</v>
      </c>
      <c s="460">
        <v>4</v>
      </c>
      <c s="459" t="s">
        <v>2815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924382.5</v>
      </c>
      <c s="463">
        <v>0</v>
      </c>
      <c s="464">
        <v>0</v>
      </c>
      <c s="464">
        <v>3905.52</v>
      </c>
      <c s="464">
        <v>0</v>
      </c>
      <c s="469">
        <v>0</v>
      </c>
      <c s="469">
        <v>0</v>
      </c>
      <c s="465">
        <v>924382.5</v>
      </c>
      <c s="471">
        <v>44328</v>
      </c>
      <c s="471">
        <v>46154</v>
      </c>
      <c s="472">
        <v>924382.5</v>
      </c>
      <c s="861">
        <v>1.45</v>
      </c>
      <c s="861">
        <v>5</v>
      </c>
      <c s="633">
        <v>0.050700000000000002</v>
      </c>
      <c s="473">
        <v>1.45</v>
      </c>
      <c s="473">
        <v>5</v>
      </c>
      <c s="474">
        <v>0.050700000000000002</v>
      </c>
      <c s="783" t="s">
        <v>1478</v>
      </c>
      <c s="783" t="s">
        <v>1479</v>
      </c>
    </row>
    <row r="785" spans="1:41" s="783" customFormat="1" ht="14.4">
      <c r="A785" s="459" t="s">
        <v>760</v>
      </c>
      <c s="460">
        <v>5</v>
      </c>
      <c s="459" t="s">
        <v>2816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1943460</v>
      </c>
      <c s="463">
        <v>0</v>
      </c>
      <c s="464">
        <v>0</v>
      </c>
      <c s="464">
        <v>8680.7900000000009</v>
      </c>
      <c s="464">
        <v>0</v>
      </c>
      <c s="469">
        <v>0</v>
      </c>
      <c s="469">
        <v>0</v>
      </c>
      <c s="465">
        <v>1943460</v>
      </c>
      <c s="471">
        <v>44328</v>
      </c>
      <c s="471">
        <v>46519</v>
      </c>
      <c s="472">
        <v>1943460</v>
      </c>
      <c s="861">
        <v>2.4500000000000002</v>
      </c>
      <c s="861">
        <v>6</v>
      </c>
      <c s="633">
        <v>0.053600000000000002</v>
      </c>
      <c s="473">
        <v>2.4500000000000002</v>
      </c>
      <c s="473">
        <v>6</v>
      </c>
      <c s="474">
        <v>0.053600000000000002</v>
      </c>
      <c s="783" t="s">
        <v>1478</v>
      </c>
      <c s="783" t="s">
        <v>1479</v>
      </c>
    </row>
    <row r="786" spans="1:41" s="783" customFormat="1" ht="14.4">
      <c r="A786" s="459" t="s">
        <v>760</v>
      </c>
      <c s="460">
        <v>6</v>
      </c>
      <c s="459" t="s">
        <v>2817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856237.5</v>
      </c>
      <c s="463">
        <v>0</v>
      </c>
      <c s="464">
        <v>0</v>
      </c>
      <c s="464">
        <v>4024.3200000000002</v>
      </c>
      <c s="464">
        <v>0</v>
      </c>
      <c s="469">
        <v>0</v>
      </c>
      <c s="469">
        <v>0</v>
      </c>
      <c s="465">
        <v>856237.5</v>
      </c>
      <c s="471">
        <v>44328</v>
      </c>
      <c s="471">
        <v>46885</v>
      </c>
      <c s="472">
        <v>856237.5</v>
      </c>
      <c s="861">
        <v>3.4500000000000002</v>
      </c>
      <c s="861">
        <v>7</v>
      </c>
      <c s="633">
        <v>0.056399999999999999</v>
      </c>
      <c s="473">
        <v>3.4500000000000002</v>
      </c>
      <c s="473">
        <v>7</v>
      </c>
      <c s="474">
        <v>0.056399999999999999</v>
      </c>
      <c s="783" t="s">
        <v>1478</v>
      </c>
      <c s="783" t="s">
        <v>1479</v>
      </c>
    </row>
    <row r="787" spans="1:41" s="783" customFormat="1" ht="14.4">
      <c r="A787" s="459" t="s">
        <v>761</v>
      </c>
      <c s="460">
        <v>3</v>
      </c>
      <c s="459" t="s">
        <v>2818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44328</v>
      </c>
      <c s="471">
        <v>45424</v>
      </c>
      <c s="472">
        <v>541177.5</v>
      </c>
      <c s="861">
        <v>0</v>
      </c>
      <c s="861">
        <v>0</v>
      </c>
      <c s="633">
        <v>0.042999999999999997</v>
      </c>
      <c s="473">
        <v>0</v>
      </c>
      <c s="473">
        <v>0</v>
      </c>
      <c s="474">
        <v>0</v>
      </c>
      <c s="783" t="s">
        <v>1478</v>
      </c>
      <c s="783" t="s">
        <v>1479</v>
      </c>
    </row>
    <row r="788" spans="1:41" s="783" customFormat="1" ht="14.4">
      <c r="A788" s="459" t="s">
        <v>761</v>
      </c>
      <c s="460">
        <v>4</v>
      </c>
      <c s="459" t="s">
        <v>2819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1410542.5</v>
      </c>
      <c s="463">
        <v>0</v>
      </c>
      <c s="464">
        <v>705271.25</v>
      </c>
      <c s="464">
        <v>5536.3800000000001</v>
      </c>
      <c s="464">
        <v>0</v>
      </c>
      <c s="469">
        <v>0</v>
      </c>
      <c s="469">
        <v>0</v>
      </c>
      <c s="465">
        <v>705271.25</v>
      </c>
      <c s="471">
        <v>44328</v>
      </c>
      <c s="471">
        <v>45789</v>
      </c>
      <c s="472">
        <v>1410542.5</v>
      </c>
      <c s="861">
        <v>0.45000000000000001</v>
      </c>
      <c s="861">
        <v>4</v>
      </c>
      <c s="633">
        <v>0.047100000000000003</v>
      </c>
      <c s="473">
        <v>0.45000000000000001</v>
      </c>
      <c s="473">
        <v>4</v>
      </c>
      <c s="474">
        <v>0.047099999999999996</v>
      </c>
      <c s="783" t="s">
        <v>1478</v>
      </c>
      <c s="783" t="s">
        <v>1479</v>
      </c>
    </row>
    <row r="789" spans="1:41" s="783" customFormat="1" ht="14.4">
      <c r="A789" s="459" t="s">
        <v>761</v>
      </c>
      <c s="460">
        <v>5</v>
      </c>
      <c s="459" t="s">
        <v>2820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869955</v>
      </c>
      <c s="463">
        <v>0</v>
      </c>
      <c s="464">
        <v>0</v>
      </c>
      <c s="464">
        <v>3675.5599999999999</v>
      </c>
      <c s="464">
        <v>0</v>
      </c>
      <c s="469">
        <v>0</v>
      </c>
      <c s="469">
        <v>0</v>
      </c>
      <c s="465">
        <v>869955</v>
      </c>
      <c s="471">
        <v>44328</v>
      </c>
      <c s="471">
        <v>46154</v>
      </c>
      <c s="472">
        <v>869955</v>
      </c>
      <c s="861">
        <v>1.45</v>
      </c>
      <c s="861">
        <v>5</v>
      </c>
      <c s="633">
        <v>0.050700000000000002</v>
      </c>
      <c s="473">
        <v>1.45</v>
      </c>
      <c s="473">
        <v>5</v>
      </c>
      <c s="474">
        <v>0.050700000000000002</v>
      </c>
      <c s="783" t="s">
        <v>1478</v>
      </c>
      <c s="783" t="s">
        <v>1479</v>
      </c>
    </row>
    <row r="790" spans="1:41" s="783" customFormat="1" ht="14.4">
      <c r="A790" s="459" t="s">
        <v>761</v>
      </c>
      <c s="460">
        <v>6</v>
      </c>
      <c s="459" t="s">
        <v>2821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1517185</v>
      </c>
      <c s="463">
        <v>0</v>
      </c>
      <c s="464">
        <v>0</v>
      </c>
      <c s="464">
        <v>6776.7600000000002</v>
      </c>
      <c s="464">
        <v>0</v>
      </c>
      <c s="469">
        <v>0</v>
      </c>
      <c s="469">
        <v>0</v>
      </c>
      <c s="465">
        <v>1517185</v>
      </c>
      <c s="471">
        <v>44328</v>
      </c>
      <c s="471">
        <v>46519</v>
      </c>
      <c s="472">
        <v>1517185</v>
      </c>
      <c s="861">
        <v>2.4500000000000002</v>
      </c>
      <c s="861">
        <v>6</v>
      </c>
      <c s="633">
        <v>0.053600000000000002</v>
      </c>
      <c s="473">
        <v>2.4500000000000002</v>
      </c>
      <c s="473">
        <v>6</v>
      </c>
      <c s="474">
        <v>0.053600000000000009</v>
      </c>
      <c s="783" t="s">
        <v>1478</v>
      </c>
      <c s="783" t="s">
        <v>1479</v>
      </c>
    </row>
    <row r="791" spans="1:41" s="783" customFormat="1" ht="14.4">
      <c r="A791" s="459" t="s">
        <v>761</v>
      </c>
      <c s="460">
        <v>7</v>
      </c>
      <c s="459" t="s">
        <v>2822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2326370</v>
      </c>
      <c s="463">
        <v>0</v>
      </c>
      <c s="464">
        <v>0</v>
      </c>
      <c s="464">
        <v>10933.940000000001</v>
      </c>
      <c s="464">
        <v>0</v>
      </c>
      <c s="469">
        <v>0</v>
      </c>
      <c s="469">
        <v>0</v>
      </c>
      <c s="465">
        <v>2326370</v>
      </c>
      <c s="471">
        <v>44328</v>
      </c>
      <c s="471">
        <v>46885</v>
      </c>
      <c s="472">
        <v>2326370</v>
      </c>
      <c s="861">
        <v>3.4500000000000002</v>
      </c>
      <c s="861">
        <v>7</v>
      </c>
      <c s="633">
        <v>0.056399999999999999</v>
      </c>
      <c s="473">
        <v>3.4500000000000002</v>
      </c>
      <c s="473">
        <v>7</v>
      </c>
      <c s="474">
        <v>0.056400000000000006</v>
      </c>
      <c s="783" t="s">
        <v>1478</v>
      </c>
      <c s="783" t="s">
        <v>1479</v>
      </c>
    </row>
    <row r="792" spans="1:41" s="783" customFormat="1" ht="14.4">
      <c r="A792" s="459" t="s">
        <v>761</v>
      </c>
      <c s="460">
        <v>8</v>
      </c>
      <c s="459" t="s">
        <v>2823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3002657.5</v>
      </c>
      <c s="463">
        <v>0</v>
      </c>
      <c s="464">
        <v>0</v>
      </c>
      <c s="464">
        <v>14838.129999999999</v>
      </c>
      <c s="464">
        <v>0</v>
      </c>
      <c s="469">
        <v>0</v>
      </c>
      <c s="469">
        <v>0</v>
      </c>
      <c s="465">
        <v>3002657.5</v>
      </c>
      <c s="471">
        <v>44328</v>
      </c>
      <c s="471">
        <v>47250</v>
      </c>
      <c s="472">
        <v>3002657.5</v>
      </c>
      <c s="861">
        <v>4.4500000000000002</v>
      </c>
      <c s="861">
        <v>8</v>
      </c>
      <c s="633">
        <v>0.059299999999999999</v>
      </c>
      <c s="473">
        <v>4.4500000000000002</v>
      </c>
      <c s="473">
        <v>8</v>
      </c>
      <c s="474">
        <v>0.059299999999999992</v>
      </c>
      <c s="783" t="s">
        <v>1478</v>
      </c>
      <c s="783" t="s">
        <v>1479</v>
      </c>
    </row>
    <row r="793" spans="1:41" s="783" customFormat="1" ht="14.4">
      <c r="A793" s="459" t="s">
        <v>761</v>
      </c>
      <c s="460">
        <v>9</v>
      </c>
      <c s="459" t="s">
        <v>2824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2472395</v>
      </c>
      <c s="463">
        <v>0</v>
      </c>
      <c s="464">
        <v>0</v>
      </c>
      <c s="464">
        <v>12794.639999999999</v>
      </c>
      <c s="464">
        <v>0</v>
      </c>
      <c s="469">
        <v>0</v>
      </c>
      <c s="469">
        <v>0</v>
      </c>
      <c s="465">
        <v>2472395</v>
      </c>
      <c s="471">
        <v>44328</v>
      </c>
      <c s="471">
        <v>47615</v>
      </c>
      <c s="472">
        <v>2472395</v>
      </c>
      <c s="861">
        <v>5.4500000000000002</v>
      </c>
      <c s="861">
        <v>9</v>
      </c>
      <c s="633">
        <v>0.062100000000000002</v>
      </c>
      <c s="473">
        <v>5.4500000000000002</v>
      </c>
      <c s="473">
        <v>9</v>
      </c>
      <c s="474">
        <v>0.062100000000000009</v>
      </c>
      <c s="783" t="s">
        <v>1478</v>
      </c>
      <c s="783" t="s">
        <v>1479</v>
      </c>
    </row>
    <row r="794" spans="1:41" s="783" customFormat="1" ht="14.4">
      <c r="A794" s="459" t="s">
        <v>761</v>
      </c>
      <c s="460">
        <v>10</v>
      </c>
      <c s="459" t="s">
        <v>2825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97940</v>
      </c>
      <c s="463">
        <v>0</v>
      </c>
      <c s="464">
        <v>0</v>
      </c>
      <c s="464">
        <v>530.50999999999999</v>
      </c>
      <c s="464">
        <v>0</v>
      </c>
      <c s="469">
        <v>0</v>
      </c>
      <c s="469">
        <v>0</v>
      </c>
      <c s="465">
        <v>97940</v>
      </c>
      <c s="471">
        <v>44328</v>
      </c>
      <c s="471">
        <v>47980</v>
      </c>
      <c s="472">
        <v>97940</v>
      </c>
      <c s="861">
        <v>6.4500000000000002</v>
      </c>
      <c s="861">
        <v>10</v>
      </c>
      <c s="633">
        <v>0.065000000000000002</v>
      </c>
      <c s="473">
        <v>6.4500000000000002</v>
      </c>
      <c s="473">
        <v>10</v>
      </c>
      <c s="474">
        <v>0.065000000000000002</v>
      </c>
      <c s="783" t="s">
        <v>1478</v>
      </c>
      <c s="783" t="s">
        <v>1479</v>
      </c>
    </row>
    <row r="795" spans="1:41" s="783" customFormat="1" ht="14.4">
      <c r="A795" s="459" t="s">
        <v>762</v>
      </c>
      <c s="460">
        <v>3</v>
      </c>
      <c s="459" t="s">
        <v>2826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44333</v>
      </c>
      <c s="471">
        <v>45429</v>
      </c>
      <c s="472">
        <v>595752.5</v>
      </c>
      <c s="861">
        <v>0</v>
      </c>
      <c s="861">
        <v>0</v>
      </c>
      <c s="633">
        <v>0.042999999999999997</v>
      </c>
      <c s="473">
        <v>0</v>
      </c>
      <c s="473">
        <v>0</v>
      </c>
      <c s="474">
        <v>0</v>
      </c>
      <c s="783" t="s">
        <v>1478</v>
      </c>
      <c s="783" t="s">
        <v>1479</v>
      </c>
    </row>
    <row r="796" spans="1:41" s="783" customFormat="1" ht="14.4">
      <c r="A796" s="459" t="s">
        <v>762</v>
      </c>
      <c s="460">
        <v>4</v>
      </c>
      <c s="459" t="s">
        <v>2827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559025</v>
      </c>
      <c s="463">
        <v>0</v>
      </c>
      <c s="464">
        <v>279512.5</v>
      </c>
      <c s="464">
        <v>2194.1700000000001</v>
      </c>
      <c s="464">
        <v>0</v>
      </c>
      <c s="469">
        <v>0</v>
      </c>
      <c s="469">
        <v>0</v>
      </c>
      <c s="465">
        <v>279512.5</v>
      </c>
      <c s="471">
        <v>44333</v>
      </c>
      <c s="471">
        <v>45794</v>
      </c>
      <c s="472">
        <v>559025</v>
      </c>
      <c s="861">
        <v>0.46388888888888891</v>
      </c>
      <c s="861">
        <v>4</v>
      </c>
      <c s="633">
        <v>0.047100000000000003</v>
      </c>
      <c s="473">
        <v>0.46388888888888891</v>
      </c>
      <c s="473">
        <v>4</v>
      </c>
      <c s="474">
        <v>0.047100000000000003</v>
      </c>
      <c s="783" t="s">
        <v>1478</v>
      </c>
      <c s="783" t="s">
        <v>1479</v>
      </c>
    </row>
    <row r="797" spans="1:41" s="783" customFormat="1" ht="14.4">
      <c r="A797" s="459" t="s">
        <v>762</v>
      </c>
      <c s="460">
        <v>5</v>
      </c>
      <c s="459" t="s">
        <v>2828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925415</v>
      </c>
      <c s="463">
        <v>0</v>
      </c>
      <c s="464">
        <v>0</v>
      </c>
      <c s="464">
        <v>3909.8800000000001</v>
      </c>
      <c s="464">
        <v>0</v>
      </c>
      <c s="469">
        <v>0</v>
      </c>
      <c s="469">
        <v>0</v>
      </c>
      <c s="465">
        <v>925415</v>
      </c>
      <c s="471">
        <v>44333</v>
      </c>
      <c s="471">
        <v>46159</v>
      </c>
      <c s="472">
        <v>925415</v>
      </c>
      <c s="861">
        <v>1.4638888888888888</v>
      </c>
      <c s="861">
        <v>5</v>
      </c>
      <c s="633">
        <v>0.050700000000000002</v>
      </c>
      <c s="473">
        <v>1.4638888888888888</v>
      </c>
      <c s="473">
        <v>5</v>
      </c>
      <c s="474">
        <v>0.050700000000000002</v>
      </c>
      <c s="783" t="s">
        <v>1478</v>
      </c>
      <c s="783" t="s">
        <v>1479</v>
      </c>
    </row>
    <row r="798" spans="1:41" s="783" customFormat="1" ht="14.4">
      <c r="A798" s="459" t="s">
        <v>762</v>
      </c>
      <c s="460">
        <v>6</v>
      </c>
      <c s="459" t="s">
        <v>2829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6710070</v>
      </c>
      <c s="463">
        <v>0</v>
      </c>
      <c s="464">
        <v>0</v>
      </c>
      <c s="464">
        <v>29971.650000000001</v>
      </c>
      <c s="464">
        <v>0</v>
      </c>
      <c s="469">
        <v>0</v>
      </c>
      <c s="469">
        <v>0</v>
      </c>
      <c s="465">
        <v>6710070</v>
      </c>
      <c s="471">
        <v>44333</v>
      </c>
      <c s="471">
        <v>46524</v>
      </c>
      <c s="472">
        <v>6710070</v>
      </c>
      <c s="861">
        <v>2.463888888888889</v>
      </c>
      <c s="861">
        <v>6</v>
      </c>
      <c s="633">
        <v>0.053600000000000002</v>
      </c>
      <c s="473">
        <v>2.463888888888889</v>
      </c>
      <c s="473">
        <v>6</v>
      </c>
      <c s="474">
        <v>0.053600000000000009</v>
      </c>
      <c s="783" t="s">
        <v>1478</v>
      </c>
      <c s="783" t="s">
        <v>1479</v>
      </c>
    </row>
    <row r="799" spans="1:41" s="783" customFormat="1" ht="14.4">
      <c r="A799" s="459" t="s">
        <v>762</v>
      </c>
      <c s="460">
        <v>7</v>
      </c>
      <c s="459" t="s">
        <v>2830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15747100</v>
      </c>
      <c s="463">
        <v>0</v>
      </c>
      <c s="464">
        <v>0</v>
      </c>
      <c s="464">
        <v>74011.369999999995</v>
      </c>
      <c s="464">
        <v>0</v>
      </c>
      <c s="469">
        <v>0</v>
      </c>
      <c s="469">
        <v>0</v>
      </c>
      <c s="465">
        <v>15747100</v>
      </c>
      <c s="471">
        <v>44333</v>
      </c>
      <c s="471">
        <v>46890</v>
      </c>
      <c s="472">
        <v>15747100</v>
      </c>
      <c s="861">
        <v>3.463888888888889</v>
      </c>
      <c s="861">
        <v>7</v>
      </c>
      <c s="633">
        <v>0.056399999999999999</v>
      </c>
      <c s="473">
        <v>3.463888888888889</v>
      </c>
      <c s="473">
        <v>7</v>
      </c>
      <c s="474">
        <v>0.056399999999999999</v>
      </c>
      <c s="783" t="s">
        <v>1478</v>
      </c>
      <c s="783" t="s">
        <v>1479</v>
      </c>
    </row>
    <row r="800" spans="1:41" s="783" customFormat="1" ht="14.4">
      <c r="A800" s="459" t="s">
        <v>762</v>
      </c>
      <c s="460">
        <v>8</v>
      </c>
      <c s="459" t="s">
        <v>2831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3438667.5</v>
      </c>
      <c s="463">
        <v>0</v>
      </c>
      <c s="464">
        <v>0</v>
      </c>
      <c s="464">
        <v>16992.75</v>
      </c>
      <c s="464">
        <v>0</v>
      </c>
      <c s="469">
        <v>0</v>
      </c>
      <c s="469">
        <v>0</v>
      </c>
      <c s="465">
        <v>3438667.5</v>
      </c>
      <c s="471">
        <v>44333</v>
      </c>
      <c s="471">
        <v>47255</v>
      </c>
      <c s="472">
        <v>3438667.5</v>
      </c>
      <c s="861">
        <v>4.4638888888888886</v>
      </c>
      <c s="861">
        <v>8</v>
      </c>
      <c s="633">
        <v>0.059299999999999999</v>
      </c>
      <c s="473">
        <v>4.4638888888888886</v>
      </c>
      <c s="473">
        <v>8</v>
      </c>
      <c s="474">
        <v>0.059299999999999999</v>
      </c>
      <c s="783" t="s">
        <v>1478</v>
      </c>
      <c s="783" t="s">
        <v>1479</v>
      </c>
    </row>
    <row r="801" spans="1:41" s="783" customFormat="1" ht="14.4">
      <c r="A801" s="459" t="s">
        <v>762</v>
      </c>
      <c s="460">
        <v>9</v>
      </c>
      <c s="459" t="s">
        <v>2832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211957.5</v>
      </c>
      <c s="463">
        <v>0</v>
      </c>
      <c s="464">
        <v>0</v>
      </c>
      <c s="464">
        <v>1096.8800000000001</v>
      </c>
      <c s="464">
        <v>0</v>
      </c>
      <c s="469">
        <v>0</v>
      </c>
      <c s="469">
        <v>0</v>
      </c>
      <c s="465">
        <v>211957.5</v>
      </c>
      <c s="471">
        <v>44333</v>
      </c>
      <c s="471">
        <v>47620</v>
      </c>
      <c s="472">
        <v>211957.5</v>
      </c>
      <c s="861">
        <v>5.4638888888888886</v>
      </c>
      <c s="861">
        <v>9</v>
      </c>
      <c s="633">
        <v>0.062100000000000002</v>
      </c>
      <c s="473">
        <v>5.4638888888888886</v>
      </c>
      <c s="473">
        <v>9</v>
      </c>
      <c s="474">
        <v>0.062100000000000002</v>
      </c>
      <c s="783" t="s">
        <v>1478</v>
      </c>
      <c s="783" t="s">
        <v>1479</v>
      </c>
    </row>
    <row r="802" spans="1:41" s="783" customFormat="1" ht="14.4">
      <c r="A802" s="459" t="s">
        <v>763</v>
      </c>
      <c s="460">
        <v>3</v>
      </c>
      <c s="459" t="s">
        <v>2833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44335</v>
      </c>
      <c s="471">
        <v>45431</v>
      </c>
      <c s="472">
        <v>346477.5</v>
      </c>
      <c s="861">
        <v>0</v>
      </c>
      <c s="861">
        <v>0</v>
      </c>
      <c s="633">
        <v>0.042999999999999997</v>
      </c>
      <c s="473">
        <v>0</v>
      </c>
      <c s="473">
        <v>0</v>
      </c>
      <c s="474">
        <v>0</v>
      </c>
      <c s="783" t="s">
        <v>1478</v>
      </c>
      <c s="783" t="s">
        <v>1479</v>
      </c>
    </row>
    <row r="803" spans="1:41" s="783" customFormat="1" ht="14.4">
      <c r="A803" s="459" t="s">
        <v>763</v>
      </c>
      <c s="460">
        <v>4</v>
      </c>
      <c s="459" t="s">
        <v>2834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139977.5</v>
      </c>
      <c s="463">
        <v>0</v>
      </c>
      <c s="464">
        <v>69988.75</v>
      </c>
      <c s="464">
        <v>549.40999999999997</v>
      </c>
      <c s="464">
        <v>0</v>
      </c>
      <c s="469">
        <v>0</v>
      </c>
      <c s="469">
        <v>0</v>
      </c>
      <c s="465">
        <v>69988.75</v>
      </c>
      <c s="471">
        <v>44335</v>
      </c>
      <c s="471">
        <v>45796</v>
      </c>
      <c s="472">
        <v>139977.5</v>
      </c>
      <c s="861">
        <v>0.46944444444444444</v>
      </c>
      <c s="861">
        <v>4</v>
      </c>
      <c s="633">
        <v>0.047100000000000003</v>
      </c>
      <c s="473">
        <v>0.46944444444444444</v>
      </c>
      <c s="473">
        <v>4</v>
      </c>
      <c s="474">
        <v>0.047100000000000003</v>
      </c>
      <c s="783" t="s">
        <v>1478</v>
      </c>
      <c s="783" t="s">
        <v>1479</v>
      </c>
    </row>
    <row r="804" spans="1:41" s="783" customFormat="1" ht="14.4">
      <c r="A804" s="459" t="s">
        <v>763</v>
      </c>
      <c s="460">
        <v>5</v>
      </c>
      <c s="459" t="s">
        <v>2835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234377.5</v>
      </c>
      <c s="463">
        <v>0</v>
      </c>
      <c s="464">
        <v>0</v>
      </c>
      <c s="464">
        <v>990.24000000000001</v>
      </c>
      <c s="464">
        <v>0</v>
      </c>
      <c s="469">
        <v>0</v>
      </c>
      <c s="469">
        <v>0</v>
      </c>
      <c s="465">
        <v>234377.5</v>
      </c>
      <c s="471">
        <v>44335</v>
      </c>
      <c s="471">
        <v>46161</v>
      </c>
      <c s="472">
        <v>234377.5</v>
      </c>
      <c s="861">
        <v>1.4694444444444446</v>
      </c>
      <c s="861">
        <v>5</v>
      </c>
      <c s="633">
        <v>0.050700000000000002</v>
      </c>
      <c s="473">
        <v>1.4694444444444446</v>
      </c>
      <c s="473">
        <v>5</v>
      </c>
      <c s="474">
        <v>0.050700000000000002</v>
      </c>
      <c s="783" t="s">
        <v>1478</v>
      </c>
      <c s="783" t="s">
        <v>1479</v>
      </c>
    </row>
    <row r="805" spans="1:41" s="783" customFormat="1" ht="14.4">
      <c r="A805" s="459" t="s">
        <v>763</v>
      </c>
      <c s="460">
        <v>6</v>
      </c>
      <c s="459" t="s">
        <v>2836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1180000</v>
      </c>
      <c s="463">
        <v>0</v>
      </c>
      <c s="464">
        <v>0</v>
      </c>
      <c s="464">
        <v>5270.6700000000001</v>
      </c>
      <c s="464">
        <v>0</v>
      </c>
      <c s="469">
        <v>0</v>
      </c>
      <c s="469">
        <v>0</v>
      </c>
      <c s="465">
        <v>1180000</v>
      </c>
      <c s="471">
        <v>44335</v>
      </c>
      <c s="471">
        <v>46526</v>
      </c>
      <c s="472">
        <v>1180000</v>
      </c>
      <c s="861">
        <v>2.4694444444444446</v>
      </c>
      <c s="861">
        <v>6</v>
      </c>
      <c s="633">
        <v>0.053600000000000002</v>
      </c>
      <c s="473">
        <v>2.4694444444444446</v>
      </c>
      <c s="473">
        <v>6</v>
      </c>
      <c s="474">
        <v>0.053600000000000002</v>
      </c>
      <c s="783" t="s">
        <v>1478</v>
      </c>
      <c s="783" t="s">
        <v>1479</v>
      </c>
    </row>
    <row r="806" spans="1:41" s="783" customFormat="1" ht="14.4">
      <c r="A806" s="459" t="s">
        <v>763</v>
      </c>
      <c s="460">
        <v>7</v>
      </c>
      <c s="459" t="s">
        <v>2837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2779047.5</v>
      </c>
      <c s="463">
        <v>0</v>
      </c>
      <c s="464">
        <v>0</v>
      </c>
      <c s="464">
        <v>13061.52</v>
      </c>
      <c s="464">
        <v>0</v>
      </c>
      <c s="469">
        <v>0</v>
      </c>
      <c s="469">
        <v>0</v>
      </c>
      <c s="465">
        <v>2779047.5</v>
      </c>
      <c s="471">
        <v>44335</v>
      </c>
      <c s="471">
        <v>46892</v>
      </c>
      <c s="472">
        <v>2779047.5</v>
      </c>
      <c s="861">
        <v>3.4694444444444446</v>
      </c>
      <c s="861">
        <v>7</v>
      </c>
      <c s="633">
        <v>0.056399999999999999</v>
      </c>
      <c s="473">
        <v>3.4694444444444446</v>
      </c>
      <c s="473">
        <v>7</v>
      </c>
      <c s="474">
        <v>0.056400000000000006</v>
      </c>
      <c s="783" t="s">
        <v>1478</v>
      </c>
      <c s="783" t="s">
        <v>1479</v>
      </c>
    </row>
    <row r="807" spans="1:41" s="783" customFormat="1" ht="14.4">
      <c r="A807" s="459" t="s">
        <v>763</v>
      </c>
      <c s="460">
        <v>8</v>
      </c>
      <c s="459" t="s">
        <v>2838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683662.5</v>
      </c>
      <c s="463">
        <v>0</v>
      </c>
      <c s="464">
        <v>0</v>
      </c>
      <c s="464">
        <v>3378.4299999999998</v>
      </c>
      <c s="464">
        <v>0</v>
      </c>
      <c s="469">
        <v>0</v>
      </c>
      <c s="469">
        <v>0</v>
      </c>
      <c s="465">
        <v>683662.5</v>
      </c>
      <c s="471">
        <v>44335</v>
      </c>
      <c s="471">
        <v>47257</v>
      </c>
      <c s="472">
        <v>683662.5</v>
      </c>
      <c s="861">
        <v>4.4694444444444441</v>
      </c>
      <c s="861">
        <v>8</v>
      </c>
      <c s="633">
        <v>0.059299999999999999</v>
      </c>
      <c s="473">
        <v>4.4694444444444441</v>
      </c>
      <c s="473">
        <v>8</v>
      </c>
      <c s="474">
        <v>0.059299999999999999</v>
      </c>
      <c s="783" t="s">
        <v>1478</v>
      </c>
      <c s="783" t="s">
        <v>1479</v>
      </c>
    </row>
    <row r="808" spans="1:41" s="783" customFormat="1" ht="14.4">
      <c r="A808" s="459" t="s">
        <v>763</v>
      </c>
      <c s="460">
        <v>9</v>
      </c>
      <c s="459" t="s">
        <v>2839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106200</v>
      </c>
      <c s="463">
        <v>0</v>
      </c>
      <c s="464">
        <v>0</v>
      </c>
      <c s="464">
        <v>549.58000000000004</v>
      </c>
      <c s="464">
        <v>0</v>
      </c>
      <c s="469">
        <v>0</v>
      </c>
      <c s="469">
        <v>0</v>
      </c>
      <c s="465">
        <v>106200</v>
      </c>
      <c s="471">
        <v>44335</v>
      </c>
      <c s="471">
        <v>47622</v>
      </c>
      <c s="472">
        <v>106200</v>
      </c>
      <c s="861">
        <v>5.4694444444444441</v>
      </c>
      <c s="861">
        <v>9</v>
      </c>
      <c s="633">
        <v>0.062100000000000002</v>
      </c>
      <c s="473">
        <v>5.4694444444444441</v>
      </c>
      <c s="473">
        <v>9</v>
      </c>
      <c s="474">
        <v>0.062100000000000002</v>
      </c>
      <c s="783" t="s">
        <v>1478</v>
      </c>
      <c s="783" t="s">
        <v>1479</v>
      </c>
    </row>
    <row r="809" spans="1:41" s="783" customFormat="1" ht="14.4">
      <c r="A809" s="459" t="s">
        <v>763</v>
      </c>
      <c s="460">
        <v>10</v>
      </c>
      <c s="459" t="s">
        <v>2840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44335</v>
      </c>
      <c s="471">
        <v>47987</v>
      </c>
      <c s="472">
        <v>53100</v>
      </c>
      <c s="861">
        <v>6.4694444444444441</v>
      </c>
      <c s="861">
        <v>10</v>
      </c>
      <c s="633">
        <v>0.065000000000000002</v>
      </c>
      <c s="473">
        <v>6.4694444444444441</v>
      </c>
      <c s="473">
        <v>10</v>
      </c>
      <c s="474">
        <v>0.065000000000000002</v>
      </c>
      <c s="783" t="s">
        <v>1478</v>
      </c>
      <c s="783" t="s">
        <v>1479</v>
      </c>
    </row>
    <row r="810" spans="1:41" s="783" customFormat="1" ht="14.4">
      <c r="A810" s="459" t="s">
        <v>764</v>
      </c>
      <c s="460">
        <v>3</v>
      </c>
      <c s="459" t="s">
        <v>2841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471">
        <v>44363</v>
      </c>
      <c s="471">
        <v>45459</v>
      </c>
      <c s="472">
        <v>284675</v>
      </c>
      <c s="861">
        <v>0</v>
      </c>
      <c s="861">
        <v>0</v>
      </c>
      <c s="633">
        <v>0.042999999999999997</v>
      </c>
      <c s="473">
        <v>0</v>
      </c>
      <c s="473">
        <v>0</v>
      </c>
      <c s="474">
        <v>0</v>
      </c>
      <c s="783" t="s">
        <v>1478</v>
      </c>
      <c s="783" t="s">
        <v>1479</v>
      </c>
    </row>
    <row r="811" spans="1:41" s="783" customFormat="1" ht="14.4">
      <c r="A811" s="459" t="s">
        <v>764</v>
      </c>
      <c s="460">
        <v>4</v>
      </c>
      <c s="459" t="s">
        <v>2842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244997.5</v>
      </c>
      <c s="463">
        <v>0</v>
      </c>
      <c s="464">
        <v>0</v>
      </c>
      <c s="464">
        <v>961.62</v>
      </c>
      <c s="464">
        <v>0</v>
      </c>
      <c s="469">
        <v>0</v>
      </c>
      <c s="469">
        <v>0</v>
      </c>
      <c s="465">
        <v>244997.5</v>
      </c>
      <c s="471">
        <v>44363</v>
      </c>
      <c s="471">
        <v>45824</v>
      </c>
      <c s="472">
        <v>244997.5</v>
      </c>
      <c s="861">
        <v>0.5444444444444444</v>
      </c>
      <c s="861">
        <v>4</v>
      </c>
      <c s="633">
        <v>0.047100000000000003</v>
      </c>
      <c s="473">
        <v>0.54444444444444429</v>
      </c>
      <c s="473">
        <v>4</v>
      </c>
      <c s="474">
        <v>0.047100000000000003</v>
      </c>
      <c s="783" t="s">
        <v>1478</v>
      </c>
      <c s="783" t="s">
        <v>1479</v>
      </c>
    </row>
    <row r="812" spans="1:41" s="783" customFormat="1" ht="14.4">
      <c r="A812" s="459" t="s">
        <v>764</v>
      </c>
      <c s="460">
        <v>5</v>
      </c>
      <c s="459" t="s">
        <v>2843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206647.5</v>
      </c>
      <c s="463">
        <v>0</v>
      </c>
      <c s="464">
        <v>0</v>
      </c>
      <c s="464">
        <v>873.09000000000003</v>
      </c>
      <c s="464">
        <v>0</v>
      </c>
      <c s="469">
        <v>0</v>
      </c>
      <c s="469">
        <v>0</v>
      </c>
      <c s="465">
        <v>206647.5</v>
      </c>
      <c s="471">
        <v>44363</v>
      </c>
      <c s="471">
        <v>46189</v>
      </c>
      <c s="472">
        <v>206647.5</v>
      </c>
      <c s="861">
        <v>1.5444444444444445</v>
      </c>
      <c s="861">
        <v>5</v>
      </c>
      <c s="633">
        <v>0.050700000000000002</v>
      </c>
      <c s="473">
        <v>1.5444444444444447</v>
      </c>
      <c s="473">
        <v>5</v>
      </c>
      <c s="474">
        <v>0.050700000000000009</v>
      </c>
      <c s="783" t="s">
        <v>1478</v>
      </c>
      <c s="783" t="s">
        <v>1479</v>
      </c>
    </row>
    <row r="813" spans="1:41" s="783" customFormat="1" ht="14.4">
      <c r="A813" s="459" t="s">
        <v>764</v>
      </c>
      <c s="460">
        <v>6</v>
      </c>
      <c s="459" t="s">
        <v>2844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216677.5</v>
      </c>
      <c s="463">
        <v>0</v>
      </c>
      <c s="464">
        <v>0</v>
      </c>
      <c s="464">
        <v>967.83000000000004</v>
      </c>
      <c s="464">
        <v>0</v>
      </c>
      <c s="469">
        <v>0</v>
      </c>
      <c s="469">
        <v>0</v>
      </c>
      <c s="465">
        <v>216677.5</v>
      </c>
      <c s="471">
        <v>44363</v>
      </c>
      <c s="471">
        <v>46554</v>
      </c>
      <c s="472">
        <v>216677.5</v>
      </c>
      <c s="861">
        <v>2.5444444444444443</v>
      </c>
      <c s="861">
        <v>6</v>
      </c>
      <c s="633">
        <v>0.053600000000000002</v>
      </c>
      <c s="473">
        <v>2.5444444444444443</v>
      </c>
      <c s="473">
        <v>6</v>
      </c>
      <c s="474">
        <v>0.053600000000000002</v>
      </c>
      <c s="783" t="s">
        <v>1478</v>
      </c>
      <c s="783" t="s">
        <v>1479</v>
      </c>
    </row>
    <row r="814" spans="1:41" s="783" customFormat="1" ht="14.4">
      <c r="A814" s="459" t="s">
        <v>764</v>
      </c>
      <c s="460">
        <v>7</v>
      </c>
      <c s="459" t="s">
        <v>2845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548847.5</v>
      </c>
      <c s="463">
        <v>0</v>
      </c>
      <c s="464">
        <v>0</v>
      </c>
      <c s="464">
        <v>2579.5799999999999</v>
      </c>
      <c s="464">
        <v>0</v>
      </c>
      <c s="469">
        <v>0</v>
      </c>
      <c s="469">
        <v>0</v>
      </c>
      <c s="465">
        <v>548847.5</v>
      </c>
      <c s="471">
        <v>44363</v>
      </c>
      <c s="471">
        <v>46920</v>
      </c>
      <c s="472">
        <v>548847.5</v>
      </c>
      <c s="861">
        <v>3.5444444444444443</v>
      </c>
      <c s="861">
        <v>7</v>
      </c>
      <c s="633">
        <v>0.056399999999999999</v>
      </c>
      <c s="473">
        <v>3.5444444444444443</v>
      </c>
      <c s="473">
        <v>7</v>
      </c>
      <c s="474">
        <v>0.056399999999999999</v>
      </c>
      <c s="783" t="s">
        <v>1478</v>
      </c>
      <c s="783" t="s">
        <v>1479</v>
      </c>
    </row>
    <row r="815" spans="1:41" s="783" customFormat="1" ht="14.4">
      <c r="A815" s="459" t="s">
        <v>764</v>
      </c>
      <c s="460">
        <v>8</v>
      </c>
      <c s="459" t="s">
        <v>2846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402527.5</v>
      </c>
      <c s="463">
        <v>0</v>
      </c>
      <c s="464">
        <v>0</v>
      </c>
      <c s="464">
        <v>1989.1600000000001</v>
      </c>
      <c s="464">
        <v>0</v>
      </c>
      <c s="469">
        <v>0</v>
      </c>
      <c s="469">
        <v>0</v>
      </c>
      <c s="465">
        <v>402527.5</v>
      </c>
      <c s="471">
        <v>44363</v>
      </c>
      <c s="471">
        <v>47285</v>
      </c>
      <c s="472">
        <v>402527.5</v>
      </c>
      <c s="861">
        <v>4.5444444444444443</v>
      </c>
      <c s="861">
        <v>8</v>
      </c>
      <c s="633">
        <v>0.059299999999999999</v>
      </c>
      <c s="473">
        <v>4.5444444444444443</v>
      </c>
      <c s="473">
        <v>8</v>
      </c>
      <c s="474">
        <v>0.059299999999999999</v>
      </c>
      <c s="783" t="s">
        <v>1478</v>
      </c>
      <c s="783" t="s">
        <v>1479</v>
      </c>
    </row>
    <row r="816" spans="1:41" s="783" customFormat="1" ht="14.4">
      <c r="A816" s="459" t="s">
        <v>764</v>
      </c>
      <c s="460">
        <v>9</v>
      </c>
      <c s="459" t="s">
        <v>2847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74340</v>
      </c>
      <c s="463">
        <v>0</v>
      </c>
      <c s="464">
        <v>0</v>
      </c>
      <c s="464">
        <v>384.70999999999998</v>
      </c>
      <c s="464">
        <v>0</v>
      </c>
      <c s="469">
        <v>0</v>
      </c>
      <c s="469">
        <v>0</v>
      </c>
      <c s="465">
        <v>74340</v>
      </c>
      <c s="471">
        <v>44363</v>
      </c>
      <c s="471">
        <v>47650</v>
      </c>
      <c s="472">
        <v>74340</v>
      </c>
      <c s="861">
        <v>5.5444444444444443</v>
      </c>
      <c s="861">
        <v>9</v>
      </c>
      <c s="633">
        <v>0.062100000000000002</v>
      </c>
      <c s="473">
        <v>5.5444444444444443</v>
      </c>
      <c s="473">
        <v>9</v>
      </c>
      <c s="474">
        <v>0.062100000000000002</v>
      </c>
      <c s="783" t="s">
        <v>1478</v>
      </c>
      <c s="783" t="s">
        <v>1479</v>
      </c>
    </row>
    <row r="817" spans="1:41" s="783" customFormat="1" ht="14.4">
      <c r="A817" s="459" t="s">
        <v>769</v>
      </c>
      <c s="460">
        <v>1</v>
      </c>
      <c s="459" t="s">
        <v>2848</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9090909.0999999903</v>
      </c>
      <c s="463">
        <v>0</v>
      </c>
      <c s="464">
        <v>9090909.0999999996</v>
      </c>
      <c s="464">
        <v>340909.09000000003</v>
      </c>
      <c s="464">
        <v>0</v>
      </c>
      <c s="469">
        <v>0</v>
      </c>
      <c s="469">
        <v>0</v>
      </c>
      <c s="465">
        <v>0</v>
      </c>
      <c s="471">
        <v>41228</v>
      </c>
      <c s="471">
        <v>45611</v>
      </c>
      <c s="472">
        <v>100000000</v>
      </c>
      <c s="861">
        <v>0</v>
      </c>
      <c s="861">
        <v>0</v>
      </c>
      <c s="633">
        <v>0.074999999999999997</v>
      </c>
      <c s="473">
        <v>0</v>
      </c>
      <c s="473">
        <v>0</v>
      </c>
      <c s="474">
        <v>0</v>
      </c>
      <c s="783" t="s">
        <v>1478</v>
      </c>
      <c s="783" t="s">
        <v>1479</v>
      </c>
    </row>
    <row r="818" spans="1:41" s="783" customFormat="1" ht="14.4">
      <c r="A818" s="459" t="s">
        <v>769</v>
      </c>
      <c s="460">
        <v>2</v>
      </c>
      <c s="459" t="s">
        <v>2849</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4545454.4999999972</v>
      </c>
      <c s="463">
        <v>0</v>
      </c>
      <c s="464">
        <v>4545454.5</v>
      </c>
      <c s="464">
        <v>170454.54000000001</v>
      </c>
      <c s="464">
        <v>0</v>
      </c>
      <c s="469">
        <v>0</v>
      </c>
      <c s="469">
        <v>0</v>
      </c>
      <c s="465">
        <v>0</v>
      </c>
      <c s="471">
        <v>41236</v>
      </c>
      <c s="471">
        <v>45619</v>
      </c>
      <c s="472">
        <v>50000000</v>
      </c>
      <c s="861">
        <v>0</v>
      </c>
      <c s="861">
        <v>0</v>
      </c>
      <c s="633">
        <v>0.074999999999999997</v>
      </c>
      <c s="473">
        <v>0</v>
      </c>
      <c s="473">
        <v>0</v>
      </c>
      <c s="474">
        <v>0</v>
      </c>
      <c s="783" t="s">
        <v>1478</v>
      </c>
      <c s="783" t="s">
        <v>1479</v>
      </c>
    </row>
    <row r="819" spans="1:41" s="783" customFormat="1" ht="14.4">
      <c r="A819" s="459" t="s">
        <v>769</v>
      </c>
      <c s="460">
        <v>3</v>
      </c>
      <c s="459" t="s">
        <v>2850</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2272727.3000000021</v>
      </c>
      <c s="463">
        <v>0</v>
      </c>
      <c s="464">
        <v>0</v>
      </c>
      <c s="464">
        <v>0</v>
      </c>
      <c s="464">
        <v>0</v>
      </c>
      <c s="469">
        <v>0</v>
      </c>
      <c s="469">
        <v>0</v>
      </c>
      <c s="465">
        <v>2272727.3000000021</v>
      </c>
      <c s="471">
        <v>41246</v>
      </c>
      <c s="471">
        <v>45629</v>
      </c>
      <c s="472">
        <v>25000000</v>
      </c>
      <c s="861">
        <v>0.0083333333333333332</v>
      </c>
      <c s="861">
        <v>12</v>
      </c>
      <c s="633">
        <v>0.074999999999999997</v>
      </c>
      <c s="473">
        <v>0.0083333333333333332</v>
      </c>
      <c s="473">
        <v>12</v>
      </c>
      <c s="474">
        <v>0.074999999999999997</v>
      </c>
      <c s="783" t="s">
        <v>1478</v>
      </c>
      <c s="783" t="s">
        <v>1479</v>
      </c>
    </row>
    <row r="820" spans="1:41" s="783" customFormat="1" ht="14.4">
      <c r="A820" s="459" t="s">
        <v>769</v>
      </c>
      <c s="460">
        <v>4</v>
      </c>
      <c s="459" t="s">
        <v>2851</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2272727.3000000021</v>
      </c>
      <c s="463">
        <v>0</v>
      </c>
      <c s="464">
        <v>0</v>
      </c>
      <c s="464">
        <v>0</v>
      </c>
      <c s="464">
        <v>0</v>
      </c>
      <c s="469">
        <v>0</v>
      </c>
      <c s="469">
        <v>0</v>
      </c>
      <c s="465">
        <v>2272727.3000000021</v>
      </c>
      <c s="471">
        <v>41264</v>
      </c>
      <c s="471">
        <v>45647</v>
      </c>
      <c s="472">
        <v>25000000</v>
      </c>
      <c s="861">
        <v>0.058333333333333334</v>
      </c>
      <c s="861">
        <v>12</v>
      </c>
      <c s="633">
        <v>0.074999999999999997</v>
      </c>
      <c s="473">
        <v>0.058333333333333334</v>
      </c>
      <c s="473">
        <v>12</v>
      </c>
      <c s="474">
        <v>0.074999999999999997</v>
      </c>
      <c s="783" t="s">
        <v>1478</v>
      </c>
      <c s="783" t="s">
        <v>1479</v>
      </c>
    </row>
    <row r="821" spans="1:41" s="783" customFormat="1" ht="14.4">
      <c r="A821" s="459" t="s">
        <v>378</v>
      </c>
      <c s="460">
        <v>18</v>
      </c>
      <c s="459" t="s">
        <v>2852</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7272727.2399999946</v>
      </c>
      <c s="463">
        <v>0</v>
      </c>
      <c s="464">
        <v>3636363.6400000001</v>
      </c>
      <c s="464">
        <v>272727.27000000002</v>
      </c>
      <c s="464">
        <v>0</v>
      </c>
      <c s="469">
        <v>0</v>
      </c>
      <c s="469">
        <v>0</v>
      </c>
      <c s="465">
        <v>3636363.5999999945</v>
      </c>
      <c s="471">
        <v>41421</v>
      </c>
      <c s="471">
        <v>45804</v>
      </c>
      <c s="472">
        <v>40000000</v>
      </c>
      <c s="861">
        <v>0.49166666666666664</v>
      </c>
      <c s="861">
        <v>12</v>
      </c>
      <c s="633">
        <v>0.074999999999999997</v>
      </c>
      <c s="473">
        <v>0.49166666666666664</v>
      </c>
      <c s="473">
        <v>12</v>
      </c>
      <c s="474">
        <v>0.074999999999999997</v>
      </c>
      <c s="783" t="s">
        <v>1478</v>
      </c>
      <c s="783" t="s">
        <v>1479</v>
      </c>
    </row>
    <row r="822" spans="1:41" s="783" customFormat="1" ht="14.4">
      <c r="A822" s="459" t="s">
        <v>378</v>
      </c>
      <c s="460">
        <v>19</v>
      </c>
      <c s="459" t="s">
        <v>2853</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12727272.760000005</v>
      </c>
      <c s="463">
        <v>0</v>
      </c>
      <c s="464">
        <v>0</v>
      </c>
      <c s="464">
        <v>0</v>
      </c>
      <c s="464">
        <v>0</v>
      </c>
      <c s="469">
        <v>0</v>
      </c>
      <c s="469">
        <v>0</v>
      </c>
      <c s="465">
        <v>12727272.760000005</v>
      </c>
      <c s="471">
        <v>41424</v>
      </c>
      <c s="471">
        <v>45807</v>
      </c>
      <c s="472">
        <v>70000000</v>
      </c>
      <c s="861">
        <v>0.5</v>
      </c>
      <c s="861">
        <v>12</v>
      </c>
      <c s="633">
        <v>0.074999999999999997</v>
      </c>
      <c s="473">
        <v>0.5</v>
      </c>
      <c s="473">
        <v>12</v>
      </c>
      <c s="474">
        <v>0.074999999999999997</v>
      </c>
      <c s="783" t="s">
        <v>1478</v>
      </c>
      <c s="783" t="s">
        <v>1479</v>
      </c>
    </row>
    <row r="823" spans="1:41" s="783" customFormat="1" ht="14.4">
      <c r="A823" s="459" t="s">
        <v>378</v>
      </c>
      <c s="460">
        <v>23</v>
      </c>
      <c s="459" t="s">
        <v>2854</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7272727.2399999946</v>
      </c>
      <c s="463">
        <v>0</v>
      </c>
      <c s="464">
        <v>0</v>
      </c>
      <c s="464">
        <v>0</v>
      </c>
      <c s="464">
        <v>0</v>
      </c>
      <c s="469">
        <v>0</v>
      </c>
      <c s="469">
        <v>0</v>
      </c>
      <c s="465">
        <v>7272727.2399999946</v>
      </c>
      <c s="471">
        <v>41467</v>
      </c>
      <c s="471">
        <v>45850</v>
      </c>
      <c s="472">
        <v>40000000</v>
      </c>
      <c s="861">
        <v>0.6166666666666667</v>
      </c>
      <c s="861">
        <v>12</v>
      </c>
      <c s="633">
        <v>0.074999999999999997</v>
      </c>
      <c s="473">
        <v>0.6166666666666667</v>
      </c>
      <c s="473">
        <v>12</v>
      </c>
      <c s="474">
        <v>0.074999999999999997</v>
      </c>
      <c s="783" t="s">
        <v>1478</v>
      </c>
      <c s="783" t="s">
        <v>1479</v>
      </c>
    </row>
    <row r="824" spans="1:41" s="783" customFormat="1" ht="14.4">
      <c r="A824" s="459" t="s">
        <v>378</v>
      </c>
      <c s="460">
        <v>30</v>
      </c>
      <c s="459" t="s">
        <v>2855</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21818181.810000025</v>
      </c>
      <c s="463">
        <v>0</v>
      </c>
      <c s="464">
        <v>0</v>
      </c>
      <c s="464">
        <v>0</v>
      </c>
      <c s="464">
        <v>0</v>
      </c>
      <c s="469">
        <v>0</v>
      </c>
      <c s="469">
        <v>0</v>
      </c>
      <c s="465">
        <v>21818181.810000025</v>
      </c>
      <c s="471">
        <v>41488</v>
      </c>
      <c s="471">
        <v>45871</v>
      </c>
      <c s="472">
        <v>120000000</v>
      </c>
      <c s="861">
        <v>0.67222222222222228</v>
      </c>
      <c s="861">
        <v>12</v>
      </c>
      <c s="633">
        <v>0.074999999999999997</v>
      </c>
      <c s="473">
        <v>0.67222222222222228</v>
      </c>
      <c s="473">
        <v>12</v>
      </c>
      <c s="474">
        <v>0.074999999999999997</v>
      </c>
      <c s="783" t="s">
        <v>1478</v>
      </c>
      <c s="783" t="s">
        <v>1479</v>
      </c>
    </row>
    <row r="825" spans="1:41" s="783" customFormat="1" ht="14.4">
      <c r="A825" s="459" t="s">
        <v>771</v>
      </c>
      <c s="460">
        <v>1</v>
      </c>
      <c s="459" t="s">
        <v>2856</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18181818.189999975</v>
      </c>
      <c s="463">
        <v>0</v>
      </c>
      <c s="464">
        <v>0</v>
      </c>
      <c s="464">
        <v>0</v>
      </c>
      <c s="464">
        <v>0</v>
      </c>
      <c s="469">
        <v>0</v>
      </c>
      <c s="469">
        <v>0</v>
      </c>
      <c s="465">
        <v>18181818.189999975</v>
      </c>
      <c s="471">
        <v>41557</v>
      </c>
      <c s="471">
        <v>45940</v>
      </c>
      <c s="472">
        <v>100000000</v>
      </c>
      <c s="861">
        <v>0.86111111111111116</v>
      </c>
      <c s="861">
        <v>12</v>
      </c>
      <c s="633">
        <v>0.074999999999999997</v>
      </c>
      <c s="473">
        <v>0.86111111111111116</v>
      </c>
      <c s="473">
        <v>12</v>
      </c>
      <c s="474">
        <v>0.074999999999999997</v>
      </c>
      <c s="783" t="s">
        <v>1478</v>
      </c>
      <c s="783" t="s">
        <v>1479</v>
      </c>
    </row>
    <row r="826" spans="1:41" s="783" customFormat="1" ht="14.4">
      <c r="A826" s="459" t="s">
        <v>771</v>
      </c>
      <c s="460">
        <v>2</v>
      </c>
      <c s="459" t="s">
        <v>2857</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50909090.950000018</v>
      </c>
      <c s="463">
        <v>0</v>
      </c>
      <c s="464">
        <v>0</v>
      </c>
      <c s="464">
        <v>0</v>
      </c>
      <c s="464">
        <v>0</v>
      </c>
      <c s="469">
        <v>0</v>
      </c>
      <c s="469">
        <v>0</v>
      </c>
      <c s="465">
        <v>50909090.950000018</v>
      </c>
      <c s="471">
        <v>41565</v>
      </c>
      <c s="471">
        <v>45948</v>
      </c>
      <c s="472">
        <v>280000000</v>
      </c>
      <c s="861">
        <v>0.8833333333333333</v>
      </c>
      <c s="861">
        <v>12</v>
      </c>
      <c s="633">
        <v>0.074999999999999997</v>
      </c>
      <c s="473">
        <v>0.8833333333333333</v>
      </c>
      <c s="473">
        <v>12</v>
      </c>
      <c s="474">
        <v>0.074999999999999997</v>
      </c>
      <c s="783" t="s">
        <v>1478</v>
      </c>
      <c s="783" t="s">
        <v>1479</v>
      </c>
    </row>
    <row r="827" spans="1:41" s="783" customFormat="1" ht="14.4">
      <c r="A827" s="459" t="s">
        <v>771</v>
      </c>
      <c s="460">
        <v>3</v>
      </c>
      <c s="459" t="s">
        <v>2858</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3636363.6199999973</v>
      </c>
      <c s="463">
        <v>0</v>
      </c>
      <c s="464">
        <v>0</v>
      </c>
      <c s="464">
        <v>0</v>
      </c>
      <c s="464">
        <v>0</v>
      </c>
      <c s="469">
        <v>0</v>
      </c>
      <c s="469">
        <v>0</v>
      </c>
      <c s="465">
        <v>3636363.6199999973</v>
      </c>
      <c s="471">
        <v>41572</v>
      </c>
      <c s="471">
        <v>45955</v>
      </c>
      <c s="472">
        <v>20000000</v>
      </c>
      <c s="861">
        <v>0.90277777777777779</v>
      </c>
      <c s="861">
        <v>12</v>
      </c>
      <c s="633">
        <v>0.074999999999999997</v>
      </c>
      <c s="473">
        <v>0.90277777777777779</v>
      </c>
      <c s="473">
        <v>12</v>
      </c>
      <c s="474">
        <v>0.074999999999999997</v>
      </c>
      <c s="783" t="s">
        <v>1478</v>
      </c>
      <c s="783" t="s">
        <v>1479</v>
      </c>
    </row>
    <row r="828" spans="1:41" s="783" customFormat="1" ht="14.4">
      <c r="A828" s="459" t="s">
        <v>771</v>
      </c>
      <c s="460">
        <v>4</v>
      </c>
      <c s="459" t="s">
        <v>2859</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24136363.600000016</v>
      </c>
      <c s="463">
        <v>0</v>
      </c>
      <c s="464">
        <v>0</v>
      </c>
      <c s="464">
        <v>0</v>
      </c>
      <c s="464">
        <v>0</v>
      </c>
      <c s="469">
        <v>0</v>
      </c>
      <c s="469">
        <v>0</v>
      </c>
      <c s="465">
        <v>24136363.600000016</v>
      </c>
      <c s="471">
        <v>41635</v>
      </c>
      <c s="471">
        <v>46018</v>
      </c>
      <c s="472">
        <v>88500000</v>
      </c>
      <c s="861">
        <v>1.075</v>
      </c>
      <c s="861">
        <v>12</v>
      </c>
      <c s="633">
        <v>0.074999999999999997</v>
      </c>
      <c s="473">
        <v>1.075</v>
      </c>
      <c s="473">
        <v>11.999999999999998</v>
      </c>
      <c s="474">
        <v>0.074999999999999997</v>
      </c>
      <c s="783" t="s">
        <v>1478</v>
      </c>
      <c s="783" t="s">
        <v>1479</v>
      </c>
    </row>
    <row r="829" spans="1:41" s="783" customFormat="1" ht="14.4">
      <c r="A829" s="459" t="s">
        <v>380</v>
      </c>
      <c s="460">
        <v>3</v>
      </c>
      <c s="459" t="s">
        <v>2860</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27272727.279999975</v>
      </c>
      <c s="463">
        <v>0</v>
      </c>
      <c s="464">
        <v>0</v>
      </c>
      <c s="464">
        <v>0</v>
      </c>
      <c s="464">
        <v>0</v>
      </c>
      <c s="469">
        <v>0</v>
      </c>
      <c s="469">
        <v>0</v>
      </c>
      <c s="465">
        <v>27272727.279999975</v>
      </c>
      <c s="471">
        <v>41674</v>
      </c>
      <c s="471">
        <v>46057</v>
      </c>
      <c s="472">
        <v>100000000</v>
      </c>
      <c s="861">
        <v>1.1777777777777778</v>
      </c>
      <c s="861">
        <v>12</v>
      </c>
      <c s="633">
        <v>0.074999999999999997</v>
      </c>
      <c s="473">
        <v>1.1777777777777778</v>
      </c>
      <c s="473">
        <v>12</v>
      </c>
      <c s="474">
        <v>0.074999999999999997</v>
      </c>
      <c s="783" t="s">
        <v>1478</v>
      </c>
      <c s="783" t="s">
        <v>1479</v>
      </c>
    </row>
    <row r="830" spans="1:41" s="783" customFormat="1" ht="14.4">
      <c r="A830" s="459" t="s">
        <v>380</v>
      </c>
      <c s="460">
        <v>4</v>
      </c>
      <c s="459" t="s">
        <v>2861</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27272727.279999975</v>
      </c>
      <c s="463">
        <v>0</v>
      </c>
      <c s="464">
        <v>0</v>
      </c>
      <c s="464">
        <v>0</v>
      </c>
      <c s="464">
        <v>0</v>
      </c>
      <c s="469">
        <v>0</v>
      </c>
      <c s="469">
        <v>0</v>
      </c>
      <c s="465">
        <v>27272727.279999975</v>
      </c>
      <c s="471">
        <v>41675</v>
      </c>
      <c s="471">
        <v>46058</v>
      </c>
      <c s="472">
        <v>100000000</v>
      </c>
      <c s="861">
        <v>1.1805555555555556</v>
      </c>
      <c s="861">
        <v>12</v>
      </c>
      <c s="633">
        <v>0.074999999999999997</v>
      </c>
      <c s="473">
        <v>1.1805555555555556</v>
      </c>
      <c s="473">
        <v>12</v>
      </c>
      <c s="474">
        <v>0.074999999999999997</v>
      </c>
      <c s="783" t="s">
        <v>1478</v>
      </c>
      <c s="783" t="s">
        <v>1479</v>
      </c>
    </row>
    <row r="831" spans="1:41" s="783" customFormat="1" ht="14.4">
      <c r="A831" s="459" t="s">
        <v>380</v>
      </c>
      <c s="460">
        <v>5</v>
      </c>
      <c s="459" t="s">
        <v>2862</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40909090.88000001</v>
      </c>
      <c s="463">
        <v>0</v>
      </c>
      <c s="464">
        <v>0</v>
      </c>
      <c s="464">
        <v>0</v>
      </c>
      <c s="464">
        <v>0</v>
      </c>
      <c s="469">
        <v>0</v>
      </c>
      <c s="469">
        <v>0</v>
      </c>
      <c s="465">
        <v>40909090.88000001</v>
      </c>
      <c s="471">
        <v>41676</v>
      </c>
      <c s="471">
        <v>46059</v>
      </c>
      <c s="472">
        <v>150000000</v>
      </c>
      <c s="861">
        <v>1.1833333333333333</v>
      </c>
      <c s="861">
        <v>12</v>
      </c>
      <c s="633">
        <v>0.074999999999999997</v>
      </c>
      <c s="473">
        <v>1.1833333333333333</v>
      </c>
      <c s="473">
        <v>12</v>
      </c>
      <c s="474">
        <v>0.074999999999999997</v>
      </c>
      <c s="783" t="s">
        <v>1478</v>
      </c>
      <c s="783" t="s">
        <v>1479</v>
      </c>
    </row>
    <row r="832" spans="1:41" s="783" customFormat="1" ht="14.4">
      <c r="A832" s="459" t="s">
        <v>380</v>
      </c>
      <c s="460">
        <v>14</v>
      </c>
      <c s="459" t="s">
        <v>2863</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40909090.88000001</v>
      </c>
      <c s="463">
        <v>0</v>
      </c>
      <c s="464">
        <v>0</v>
      </c>
      <c s="464">
        <v>0</v>
      </c>
      <c s="464">
        <v>0</v>
      </c>
      <c s="469">
        <v>0</v>
      </c>
      <c s="469">
        <v>0</v>
      </c>
      <c s="465">
        <v>40909090.88000001</v>
      </c>
      <c s="471">
        <v>41712</v>
      </c>
      <c s="471">
        <v>46095</v>
      </c>
      <c s="472">
        <v>150000000</v>
      </c>
      <c s="861">
        <v>1.288888888888889</v>
      </c>
      <c s="861">
        <v>12</v>
      </c>
      <c s="633">
        <v>0.074999999999999997</v>
      </c>
      <c s="473">
        <v>1.288888888888889</v>
      </c>
      <c s="473">
        <v>12</v>
      </c>
      <c s="474">
        <v>0.074999999999999997</v>
      </c>
      <c s="783" t="s">
        <v>1478</v>
      </c>
      <c s="783" t="s">
        <v>1479</v>
      </c>
    </row>
    <row r="833" spans="1:41" s="783" customFormat="1" ht="14.4">
      <c r="A833" s="459" t="s">
        <v>380</v>
      </c>
      <c s="460">
        <v>46</v>
      </c>
      <c s="459" t="s">
        <v>2864</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36363636.369999975</v>
      </c>
      <c s="463">
        <v>0</v>
      </c>
      <c s="464">
        <v>0</v>
      </c>
      <c s="464">
        <v>0</v>
      </c>
      <c s="464">
        <v>0</v>
      </c>
      <c s="469">
        <v>0</v>
      </c>
      <c s="469">
        <v>0</v>
      </c>
      <c s="465">
        <v>36363636.369999975</v>
      </c>
      <c s="471">
        <v>41789</v>
      </c>
      <c s="471">
        <v>46172</v>
      </c>
      <c s="472">
        <v>100000000</v>
      </c>
      <c s="861">
        <v>1.5</v>
      </c>
      <c s="861">
        <v>12</v>
      </c>
      <c s="633">
        <v>0.074999999999999997</v>
      </c>
      <c s="473">
        <v>1.5</v>
      </c>
      <c s="473">
        <v>12</v>
      </c>
      <c s="474">
        <v>0.074999999999999997</v>
      </c>
      <c s="783" t="s">
        <v>1478</v>
      </c>
      <c s="783" t="s">
        <v>1479</v>
      </c>
    </row>
    <row r="834" spans="1:41" s="783" customFormat="1" ht="14.4">
      <c r="A834" s="459" t="s">
        <v>381</v>
      </c>
      <c s="460">
        <v>28</v>
      </c>
      <c s="459" t="s">
        <v>2865</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40000000.010000005</v>
      </c>
      <c s="463">
        <v>0</v>
      </c>
      <c s="464">
        <v>0</v>
      </c>
      <c s="464">
        <v>0</v>
      </c>
      <c s="464">
        <v>0</v>
      </c>
      <c s="469">
        <v>0</v>
      </c>
      <c s="469">
        <v>0</v>
      </c>
      <c s="465">
        <v>40000000.010000005</v>
      </c>
      <c s="471">
        <v>41873</v>
      </c>
      <c s="471">
        <v>46256</v>
      </c>
      <c s="472">
        <v>80000000</v>
      </c>
      <c s="861">
        <v>1.7277777777777779</v>
      </c>
      <c s="861">
        <v>12</v>
      </c>
      <c s="633">
        <v>0.074999999999999997</v>
      </c>
      <c s="473">
        <v>1.7277777777777776</v>
      </c>
      <c s="473">
        <v>12</v>
      </c>
      <c s="474">
        <v>0.074999999999999997</v>
      </c>
      <c s="783" t="s">
        <v>1478</v>
      </c>
      <c s="783" t="s">
        <v>1479</v>
      </c>
    </row>
    <row r="835" spans="1:41" s="783" customFormat="1" ht="14.4">
      <c r="A835" s="459" t="s">
        <v>381</v>
      </c>
      <c s="460">
        <v>33</v>
      </c>
      <c s="459" t="s">
        <v>2866</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49000000.010000005</v>
      </c>
      <c s="463">
        <v>0</v>
      </c>
      <c s="464">
        <v>0</v>
      </c>
      <c s="464">
        <v>0</v>
      </c>
      <c s="464">
        <v>0</v>
      </c>
      <c s="469">
        <v>0</v>
      </c>
      <c s="469">
        <v>0</v>
      </c>
      <c s="465">
        <v>49000000.010000005</v>
      </c>
      <c s="471">
        <v>41900</v>
      </c>
      <c s="471">
        <v>46283</v>
      </c>
      <c s="472">
        <v>98000000</v>
      </c>
      <c s="861">
        <v>1.8</v>
      </c>
      <c s="861">
        <v>12</v>
      </c>
      <c s="633">
        <v>0.074999999999999997</v>
      </c>
      <c s="473">
        <v>1.8</v>
      </c>
      <c s="473">
        <v>12.000000000000002</v>
      </c>
      <c s="474">
        <v>0.074999999999999997</v>
      </c>
      <c s="783" t="s">
        <v>1478</v>
      </c>
      <c s="783" t="s">
        <v>1479</v>
      </c>
    </row>
    <row r="836" spans="1:41" s="783" customFormat="1" ht="14.4">
      <c r="A836" s="459" t="s">
        <v>381</v>
      </c>
      <c s="460">
        <v>47</v>
      </c>
      <c s="459" t="s">
        <v>2867</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23625000</v>
      </c>
      <c s="463">
        <v>0</v>
      </c>
      <c s="464">
        <v>0</v>
      </c>
      <c s="464">
        <v>0</v>
      </c>
      <c s="464">
        <v>0</v>
      </c>
      <c s="469">
        <v>0</v>
      </c>
      <c s="469">
        <v>0</v>
      </c>
      <c s="465">
        <v>23625000</v>
      </c>
      <c s="471">
        <v>41984</v>
      </c>
      <c s="471">
        <v>47463</v>
      </c>
      <c s="472">
        <v>31500000</v>
      </c>
      <c s="861">
        <v>5.0305555555555559</v>
      </c>
      <c s="861">
        <v>15</v>
      </c>
      <c s="633">
        <v>0.082040000000000002</v>
      </c>
      <c s="473">
        <v>5.0305555555555559</v>
      </c>
      <c s="473">
        <v>15</v>
      </c>
      <c s="474">
        <v>0.082040000000000002</v>
      </c>
      <c s="783" t="s">
        <v>1478</v>
      </c>
      <c s="783" t="s">
        <v>1479</v>
      </c>
    </row>
    <row r="837" spans="1:41" s="783" customFormat="1" ht="14.4">
      <c r="A837" s="459" t="s">
        <v>772</v>
      </c>
      <c s="460">
        <v>7</v>
      </c>
      <c s="459" t="s">
        <v>2868</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21000000</v>
      </c>
      <c s="463">
        <v>0</v>
      </c>
      <c s="464">
        <v>0</v>
      </c>
      <c s="464">
        <v>0</v>
      </c>
      <c s="464">
        <v>0</v>
      </c>
      <c s="469">
        <v>0</v>
      </c>
      <c s="469">
        <v>0</v>
      </c>
      <c s="465">
        <v>21000000</v>
      </c>
      <c s="471">
        <v>41984</v>
      </c>
      <c s="471">
        <v>46367</v>
      </c>
      <c s="472">
        <v>42000000</v>
      </c>
      <c s="861">
        <v>2.0305555555555554</v>
      </c>
      <c s="861">
        <v>12</v>
      </c>
      <c s="633">
        <v>0.074999999999999997</v>
      </c>
      <c s="473">
        <v>2.0305555555555554</v>
      </c>
      <c s="473">
        <v>12</v>
      </c>
      <c s="474">
        <v>0.074999999999999997</v>
      </c>
      <c s="783" t="s">
        <v>1478</v>
      </c>
      <c s="783" t="s">
        <v>1479</v>
      </c>
    </row>
    <row r="838" spans="1:41" s="783" customFormat="1" ht="14.4">
      <c r="A838" s="459" t="s">
        <v>772</v>
      </c>
      <c s="460">
        <v>16</v>
      </c>
      <c s="459" t="s">
        <v>2869</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63250000</v>
      </c>
      <c s="463">
        <v>0</v>
      </c>
      <c s="464">
        <v>0</v>
      </c>
      <c s="464">
        <v>0</v>
      </c>
      <c s="464">
        <v>0</v>
      </c>
      <c s="469">
        <v>0</v>
      </c>
      <c s="469">
        <v>0</v>
      </c>
      <c s="465">
        <v>63250000</v>
      </c>
      <c s="471">
        <v>41995</v>
      </c>
      <c s="471">
        <v>47474</v>
      </c>
      <c s="472">
        <v>115000000</v>
      </c>
      <c s="861">
        <v>5.0611111111111109</v>
      </c>
      <c s="861">
        <v>15</v>
      </c>
      <c s="633">
        <v>0.082000000000000003</v>
      </c>
      <c s="473">
        <v>5.0611111111111109</v>
      </c>
      <c s="473">
        <v>15</v>
      </c>
      <c s="474">
        <v>0.082000000000000003</v>
      </c>
      <c s="783" t="s">
        <v>1478</v>
      </c>
      <c s="783" t="s">
        <v>1479</v>
      </c>
    </row>
    <row r="839" spans="1:41" s="783" customFormat="1" ht="14.4">
      <c r="A839" s="459" t="s">
        <v>772</v>
      </c>
      <c s="460">
        <v>17</v>
      </c>
      <c s="459" t="s">
        <v>2870</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60500000</v>
      </c>
      <c s="463">
        <v>0</v>
      </c>
      <c s="464">
        <v>0</v>
      </c>
      <c s="464">
        <v>0</v>
      </c>
      <c s="464">
        <v>0</v>
      </c>
      <c s="469">
        <v>0</v>
      </c>
      <c s="469">
        <v>0</v>
      </c>
      <c s="465">
        <v>60500000</v>
      </c>
      <c s="471">
        <v>41996</v>
      </c>
      <c s="471">
        <v>47475</v>
      </c>
      <c s="472">
        <v>110000000</v>
      </c>
      <c s="861">
        <v>5.0638888888888891</v>
      </c>
      <c s="861">
        <v>15</v>
      </c>
      <c s="633">
        <v>0.082000000000000003</v>
      </c>
      <c s="473">
        <v>5.0638888888888891</v>
      </c>
      <c s="473">
        <v>15</v>
      </c>
      <c s="474">
        <v>0.082000000000000003</v>
      </c>
      <c s="783" t="s">
        <v>1478</v>
      </c>
      <c s="783" t="s">
        <v>1479</v>
      </c>
    </row>
    <row r="840" spans="1:41" s="783" customFormat="1" ht="14.4">
      <c r="A840" s="459" t="s">
        <v>773</v>
      </c>
      <c s="460">
        <v>1</v>
      </c>
      <c s="459" t="s">
        <v>2871</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0</v>
      </c>
      <c s="463">
        <v>0</v>
      </c>
      <c s="464">
        <v>0</v>
      </c>
      <c s="464">
        <v>0</v>
      </c>
      <c s="464">
        <v>0</v>
      </c>
      <c s="469">
        <v>0</v>
      </c>
      <c s="469">
        <v>0</v>
      </c>
      <c s="465">
        <v>0</v>
      </c>
      <c s="471">
        <v>43707</v>
      </c>
      <c s="471">
        <v>45534</v>
      </c>
      <c s="472">
        <v>250000000</v>
      </c>
      <c s="861">
        <v>0</v>
      </c>
      <c s="861">
        <v>0</v>
      </c>
      <c s="633">
        <v>0.053999999999999999</v>
      </c>
      <c s="473">
        <v>0</v>
      </c>
      <c s="473">
        <v>0</v>
      </c>
      <c s="474">
        <v>0</v>
      </c>
      <c s="783" t="s">
        <v>1478</v>
      </c>
      <c s="783" t="s">
        <v>1479</v>
      </c>
    </row>
    <row r="841" spans="1:41" s="783" customFormat="1" ht="14.4">
      <c r="A841" s="459" t="s">
        <v>774</v>
      </c>
      <c s="460">
        <v>1</v>
      </c>
      <c s="459" t="s">
        <v>2872</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0</v>
      </c>
      <c s="463">
        <v>0</v>
      </c>
      <c s="464">
        <v>0</v>
      </c>
      <c s="464">
        <v>0</v>
      </c>
      <c s="464">
        <v>0</v>
      </c>
      <c s="469">
        <v>0</v>
      </c>
      <c s="469">
        <v>0</v>
      </c>
      <c s="465">
        <v>0</v>
      </c>
      <c s="471">
        <v>43733</v>
      </c>
      <c s="471">
        <v>45560</v>
      </c>
      <c s="472">
        <v>250000000</v>
      </c>
      <c s="861">
        <v>0</v>
      </c>
      <c s="861">
        <v>0</v>
      </c>
      <c s="633">
        <v>0.060999999999999999</v>
      </c>
      <c s="473">
        <v>0</v>
      </c>
      <c s="473">
        <v>0</v>
      </c>
      <c s="474">
        <v>0</v>
      </c>
      <c s="783" t="s">
        <v>1478</v>
      </c>
      <c s="783" t="s">
        <v>1479</v>
      </c>
    </row>
    <row r="842" spans="1:41" s="783" customFormat="1" ht="14.4">
      <c r="A842" s="459" t="s">
        <v>774</v>
      </c>
      <c s="460">
        <v>3</v>
      </c>
      <c s="459" t="s">
        <v>2873</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112500000</v>
      </c>
      <c s="463">
        <v>0</v>
      </c>
      <c s="464">
        <v>0</v>
      </c>
      <c s="464">
        <v>0</v>
      </c>
      <c s="464">
        <v>0</v>
      </c>
      <c s="469">
        <v>0</v>
      </c>
      <c s="469">
        <v>0</v>
      </c>
      <c s="465">
        <v>112500000</v>
      </c>
      <c s="471">
        <v>43769</v>
      </c>
      <c s="471">
        <v>47422</v>
      </c>
      <c s="472">
        <v>220000000</v>
      </c>
      <c s="861">
        <v>4.916666666666667</v>
      </c>
      <c s="861">
        <v>10</v>
      </c>
      <c s="633">
        <v>0.071499999999999994</v>
      </c>
      <c s="473">
        <v>4.916666666666667</v>
      </c>
      <c s="473">
        <v>10</v>
      </c>
      <c s="474">
        <v>0.071499999999999994</v>
      </c>
      <c s="783" t="s">
        <v>1478</v>
      </c>
      <c s="783" t="s">
        <v>1479</v>
      </c>
    </row>
    <row r="843" spans="1:41" s="783" customFormat="1" ht="14.4">
      <c r="A843" s="459" t="s">
        <v>775</v>
      </c>
      <c s="460">
        <v>1</v>
      </c>
      <c s="459" t="s">
        <v>2874</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36790508</v>
      </c>
      <c s="463">
        <v>0</v>
      </c>
      <c s="464">
        <v>0</v>
      </c>
      <c s="464">
        <v>0</v>
      </c>
      <c s="464">
        <v>0</v>
      </c>
      <c s="469">
        <v>0</v>
      </c>
      <c s="469">
        <v>0</v>
      </c>
      <c s="465">
        <v>36790508</v>
      </c>
      <c s="471">
        <v>43823</v>
      </c>
      <c s="471">
        <v>45650</v>
      </c>
      <c s="472">
        <v>100000000</v>
      </c>
      <c s="861">
        <v>0.066666666666666666</v>
      </c>
      <c s="861">
        <v>5</v>
      </c>
      <c s="633">
        <v>0.060999999999999999</v>
      </c>
      <c s="473">
        <v>0.066666666666666666</v>
      </c>
      <c s="473">
        <v>5</v>
      </c>
      <c s="474">
        <v>0.060999999999999999</v>
      </c>
      <c s="783" t="s">
        <v>1478</v>
      </c>
      <c s="783" t="s">
        <v>1479</v>
      </c>
    </row>
    <row r="844" spans="1:41" s="783" customFormat="1" ht="14.4">
      <c r="A844" s="459" t="s">
        <v>776</v>
      </c>
      <c s="460">
        <v>1</v>
      </c>
      <c s="459" t="s">
        <v>2875</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350000000</v>
      </c>
      <c s="463">
        <v>0</v>
      </c>
      <c s="464">
        <v>0</v>
      </c>
      <c s="464">
        <v>0</v>
      </c>
      <c s="464">
        <v>0</v>
      </c>
      <c s="469">
        <v>0</v>
      </c>
      <c s="469">
        <v>0</v>
      </c>
      <c s="465">
        <v>350000000</v>
      </c>
      <c s="471">
        <v>43826</v>
      </c>
      <c s="471">
        <v>46383</v>
      </c>
      <c s="472">
        <v>350000000</v>
      </c>
      <c s="861">
        <v>2.0750000000000002</v>
      </c>
      <c s="861">
        <v>7</v>
      </c>
      <c s="633">
        <v>0.085000000000000006</v>
      </c>
      <c s="473">
        <v>2.0750000000000002</v>
      </c>
      <c s="473">
        <v>7</v>
      </c>
      <c s="474">
        <v>0.085000000000000006</v>
      </c>
      <c s="783" t="s">
        <v>1478</v>
      </c>
      <c s="783" t="s">
        <v>1479</v>
      </c>
    </row>
    <row r="845" spans="1:41" s="783" customFormat="1" ht="14.4">
      <c r="A845" s="459" t="s">
        <v>777</v>
      </c>
      <c s="460">
        <v>1</v>
      </c>
      <c s="459" t="s">
        <v>2876</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200000000</v>
      </c>
      <c s="463">
        <v>0</v>
      </c>
      <c s="464">
        <v>0</v>
      </c>
      <c s="464">
        <v>0</v>
      </c>
      <c s="464">
        <v>0</v>
      </c>
      <c s="469">
        <v>0</v>
      </c>
      <c s="469">
        <v>0</v>
      </c>
      <c s="465">
        <v>200000000</v>
      </c>
      <c s="471">
        <v>43826</v>
      </c>
      <c s="471">
        <v>46383</v>
      </c>
      <c s="472">
        <v>200000000</v>
      </c>
      <c s="861">
        <v>2.0750000000000002</v>
      </c>
      <c s="861">
        <v>7</v>
      </c>
      <c s="633">
        <v>0.085000000000000006</v>
      </c>
      <c s="473">
        <v>2.0750000000000002</v>
      </c>
      <c s="473">
        <v>7</v>
      </c>
      <c s="474">
        <v>0.085000000000000006</v>
      </c>
      <c s="783" t="s">
        <v>1478</v>
      </c>
      <c s="783" t="s">
        <v>1479</v>
      </c>
    </row>
    <row r="846" spans="1:41" s="783" customFormat="1" ht="14.4">
      <c r="A846" s="459" t="s">
        <v>778</v>
      </c>
      <c s="460">
        <v>1</v>
      </c>
      <c s="459" t="s">
        <v>2877</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90000000</v>
      </c>
      <c s="463">
        <v>0</v>
      </c>
      <c s="464">
        <v>0</v>
      </c>
      <c s="464">
        <v>0</v>
      </c>
      <c s="464">
        <v>0</v>
      </c>
      <c s="469">
        <v>0</v>
      </c>
      <c s="469">
        <v>0</v>
      </c>
      <c s="465">
        <v>90000000</v>
      </c>
      <c s="471">
        <v>43826</v>
      </c>
      <c s="471">
        <v>46383</v>
      </c>
      <c s="472">
        <v>90000000</v>
      </c>
      <c s="861">
        <v>2.0750000000000002</v>
      </c>
      <c s="861">
        <v>7</v>
      </c>
      <c s="633">
        <v>0.085000000000000006</v>
      </c>
      <c s="473">
        <v>2.0750000000000002</v>
      </c>
      <c s="473">
        <v>7</v>
      </c>
      <c s="474">
        <v>0.085000000000000006</v>
      </c>
      <c s="783" t="s">
        <v>1478</v>
      </c>
      <c s="783" t="s">
        <v>1479</v>
      </c>
    </row>
    <row r="847" spans="1:41" s="783" customFormat="1" ht="14.4">
      <c r="A847" s="459" t="s">
        <v>779</v>
      </c>
      <c s="460">
        <v>1</v>
      </c>
      <c s="459" t="s">
        <v>2878</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90000000</v>
      </c>
      <c s="463">
        <v>0</v>
      </c>
      <c s="464">
        <v>0</v>
      </c>
      <c s="464">
        <v>0</v>
      </c>
      <c s="464">
        <v>0</v>
      </c>
      <c s="469">
        <v>0</v>
      </c>
      <c s="469">
        <v>0</v>
      </c>
      <c s="465">
        <v>90000000</v>
      </c>
      <c s="471">
        <v>43826</v>
      </c>
      <c s="471">
        <v>46383</v>
      </c>
      <c s="472">
        <v>90000000</v>
      </c>
      <c s="861">
        <v>2.0750000000000002</v>
      </c>
      <c s="861">
        <v>7</v>
      </c>
      <c s="633">
        <v>0.085000000000000006</v>
      </c>
      <c s="473">
        <v>2.0750000000000002</v>
      </c>
      <c s="473">
        <v>7</v>
      </c>
      <c s="474">
        <v>0.085000000000000006</v>
      </c>
      <c s="783" t="s">
        <v>1478</v>
      </c>
      <c s="783" t="s">
        <v>1479</v>
      </c>
    </row>
    <row r="848" spans="1:41" s="783" customFormat="1" ht="14.4">
      <c r="A848" s="459" t="s">
        <v>780</v>
      </c>
      <c s="460">
        <v>1</v>
      </c>
      <c s="459" t="s">
        <v>2879</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89756147.980000004</v>
      </c>
      <c s="463">
        <v>0</v>
      </c>
      <c s="464">
        <v>0</v>
      </c>
      <c s="464">
        <v>0</v>
      </c>
      <c s="464">
        <v>0</v>
      </c>
      <c s="469">
        <v>0</v>
      </c>
      <c s="469">
        <v>0</v>
      </c>
      <c s="465">
        <v>89756147.980000004</v>
      </c>
      <c s="471">
        <v>43826</v>
      </c>
      <c s="471">
        <v>46383</v>
      </c>
      <c s="472">
        <v>89756147.980000004</v>
      </c>
      <c s="861">
        <v>2.0750000000000002</v>
      </c>
      <c s="861">
        <v>7</v>
      </c>
      <c s="633">
        <v>0.085000000000000006</v>
      </c>
      <c s="473">
        <v>2.0750000000000002</v>
      </c>
      <c s="473">
        <v>7</v>
      </c>
      <c s="474">
        <v>0.085000000000000006</v>
      </c>
      <c s="783" t="s">
        <v>1478</v>
      </c>
      <c s="783" t="s">
        <v>1479</v>
      </c>
    </row>
    <row r="849" spans="1:41" s="783" customFormat="1" ht="14.4">
      <c r="A849" s="459" t="s">
        <v>781</v>
      </c>
      <c s="460">
        <v>1</v>
      </c>
      <c s="459" t="s">
        <v>2880</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88930180.959999993</v>
      </c>
      <c s="463">
        <v>0</v>
      </c>
      <c s="464">
        <v>0</v>
      </c>
      <c s="464">
        <v>0</v>
      </c>
      <c s="464">
        <v>0</v>
      </c>
      <c s="469">
        <v>0</v>
      </c>
      <c s="469">
        <v>0</v>
      </c>
      <c s="465">
        <v>88930180.959999993</v>
      </c>
      <c s="471">
        <v>43826</v>
      </c>
      <c s="471">
        <v>46383</v>
      </c>
      <c s="472">
        <v>88930180.959999993</v>
      </c>
      <c s="861">
        <v>2.0750000000000002</v>
      </c>
      <c s="861">
        <v>7</v>
      </c>
      <c s="633">
        <v>0.085000000000000006</v>
      </c>
      <c s="473">
        <v>2.0750000000000002</v>
      </c>
      <c s="473">
        <v>6.9999999999999991</v>
      </c>
      <c s="474">
        <v>0.085000000000000006</v>
      </c>
      <c s="783" t="s">
        <v>1478</v>
      </c>
      <c s="783" t="s">
        <v>1479</v>
      </c>
    </row>
    <row r="850" spans="1:41" s="783" customFormat="1" ht="14.4">
      <c r="A850" s="459" t="s">
        <v>782</v>
      </c>
      <c s="460">
        <v>1</v>
      </c>
      <c s="459" t="s">
        <v>2881</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49457562.909999996</v>
      </c>
      <c s="463">
        <v>0</v>
      </c>
      <c s="464">
        <v>0</v>
      </c>
      <c s="464">
        <v>0</v>
      </c>
      <c s="464">
        <v>0</v>
      </c>
      <c s="469">
        <v>0</v>
      </c>
      <c s="469">
        <v>0</v>
      </c>
      <c s="465">
        <v>49457562.909999996</v>
      </c>
      <c s="471">
        <v>44050</v>
      </c>
      <c s="471">
        <v>46606</v>
      </c>
      <c s="472">
        <v>49457562.909999996</v>
      </c>
      <c s="861">
        <v>2.6861111111111109</v>
      </c>
      <c s="861">
        <v>7</v>
      </c>
      <c s="633">
        <v>0.075481999999999994</v>
      </c>
      <c s="473">
        <v>2.6861111111111109</v>
      </c>
      <c s="473">
        <v>7.0000000000000009</v>
      </c>
      <c s="474">
        <v>0.075481999999999994</v>
      </c>
      <c s="783" t="s">
        <v>1478</v>
      </c>
      <c s="783" t="s">
        <v>1479</v>
      </c>
    </row>
    <row r="851" spans="1:41" s="783" customFormat="1" ht="14.4">
      <c r="A851" s="459" t="s">
        <v>783</v>
      </c>
      <c s="460">
        <v>1</v>
      </c>
      <c s="459" t="s">
        <v>2882</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198155650.84999999</v>
      </c>
      <c s="463">
        <v>0</v>
      </c>
      <c s="464">
        <v>0</v>
      </c>
      <c s="464">
        <v>0</v>
      </c>
      <c s="464">
        <v>0</v>
      </c>
      <c s="469">
        <v>0</v>
      </c>
      <c s="469">
        <v>0</v>
      </c>
      <c s="465">
        <v>198155650.84999999</v>
      </c>
      <c s="471">
        <v>44130</v>
      </c>
      <c s="471">
        <v>47782</v>
      </c>
      <c s="472">
        <v>198155650.84999999</v>
      </c>
      <c s="861">
        <v>5.9055555555555559</v>
      </c>
      <c s="861">
        <v>10</v>
      </c>
      <c s="633">
        <v>0.078262999999999999</v>
      </c>
      <c s="473">
        <v>5.9055555555555559</v>
      </c>
      <c s="473">
        <v>10</v>
      </c>
      <c s="474">
        <v>0.078262999999999999</v>
      </c>
      <c s="783" t="s">
        <v>1478</v>
      </c>
      <c s="783" t="s">
        <v>1479</v>
      </c>
    </row>
    <row r="852" spans="1:41" s="783" customFormat="1" ht="14.4">
      <c r="A852" s="459" t="s">
        <v>784</v>
      </c>
      <c s="460">
        <v>1</v>
      </c>
      <c s="459" t="s">
        <v>2883</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185351572.81999999</v>
      </c>
      <c s="463">
        <v>0</v>
      </c>
      <c s="464">
        <v>0</v>
      </c>
      <c s="464">
        <v>0</v>
      </c>
      <c s="464">
        <v>0</v>
      </c>
      <c s="469">
        <v>0</v>
      </c>
      <c s="469">
        <v>0</v>
      </c>
      <c s="465">
        <v>185351572.81999999</v>
      </c>
      <c s="471">
        <v>44130</v>
      </c>
      <c s="471">
        <v>47782</v>
      </c>
      <c s="472">
        <v>185351572.81999999</v>
      </c>
      <c s="861">
        <v>5.9055555555555559</v>
      </c>
      <c s="861">
        <v>10</v>
      </c>
      <c s="633">
        <v>0.078262999999999999</v>
      </c>
      <c s="473">
        <v>5.9055555555555559</v>
      </c>
      <c s="473">
        <v>10</v>
      </c>
      <c s="474">
        <v>0.078262999999999999</v>
      </c>
      <c s="783" t="s">
        <v>1478</v>
      </c>
      <c s="783" t="s">
        <v>1479</v>
      </c>
    </row>
    <row r="853" spans="1:41" s="783" customFormat="1" ht="14.4">
      <c r="A853" s="459" t="s">
        <v>785</v>
      </c>
      <c s="460">
        <v>1</v>
      </c>
      <c s="459" t="s">
        <v>2884</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123673164.18000001</v>
      </c>
      <c s="463">
        <v>0</v>
      </c>
      <c s="464">
        <v>0</v>
      </c>
      <c s="464">
        <v>0</v>
      </c>
      <c s="464">
        <v>0</v>
      </c>
      <c s="469">
        <v>0</v>
      </c>
      <c s="469">
        <v>0</v>
      </c>
      <c s="465">
        <v>123673164.18000001</v>
      </c>
      <c s="471">
        <v>44134</v>
      </c>
      <c s="471">
        <v>49612</v>
      </c>
      <c s="472">
        <v>123673164.18000001</v>
      </c>
      <c s="861">
        <v>10.916666666666666</v>
      </c>
      <c s="861">
        <v>15</v>
      </c>
      <c s="633">
        <v>0.079848000000000002</v>
      </c>
      <c s="473">
        <v>10.916666666666666</v>
      </c>
      <c s="473">
        <v>15</v>
      </c>
      <c s="474">
        <v>0.079848000000000002</v>
      </c>
      <c s="783" t="s">
        <v>1478</v>
      </c>
      <c s="783" t="s">
        <v>1479</v>
      </c>
    </row>
    <row r="854" spans="1:41" s="783" customFormat="1" ht="14.4">
      <c r="A854" s="459" t="s">
        <v>786</v>
      </c>
      <c s="460">
        <v>1</v>
      </c>
      <c s="459" t="s">
        <v>2885</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43259469.170000002</v>
      </c>
      <c s="463">
        <v>0</v>
      </c>
      <c s="464">
        <v>0</v>
      </c>
      <c s="464">
        <v>0</v>
      </c>
      <c s="464">
        <v>0</v>
      </c>
      <c s="469">
        <v>0</v>
      </c>
      <c s="469">
        <v>0</v>
      </c>
      <c s="465">
        <v>43259469.170000002</v>
      </c>
      <c s="471">
        <v>44130</v>
      </c>
      <c s="471">
        <v>47782</v>
      </c>
      <c s="472">
        <v>43259469.170000002</v>
      </c>
      <c s="861">
        <v>5.9055555555555559</v>
      </c>
      <c s="861">
        <v>10</v>
      </c>
      <c s="633">
        <v>0.078262999999999999</v>
      </c>
      <c s="473">
        <v>5.9055555555555559</v>
      </c>
      <c s="473">
        <v>10</v>
      </c>
      <c s="474">
        <v>0.078262999999999999</v>
      </c>
      <c s="783" t="s">
        <v>1478</v>
      </c>
      <c s="783" t="s">
        <v>1479</v>
      </c>
    </row>
    <row r="855" spans="1:41" s="783" customFormat="1" ht="14.4">
      <c r="A855" s="459" t="s">
        <v>787</v>
      </c>
      <c s="460">
        <v>1</v>
      </c>
      <c s="459" t="s">
        <v>2886</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184641459.61000001</v>
      </c>
      <c s="463">
        <v>0</v>
      </c>
      <c s="464">
        <v>0</v>
      </c>
      <c s="464">
        <v>0</v>
      </c>
      <c s="464">
        <v>0</v>
      </c>
      <c s="469">
        <v>0</v>
      </c>
      <c s="469">
        <v>0</v>
      </c>
      <c s="465">
        <v>184641459.61000001</v>
      </c>
      <c s="471">
        <v>44130</v>
      </c>
      <c s="471">
        <v>47782</v>
      </c>
      <c s="472">
        <v>184641459.61000001</v>
      </c>
      <c s="861">
        <v>5.9055555555555559</v>
      </c>
      <c s="861">
        <v>10</v>
      </c>
      <c s="633">
        <v>0.078262999999999999</v>
      </c>
      <c s="473">
        <v>5.9055555555555559</v>
      </c>
      <c s="473">
        <v>10</v>
      </c>
      <c s="474">
        <v>0.078262999999999999</v>
      </c>
      <c s="783" t="s">
        <v>1478</v>
      </c>
      <c s="783" t="s">
        <v>1479</v>
      </c>
    </row>
    <row r="856" spans="1:41" s="783" customFormat="1" ht="14.4">
      <c r="A856" s="459" t="s">
        <v>788</v>
      </c>
      <c s="460">
        <v>1</v>
      </c>
      <c s="459" t="s">
        <v>2887</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123163170.16</v>
      </c>
      <c s="463">
        <v>0</v>
      </c>
      <c s="464">
        <v>0</v>
      </c>
      <c s="464">
        <v>0</v>
      </c>
      <c s="464">
        <v>0</v>
      </c>
      <c s="469">
        <v>0</v>
      </c>
      <c s="469">
        <v>0</v>
      </c>
      <c s="465">
        <v>123163170.16</v>
      </c>
      <c s="471">
        <v>44134</v>
      </c>
      <c s="471">
        <v>49612</v>
      </c>
      <c s="472">
        <v>123163170.16</v>
      </c>
      <c s="861">
        <v>10.916666666666666</v>
      </c>
      <c s="861">
        <v>15</v>
      </c>
      <c s="633">
        <v>0.079848000000000002</v>
      </c>
      <c s="473">
        <v>10.916666666666668</v>
      </c>
      <c s="473">
        <v>15</v>
      </c>
      <c s="474">
        <v>0.079848000000000002</v>
      </c>
      <c s="783" t="s">
        <v>1478</v>
      </c>
      <c s="783" t="s">
        <v>1479</v>
      </c>
    </row>
    <row r="857" spans="1:41" s="783" customFormat="1" ht="14.4">
      <c r="A857" s="459" t="s">
        <v>789</v>
      </c>
      <c s="460">
        <v>1</v>
      </c>
      <c s="459" t="s">
        <v>2888</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183503106.19999999</v>
      </c>
      <c s="463">
        <v>0</v>
      </c>
      <c s="464">
        <v>0</v>
      </c>
      <c s="464">
        <v>0</v>
      </c>
      <c s="464">
        <v>0</v>
      </c>
      <c s="469">
        <v>0</v>
      </c>
      <c s="469">
        <v>0</v>
      </c>
      <c s="465">
        <v>183503106.19999999</v>
      </c>
      <c s="471">
        <v>44130</v>
      </c>
      <c s="471">
        <v>47782</v>
      </c>
      <c s="472">
        <v>183503106.19999999</v>
      </c>
      <c s="861">
        <v>5.9055555555555559</v>
      </c>
      <c s="861">
        <v>10</v>
      </c>
      <c s="633">
        <v>0.078262999999999999</v>
      </c>
      <c s="473">
        <v>5.905555555555555</v>
      </c>
      <c s="473">
        <v>10</v>
      </c>
      <c s="474">
        <v>0.078262999999999999</v>
      </c>
      <c s="783" t="s">
        <v>1478</v>
      </c>
      <c s="783" t="s">
        <v>1479</v>
      </c>
    </row>
    <row r="858" spans="1:41" s="783" customFormat="1" ht="14.4">
      <c r="A858" s="459" t="s">
        <v>790</v>
      </c>
      <c s="460">
        <v>1</v>
      </c>
      <c s="459" t="s">
        <v>2889</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122255792.54000001</v>
      </c>
      <c s="463">
        <v>0</v>
      </c>
      <c s="464">
        <v>0</v>
      </c>
      <c s="464">
        <v>0</v>
      </c>
      <c s="464">
        <v>0</v>
      </c>
      <c s="469">
        <v>0</v>
      </c>
      <c s="469">
        <v>0</v>
      </c>
      <c s="465">
        <v>122255792.54000001</v>
      </c>
      <c s="471">
        <v>44134</v>
      </c>
      <c s="471">
        <v>49612</v>
      </c>
      <c s="472">
        <v>122255792.54000001</v>
      </c>
      <c s="861">
        <v>10.916666666666666</v>
      </c>
      <c s="861">
        <v>15</v>
      </c>
      <c s="633">
        <v>0.079848000000000002</v>
      </c>
      <c s="473">
        <v>10.916666666666666</v>
      </c>
      <c s="473">
        <v>15</v>
      </c>
      <c s="474">
        <v>0.079848000000000002</v>
      </c>
      <c s="783" t="s">
        <v>1478</v>
      </c>
      <c s="783" t="s">
        <v>1479</v>
      </c>
    </row>
    <row r="859" spans="1:41" s="783" customFormat="1" ht="14.4">
      <c r="A859" s="459" t="s">
        <v>791</v>
      </c>
      <c s="460">
        <v>1</v>
      </c>
      <c s="459" t="s">
        <v>2890</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122400000</v>
      </c>
      <c s="463">
        <v>0</v>
      </c>
      <c s="464">
        <v>0</v>
      </c>
      <c s="464">
        <v>0</v>
      </c>
      <c s="464">
        <v>0</v>
      </c>
      <c s="469">
        <v>0</v>
      </c>
      <c s="469">
        <v>0</v>
      </c>
      <c s="465">
        <v>122400000</v>
      </c>
      <c s="471">
        <v>44314</v>
      </c>
      <c s="471">
        <v>47966</v>
      </c>
      <c s="472">
        <v>122400000</v>
      </c>
      <c s="861">
        <v>6.4111111111111114</v>
      </c>
      <c s="861">
        <v>10</v>
      </c>
      <c s="633">
        <v>0.078262999999999999</v>
      </c>
      <c s="473">
        <v>6.4111111111111114</v>
      </c>
      <c s="473">
        <v>10</v>
      </c>
      <c s="474">
        <v>0.078262999999999999</v>
      </c>
      <c s="783" t="s">
        <v>1478</v>
      </c>
      <c s="783" t="s">
        <v>1479</v>
      </c>
    </row>
    <row r="860" spans="1:41" s="783" customFormat="1" ht="14.4">
      <c r="A860" s="459" t="s">
        <v>792</v>
      </c>
      <c s="460">
        <v>1</v>
      </c>
      <c s="459" t="s">
        <v>2891</v>
      </c>
      <c s="857" t="s">
        <v>364</v>
      </c>
      <c s="459" t="s">
        <v>365</v>
      </c>
      <c s="459" t="s">
        <v>979</v>
      </c>
      <c s="459" t="s">
        <v>23</v>
      </c>
      <c s="459" t="s">
        <v>957</v>
      </c>
      <c s="459" t="s">
        <v>366</v>
      </c>
      <c s="459" t="s">
        <v>1</v>
      </c>
      <c s="459" t="s">
        <v>770</v>
      </c>
      <c s="459" t="s">
        <v>367</v>
      </c>
      <c s="459" t="s">
        <v>372</v>
      </c>
      <c s="466">
        <v>1</v>
      </c>
      <c s="466">
        <v>1</v>
      </c>
      <c s="466">
        <v>1</v>
      </c>
      <c s="466">
        <v>0</v>
      </c>
      <c s="466">
        <v>0</v>
      </c>
      <c s="466">
        <v>1</v>
      </c>
      <c s="467">
        <v>1</v>
      </c>
      <c s="467">
        <v>1</v>
      </c>
      <c s="467">
        <v>0</v>
      </c>
      <c s="468">
        <v>81600000</v>
      </c>
      <c s="463">
        <v>0</v>
      </c>
      <c s="464">
        <v>0</v>
      </c>
      <c s="464">
        <v>0</v>
      </c>
      <c s="464">
        <v>0</v>
      </c>
      <c s="469">
        <v>0</v>
      </c>
      <c s="469">
        <v>0</v>
      </c>
      <c s="465">
        <v>81600000</v>
      </c>
      <c s="471">
        <v>44315</v>
      </c>
      <c s="471">
        <v>48698</v>
      </c>
      <c s="472">
        <v>81600000</v>
      </c>
      <c s="861">
        <v>8.4138888888888896</v>
      </c>
      <c s="861">
        <v>12</v>
      </c>
      <c s="633">
        <v>0.079153000000000001</v>
      </c>
      <c s="473">
        <v>8.4138888888888896</v>
      </c>
      <c s="473">
        <v>12</v>
      </c>
      <c s="474">
        <v>0.079153000000000001</v>
      </c>
      <c s="783" t="s">
        <v>1478</v>
      </c>
      <c s="783" t="s">
        <v>1479</v>
      </c>
    </row>
    <row r="861" spans="1:41" s="783" customFormat="1" ht="14.4">
      <c r="A861" s="459" t="s">
        <v>793</v>
      </c>
      <c s="460">
        <v>1</v>
      </c>
      <c s="459" t="s">
        <v>2892</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654545.45999999996</v>
      </c>
      <c s="463">
        <v>0</v>
      </c>
      <c s="464">
        <v>72727.270000000004</v>
      </c>
      <c s="464">
        <v>25363.639999999999</v>
      </c>
      <c s="464">
        <v>0</v>
      </c>
      <c s="469">
        <v>0</v>
      </c>
      <c s="469">
        <v>0</v>
      </c>
      <c s="465">
        <v>581818.18999999994</v>
      </c>
      <c s="471">
        <v>41598</v>
      </c>
      <c s="471">
        <v>47077</v>
      </c>
      <c s="472">
        <v>800000</v>
      </c>
      <c s="861">
        <v>3.9722222222222223</v>
      </c>
      <c s="861">
        <v>15</v>
      </c>
      <c s="633">
        <v>0.077499999999999999</v>
      </c>
      <c s="473">
        <v>3.9722222222222219</v>
      </c>
      <c s="473">
        <v>15</v>
      </c>
      <c s="474">
        <v>0.077499999999999999</v>
      </c>
      <c s="783" t="s">
        <v>1478</v>
      </c>
      <c s="783" t="s">
        <v>1479</v>
      </c>
    </row>
    <row r="862" spans="1:41" s="783" customFormat="1" ht="14.4">
      <c r="A862" s="459" t="s">
        <v>380</v>
      </c>
      <c s="460">
        <v>57</v>
      </c>
      <c s="459" t="s">
        <v>2893</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700000</v>
      </c>
      <c s="463">
        <v>0</v>
      </c>
      <c s="464">
        <v>0</v>
      </c>
      <c s="464">
        <v>0</v>
      </c>
      <c s="464">
        <v>0</v>
      </c>
      <c s="469">
        <v>0</v>
      </c>
      <c s="469">
        <v>0</v>
      </c>
      <c s="465">
        <v>700000</v>
      </c>
      <c s="471">
        <v>41815</v>
      </c>
      <c s="471">
        <v>49120</v>
      </c>
      <c s="472">
        <v>700000</v>
      </c>
      <c s="861">
        <v>9.5694444444444446</v>
      </c>
      <c s="861">
        <v>20</v>
      </c>
      <c s="633">
        <v>0.084500000000000006</v>
      </c>
      <c s="473">
        <v>9.5694444444444446</v>
      </c>
      <c s="473">
        <v>20</v>
      </c>
      <c s="474">
        <v>0.084500000000000006</v>
      </c>
      <c s="783" t="s">
        <v>1478</v>
      </c>
      <c s="783" t="s">
        <v>1479</v>
      </c>
    </row>
    <row r="863" spans="1:41" s="783" customFormat="1" ht="14.4">
      <c r="A863" s="459" t="s">
        <v>772</v>
      </c>
      <c s="460">
        <v>10</v>
      </c>
      <c s="459" t="s">
        <v>2894</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8000000</v>
      </c>
      <c s="463">
        <v>0</v>
      </c>
      <c s="464">
        <v>0</v>
      </c>
      <c s="464">
        <v>0</v>
      </c>
      <c s="464">
        <v>0</v>
      </c>
      <c s="469">
        <v>0</v>
      </c>
      <c s="469">
        <v>0</v>
      </c>
      <c s="465">
        <v>8000000</v>
      </c>
      <c s="471">
        <v>41991</v>
      </c>
      <c s="471">
        <v>45644</v>
      </c>
      <c s="472">
        <v>80000000</v>
      </c>
      <c s="861">
        <v>0.050000000000000003</v>
      </c>
      <c s="861">
        <v>10</v>
      </c>
      <c s="633">
        <v>0.064000000000000001</v>
      </c>
      <c s="473">
        <v>0.050000000000000003</v>
      </c>
      <c s="473">
        <v>10</v>
      </c>
      <c s="474">
        <v>0.064000000000000001</v>
      </c>
      <c s="783" t="s">
        <v>1478</v>
      </c>
      <c s="783" t="s">
        <v>1479</v>
      </c>
    </row>
    <row r="864" spans="1:41" s="783" customFormat="1" ht="14.4">
      <c r="A864" s="459" t="s">
        <v>382</v>
      </c>
      <c s="460">
        <v>9</v>
      </c>
      <c s="459" t="s">
        <v>2895</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300000</v>
      </c>
      <c s="463">
        <v>0</v>
      </c>
      <c s="464">
        <v>0</v>
      </c>
      <c s="464">
        <v>0</v>
      </c>
      <c s="464">
        <v>0</v>
      </c>
      <c s="469">
        <v>0</v>
      </c>
      <c s="469">
        <v>0</v>
      </c>
      <c s="465">
        <v>300000</v>
      </c>
      <c s="471">
        <v>42090</v>
      </c>
      <c s="471">
        <v>49395</v>
      </c>
      <c s="472">
        <v>300000</v>
      </c>
      <c s="861">
        <v>10.324999999999999</v>
      </c>
      <c s="861">
        <v>20</v>
      </c>
      <c s="633">
        <v>0.084500000000000006</v>
      </c>
      <c s="473">
        <v>10.324999999999999</v>
      </c>
      <c s="473">
        <v>20</v>
      </c>
      <c s="474">
        <v>0.084500000000000006</v>
      </c>
      <c s="783" t="s">
        <v>1478</v>
      </c>
      <c s="783" t="s">
        <v>1479</v>
      </c>
    </row>
    <row r="865" spans="1:41" s="783" customFormat="1" ht="14.4">
      <c r="A865" s="459" t="s">
        <v>382</v>
      </c>
      <c s="460">
        <v>16</v>
      </c>
      <c s="459" t="s">
        <v>2896</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350000</v>
      </c>
      <c s="463">
        <v>0</v>
      </c>
      <c s="464">
        <v>0</v>
      </c>
      <c s="464">
        <v>0</v>
      </c>
      <c s="464">
        <v>0</v>
      </c>
      <c s="469">
        <v>0</v>
      </c>
      <c s="469">
        <v>0</v>
      </c>
      <c s="465">
        <v>350000</v>
      </c>
      <c s="471">
        <v>42124</v>
      </c>
      <c s="471">
        <v>49429</v>
      </c>
      <c s="472">
        <v>350000</v>
      </c>
      <c s="861">
        <v>10.416666666666666</v>
      </c>
      <c s="861">
        <v>20</v>
      </c>
      <c s="633">
        <v>0.084500000000000006</v>
      </c>
      <c s="473">
        <v>10.416666666666666</v>
      </c>
      <c s="473">
        <v>20</v>
      </c>
      <c s="474">
        <v>0.084500000000000006</v>
      </c>
      <c s="783" t="s">
        <v>1478</v>
      </c>
      <c s="783" t="s">
        <v>1479</v>
      </c>
    </row>
    <row r="866" spans="1:41" s="783" customFormat="1" ht="14.4">
      <c r="A866" s="459" t="s">
        <v>794</v>
      </c>
      <c s="460">
        <v>13</v>
      </c>
      <c s="459" t="s">
        <v>2897</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350000</v>
      </c>
      <c s="463">
        <v>0</v>
      </c>
      <c s="464">
        <v>0</v>
      </c>
      <c s="464">
        <v>0</v>
      </c>
      <c s="464">
        <v>0</v>
      </c>
      <c s="469">
        <v>0</v>
      </c>
      <c s="469">
        <v>0</v>
      </c>
      <c s="465">
        <v>350000</v>
      </c>
      <c s="471">
        <v>42522</v>
      </c>
      <c s="471">
        <v>49827</v>
      </c>
      <c s="472">
        <v>350000</v>
      </c>
      <c s="861">
        <v>11.502777777777778</v>
      </c>
      <c s="861">
        <v>20</v>
      </c>
      <c s="633">
        <v>0.084500000000000006</v>
      </c>
      <c s="473">
        <v>11.502777777777778</v>
      </c>
      <c s="473">
        <v>20</v>
      </c>
      <c s="474">
        <v>0.084500000000000006</v>
      </c>
      <c s="783" t="s">
        <v>1478</v>
      </c>
      <c s="783" t="s">
        <v>1479</v>
      </c>
    </row>
    <row r="867" spans="1:41" s="783" customFormat="1" ht="14.4">
      <c r="A867" s="459" t="s">
        <v>794</v>
      </c>
      <c s="460">
        <v>22</v>
      </c>
      <c s="459" t="s">
        <v>2898</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200000</v>
      </c>
      <c s="463">
        <v>0</v>
      </c>
      <c s="464">
        <v>0</v>
      </c>
      <c s="464">
        <v>4225</v>
      </c>
      <c s="464">
        <v>0</v>
      </c>
      <c s="469">
        <v>0</v>
      </c>
      <c s="469">
        <v>0</v>
      </c>
      <c s="465">
        <v>200000</v>
      </c>
      <c s="471">
        <v>42598</v>
      </c>
      <c s="471">
        <v>49903</v>
      </c>
      <c s="472">
        <v>200000</v>
      </c>
      <c s="861">
        <v>11.71111111111111</v>
      </c>
      <c s="861">
        <v>20</v>
      </c>
      <c s="633">
        <v>0.084500000000000006</v>
      </c>
      <c s="473">
        <v>11.71111111111111</v>
      </c>
      <c s="473">
        <v>20</v>
      </c>
      <c s="474">
        <v>0.084500000000000006</v>
      </c>
      <c s="783" t="s">
        <v>1478</v>
      </c>
      <c s="783" t="s">
        <v>1479</v>
      </c>
    </row>
    <row r="868" spans="1:41" s="783" customFormat="1" ht="14.4">
      <c r="A868" s="459" t="s">
        <v>794</v>
      </c>
      <c s="460">
        <v>32</v>
      </c>
      <c s="459" t="s">
        <v>2899</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100000</v>
      </c>
      <c s="463">
        <v>0</v>
      </c>
      <c s="464">
        <v>0</v>
      </c>
      <c s="464">
        <v>0</v>
      </c>
      <c s="464">
        <v>0</v>
      </c>
      <c s="469">
        <v>0</v>
      </c>
      <c s="469">
        <v>0</v>
      </c>
      <c s="465">
        <v>100000</v>
      </c>
      <c s="471">
        <v>42754</v>
      </c>
      <c s="471">
        <v>50059</v>
      </c>
      <c s="472">
        <v>100000</v>
      </c>
      <c s="861">
        <v>12.136111111111111</v>
      </c>
      <c s="861">
        <v>20</v>
      </c>
      <c s="633">
        <v>0.084500000000000006</v>
      </c>
      <c s="473">
        <v>12.136111111111109</v>
      </c>
      <c s="473">
        <v>20</v>
      </c>
      <c s="474">
        <v>0.084500000000000006</v>
      </c>
      <c s="783" t="s">
        <v>1478</v>
      </c>
      <c s="783" t="s">
        <v>1479</v>
      </c>
    </row>
    <row r="869" spans="1:41" s="783" customFormat="1" ht="14.4">
      <c r="A869" s="459" t="s">
        <v>766</v>
      </c>
      <c s="460">
        <v>23</v>
      </c>
      <c s="459" t="s">
        <v>2900</v>
      </c>
      <c s="857" t="s">
        <v>364</v>
      </c>
      <c s="459" t="s">
        <v>365</v>
      </c>
      <c s="459" t="s">
        <v>979</v>
      </c>
      <c s="459" t="s">
        <v>28</v>
      </c>
      <c s="459" t="s">
        <v>957</v>
      </c>
      <c s="459" t="s">
        <v>368</v>
      </c>
      <c s="459" t="s">
        <v>1</v>
      </c>
      <c s="459" t="s">
        <v>28</v>
      </c>
      <c s="459" t="s">
        <v>367</v>
      </c>
      <c s="459" t="s">
        <v>372</v>
      </c>
      <c s="466">
        <v>1</v>
      </c>
      <c s="466">
        <v>1</v>
      </c>
      <c s="466">
        <v>1</v>
      </c>
      <c s="466">
        <v>0</v>
      </c>
      <c s="466">
        <v>1</v>
      </c>
      <c s="466">
        <v>1</v>
      </c>
      <c s="467">
        <v>1</v>
      </c>
      <c s="467">
        <v>0</v>
      </c>
      <c s="467">
        <v>0</v>
      </c>
      <c s="468">
        <v>350000</v>
      </c>
      <c s="463">
        <v>0</v>
      </c>
      <c s="464">
        <v>0</v>
      </c>
      <c s="464">
        <v>7393.75</v>
      </c>
      <c s="464">
        <v>0</v>
      </c>
      <c s="469">
        <v>0</v>
      </c>
      <c s="469">
        <v>0</v>
      </c>
      <c s="465">
        <v>350000</v>
      </c>
      <c s="471">
        <v>42866</v>
      </c>
      <c s="471">
        <v>50171</v>
      </c>
      <c s="472">
        <v>350000</v>
      </c>
      <c s="861">
        <v>12.447222222222223</v>
      </c>
      <c s="861">
        <v>20</v>
      </c>
      <c s="633">
        <v>0.084500000000000006</v>
      </c>
      <c s="473">
        <v>12.447222222222223</v>
      </c>
      <c s="473">
        <v>20</v>
      </c>
      <c s="474">
        <v>0.084500000000000006</v>
      </c>
      <c s="783" t="s">
        <v>1478</v>
      </c>
      <c s="783" t="s">
        <v>1479</v>
      </c>
    </row>
    <row r="870" spans="1:41" s="783" customFormat="1" ht="14.4">
      <c r="A870" s="459" t="s">
        <v>796</v>
      </c>
      <c s="460">
        <v>1</v>
      </c>
      <c s="459" t="s">
        <v>2901</v>
      </c>
      <c s="857" t="s">
        <v>364</v>
      </c>
      <c s="459" t="s">
        <v>365</v>
      </c>
      <c s="459" t="s">
        <v>979</v>
      </c>
      <c s="459" t="s">
        <v>795</v>
      </c>
      <c s="459" t="s">
        <v>957</v>
      </c>
      <c s="459" t="s">
        <v>366</v>
      </c>
      <c s="459" t="s">
        <v>1</v>
      </c>
      <c s="459" t="s">
        <v>795</v>
      </c>
      <c s="459" t="s">
        <v>367</v>
      </c>
      <c s="459" t="s">
        <v>372</v>
      </c>
      <c s="466">
        <v>1</v>
      </c>
      <c s="466">
        <v>1</v>
      </c>
      <c s="466">
        <v>1</v>
      </c>
      <c s="466">
        <v>0</v>
      </c>
      <c s="466">
        <v>0</v>
      </c>
      <c s="466">
        <v>1</v>
      </c>
      <c s="467">
        <v>1</v>
      </c>
      <c s="467">
        <v>1</v>
      </c>
      <c s="467">
        <v>0</v>
      </c>
      <c s="468">
        <v>6074539.5899999999</v>
      </c>
      <c s="463">
        <v>0</v>
      </c>
      <c s="464">
        <v>0</v>
      </c>
      <c s="464">
        <v>0</v>
      </c>
      <c s="464">
        <v>0</v>
      </c>
      <c s="469">
        <v>0</v>
      </c>
      <c s="469">
        <v>0</v>
      </c>
      <c s="465">
        <v>6074539.5899999999</v>
      </c>
      <c s="471">
        <v>44168</v>
      </c>
      <c s="471">
        <v>45994</v>
      </c>
      <c s="472">
        <v>6074539.5899999999</v>
      </c>
      <c s="861">
        <v>1.0083333333333333</v>
      </c>
      <c s="861">
        <v>5</v>
      </c>
      <c s="633">
        <v>0.071294999999999997</v>
      </c>
      <c s="473">
        <v>1.0083333333333333</v>
      </c>
      <c s="473">
        <v>5</v>
      </c>
      <c s="474">
        <v>0.071294999999999997</v>
      </c>
      <c s="783" t="s">
        <v>1478</v>
      </c>
      <c s="783" t="s">
        <v>1479</v>
      </c>
    </row>
    <row r="871" spans="1:41" s="783" customFormat="1" ht="14.4">
      <c r="A871" s="459" t="s">
        <v>797</v>
      </c>
      <c s="460">
        <v>1</v>
      </c>
      <c s="459" t="s">
        <v>2902</v>
      </c>
      <c s="857" t="s">
        <v>364</v>
      </c>
      <c s="459" t="s">
        <v>365</v>
      </c>
      <c s="459" t="s">
        <v>979</v>
      </c>
      <c s="459" t="s">
        <v>795</v>
      </c>
      <c s="459" t="s">
        <v>957</v>
      </c>
      <c s="459" t="s">
        <v>366</v>
      </c>
      <c s="459" t="s">
        <v>1</v>
      </c>
      <c s="459" t="s">
        <v>795</v>
      </c>
      <c s="459" t="s">
        <v>367</v>
      </c>
      <c s="459" t="s">
        <v>372</v>
      </c>
      <c s="466">
        <v>1</v>
      </c>
      <c s="466">
        <v>1</v>
      </c>
      <c s="466">
        <v>1</v>
      </c>
      <c s="466">
        <v>0</v>
      </c>
      <c s="466">
        <v>0</v>
      </c>
      <c s="466">
        <v>1</v>
      </c>
      <c s="467">
        <v>1</v>
      </c>
      <c s="467">
        <v>1</v>
      </c>
      <c s="467">
        <v>0</v>
      </c>
      <c s="468">
        <v>1523963.52</v>
      </c>
      <c s="463">
        <v>0</v>
      </c>
      <c s="464">
        <v>0</v>
      </c>
      <c s="464">
        <v>0</v>
      </c>
      <c s="464">
        <v>0</v>
      </c>
      <c s="469">
        <v>0</v>
      </c>
      <c s="469">
        <v>0</v>
      </c>
      <c s="465">
        <v>1523963.52</v>
      </c>
      <c s="471">
        <v>44186</v>
      </c>
      <c s="471">
        <v>46742</v>
      </c>
      <c s="472">
        <v>1523963.52</v>
      </c>
      <c s="861">
        <v>3.0583333333333331</v>
      </c>
      <c s="861">
        <v>7</v>
      </c>
      <c s="633">
        <v>0.075481999999999994</v>
      </c>
      <c s="473">
        <v>3.0583333333333331</v>
      </c>
      <c s="473">
        <v>7</v>
      </c>
      <c s="474">
        <v>0.075481999999999994</v>
      </c>
      <c s="783" t="s">
        <v>1478</v>
      </c>
      <c s="783" t="s">
        <v>1479</v>
      </c>
    </row>
    <row r="872" spans="1:41" s="783" customFormat="1" ht="14.4">
      <c r="A872" s="459" t="s">
        <v>798</v>
      </c>
      <c s="460">
        <v>1</v>
      </c>
      <c s="459" t="s">
        <v>2903</v>
      </c>
      <c s="857" t="s">
        <v>364</v>
      </c>
      <c s="459" t="s">
        <v>365</v>
      </c>
      <c s="459" t="s">
        <v>979</v>
      </c>
      <c s="459" t="s">
        <v>795</v>
      </c>
      <c s="459" t="s">
        <v>957</v>
      </c>
      <c s="459" t="s">
        <v>366</v>
      </c>
      <c s="459" t="s">
        <v>1</v>
      </c>
      <c s="459" t="s">
        <v>795</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929680.71999999997</v>
      </c>
      <c s="861">
        <v>0</v>
      </c>
      <c s="861">
        <v>0</v>
      </c>
      <c s="633">
        <v>0.061652999999999999</v>
      </c>
      <c s="473">
        <v>0</v>
      </c>
      <c s="473">
        <v>0</v>
      </c>
      <c s="474">
        <v>0</v>
      </c>
      <c s="783" t="s">
        <v>1478</v>
      </c>
      <c s="783" t="s">
        <v>1479</v>
      </c>
    </row>
    <row r="873" spans="1:41" s="783" customFormat="1" ht="14.4">
      <c r="A873" s="459" t="s">
        <v>800</v>
      </c>
      <c s="460">
        <v>1</v>
      </c>
      <c s="459" t="s">
        <v>2904</v>
      </c>
      <c s="857" t="s">
        <v>364</v>
      </c>
      <c s="459" t="s">
        <v>365</v>
      </c>
      <c s="459" t="s">
        <v>979</v>
      </c>
      <c s="459" t="s">
        <v>371</v>
      </c>
      <c s="459" t="s">
        <v>957</v>
      </c>
      <c s="459" t="s">
        <v>366</v>
      </c>
      <c s="459" t="s">
        <v>1</v>
      </c>
      <c s="459" t="s">
        <v>799</v>
      </c>
      <c s="459" t="s">
        <v>367</v>
      </c>
      <c s="459" t="s">
        <v>372</v>
      </c>
      <c s="466">
        <v>1</v>
      </c>
      <c s="466">
        <v>1</v>
      </c>
      <c s="466">
        <v>1</v>
      </c>
      <c s="466">
        <v>0</v>
      </c>
      <c s="466">
        <v>0</v>
      </c>
      <c s="466">
        <v>1</v>
      </c>
      <c s="467">
        <v>1</v>
      </c>
      <c s="467">
        <v>1</v>
      </c>
      <c s="467">
        <v>0</v>
      </c>
      <c s="468">
        <v>632439.62</v>
      </c>
      <c s="463">
        <v>0</v>
      </c>
      <c s="464">
        <v>0</v>
      </c>
      <c s="464">
        <v>0</v>
      </c>
      <c s="464">
        <v>0</v>
      </c>
      <c s="469">
        <v>0</v>
      </c>
      <c s="469">
        <v>0</v>
      </c>
      <c s="465">
        <v>632439.62</v>
      </c>
      <c s="471">
        <v>43860</v>
      </c>
      <c s="471">
        <v>45687</v>
      </c>
      <c s="472">
        <v>632439.62</v>
      </c>
      <c s="861">
        <v>0.16666666666666666</v>
      </c>
      <c s="861">
        <v>5</v>
      </c>
      <c s="633">
        <v>0.0785</v>
      </c>
      <c s="473">
        <v>0.16666666666666666</v>
      </c>
      <c s="473">
        <v>5</v>
      </c>
      <c s="474">
        <v>0.0785</v>
      </c>
      <c s="783" t="s">
        <v>1478</v>
      </c>
      <c s="783" t="s">
        <v>1479</v>
      </c>
    </row>
    <row r="874" spans="1:41" s="783" customFormat="1" ht="14.4">
      <c r="A874" s="459" t="s">
        <v>801</v>
      </c>
      <c s="460">
        <v>1</v>
      </c>
      <c s="459" t="s">
        <v>2905</v>
      </c>
      <c s="857" t="s">
        <v>364</v>
      </c>
      <c s="459" t="s">
        <v>365</v>
      </c>
      <c s="459" t="s">
        <v>979</v>
      </c>
      <c s="459" t="s">
        <v>371</v>
      </c>
      <c s="459" t="s">
        <v>957</v>
      </c>
      <c s="459" t="s">
        <v>366</v>
      </c>
      <c s="459" t="s">
        <v>1</v>
      </c>
      <c s="459" t="s">
        <v>799</v>
      </c>
      <c s="459" t="s">
        <v>367</v>
      </c>
      <c s="459" t="s">
        <v>372</v>
      </c>
      <c s="466">
        <v>1</v>
      </c>
      <c s="466">
        <v>1</v>
      </c>
      <c s="466">
        <v>1</v>
      </c>
      <c s="466">
        <v>0</v>
      </c>
      <c s="466">
        <v>0</v>
      </c>
      <c s="466">
        <v>1</v>
      </c>
      <c s="467">
        <v>1</v>
      </c>
      <c s="467">
        <v>1</v>
      </c>
      <c s="467">
        <v>0</v>
      </c>
      <c s="468">
        <v>626913.92000000004</v>
      </c>
      <c s="463">
        <v>0</v>
      </c>
      <c s="464">
        <v>0</v>
      </c>
      <c s="464">
        <v>0</v>
      </c>
      <c s="464">
        <v>0</v>
      </c>
      <c s="469">
        <v>0</v>
      </c>
      <c s="469">
        <v>0</v>
      </c>
      <c s="465">
        <v>626913.92000000004</v>
      </c>
      <c s="471">
        <v>43826</v>
      </c>
      <c s="471">
        <v>46383</v>
      </c>
      <c s="472">
        <v>626913.92000000004</v>
      </c>
      <c s="861">
        <v>2.0750000000000002</v>
      </c>
      <c s="861">
        <v>7</v>
      </c>
      <c s="633">
        <v>0.085000000000000006</v>
      </c>
      <c s="473">
        <v>2.0750000000000002</v>
      </c>
      <c s="473">
        <v>7</v>
      </c>
      <c s="474">
        <v>0.085000000000000006</v>
      </c>
      <c s="783" t="s">
        <v>1478</v>
      </c>
      <c s="783" t="s">
        <v>1479</v>
      </c>
    </row>
    <row r="875" spans="1:41" s="783" customFormat="1" ht="14.4">
      <c r="A875" s="459" t="s">
        <v>802</v>
      </c>
      <c s="460">
        <v>1</v>
      </c>
      <c s="459" t="s">
        <v>2906</v>
      </c>
      <c s="857" t="s">
        <v>364</v>
      </c>
      <c s="459" t="s">
        <v>365</v>
      </c>
      <c s="459" t="s">
        <v>979</v>
      </c>
      <c s="459" t="s">
        <v>371</v>
      </c>
      <c s="459" t="s">
        <v>957</v>
      </c>
      <c s="459" t="s">
        <v>366</v>
      </c>
      <c s="459" t="s">
        <v>1</v>
      </c>
      <c s="459" t="s">
        <v>799</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1659088.3100000001</v>
      </c>
      <c s="861">
        <v>0</v>
      </c>
      <c s="861">
        <v>0</v>
      </c>
      <c s="633">
        <v>0.061652999999999999</v>
      </c>
      <c s="473">
        <v>0</v>
      </c>
      <c s="473">
        <v>0</v>
      </c>
      <c s="474">
        <v>0</v>
      </c>
      <c s="783" t="s">
        <v>1478</v>
      </c>
      <c s="783" t="s">
        <v>1479</v>
      </c>
    </row>
    <row r="876" spans="1:41" s="783" customFormat="1" ht="14.4">
      <c r="A876" s="459" t="s">
        <v>803</v>
      </c>
      <c s="460">
        <v>1</v>
      </c>
      <c s="459" t="s">
        <v>2907</v>
      </c>
      <c s="857" t="s">
        <v>364</v>
      </c>
      <c s="459" t="s">
        <v>365</v>
      </c>
      <c s="459" t="s">
        <v>979</v>
      </c>
      <c s="459" t="s">
        <v>371</v>
      </c>
      <c s="459" t="s">
        <v>957</v>
      </c>
      <c s="459" t="s">
        <v>366</v>
      </c>
      <c s="459" t="s">
        <v>1</v>
      </c>
      <c s="459" t="s">
        <v>799</v>
      </c>
      <c s="459" t="s">
        <v>367</v>
      </c>
      <c s="459" t="s">
        <v>372</v>
      </c>
      <c s="466">
        <v>1</v>
      </c>
      <c s="466">
        <v>1</v>
      </c>
      <c s="466">
        <v>1</v>
      </c>
      <c s="466">
        <v>0</v>
      </c>
      <c s="466">
        <v>0</v>
      </c>
      <c s="466">
        <v>1</v>
      </c>
      <c s="467">
        <v>1</v>
      </c>
      <c s="467">
        <v>1</v>
      </c>
      <c s="467">
        <v>0</v>
      </c>
      <c s="468">
        <v>1657111.2</v>
      </c>
      <c s="463">
        <v>0</v>
      </c>
      <c s="464">
        <v>0</v>
      </c>
      <c s="464">
        <v>0</v>
      </c>
      <c s="464">
        <v>0</v>
      </c>
      <c s="469">
        <v>0</v>
      </c>
      <c s="469">
        <v>0</v>
      </c>
      <c s="465">
        <v>1657111.2</v>
      </c>
      <c s="471">
        <v>44291</v>
      </c>
      <c s="471">
        <v>46117</v>
      </c>
      <c s="472">
        <v>1657111.2</v>
      </c>
      <c s="861">
        <v>1.3472222222222223</v>
      </c>
      <c s="861">
        <v>5</v>
      </c>
      <c s="633">
        <v>0.071294999999999997</v>
      </c>
      <c s="473">
        <v>1.3472222222222221</v>
      </c>
      <c s="473">
        <v>5</v>
      </c>
      <c s="474">
        <v>0.071294999999999997</v>
      </c>
      <c s="783" t="s">
        <v>1478</v>
      </c>
      <c s="783" t="s">
        <v>1479</v>
      </c>
    </row>
    <row r="877" spans="1:41" s="783" customFormat="1" ht="14.4">
      <c r="A877" s="459" t="s">
        <v>805</v>
      </c>
      <c s="460">
        <v>1</v>
      </c>
      <c s="459" t="s">
        <v>2908</v>
      </c>
      <c s="857" t="s">
        <v>364</v>
      </c>
      <c s="459" t="s">
        <v>365</v>
      </c>
      <c s="459" t="s">
        <v>979</v>
      </c>
      <c s="459" t="s">
        <v>371</v>
      </c>
      <c s="459" t="s">
        <v>957</v>
      </c>
      <c s="459" t="s">
        <v>366</v>
      </c>
      <c s="459" t="s">
        <v>1</v>
      </c>
      <c s="459" t="s">
        <v>804</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23844749.079999998</v>
      </c>
      <c s="861">
        <v>0</v>
      </c>
      <c s="861">
        <v>0</v>
      </c>
      <c s="633">
        <v>0.061652999999999999</v>
      </c>
      <c s="473">
        <v>0</v>
      </c>
      <c s="473">
        <v>0</v>
      </c>
      <c s="474">
        <v>0</v>
      </c>
      <c s="783" t="s">
        <v>1478</v>
      </c>
      <c s="783" t="s">
        <v>1479</v>
      </c>
    </row>
    <row r="878" spans="1:41" s="783" customFormat="1" ht="14.4">
      <c r="A878" s="459" t="s">
        <v>806</v>
      </c>
      <c s="460">
        <v>1</v>
      </c>
      <c s="459" t="s">
        <v>2909</v>
      </c>
      <c s="857" t="s">
        <v>364</v>
      </c>
      <c s="459" t="s">
        <v>365</v>
      </c>
      <c s="459" t="s">
        <v>979</v>
      </c>
      <c s="459" t="s">
        <v>371</v>
      </c>
      <c s="459" t="s">
        <v>957</v>
      </c>
      <c s="459" t="s">
        <v>366</v>
      </c>
      <c s="459" t="s">
        <v>1</v>
      </c>
      <c s="459" t="s">
        <v>58</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616977.66000000003</v>
      </c>
      <c s="861">
        <v>0</v>
      </c>
      <c s="861">
        <v>0</v>
      </c>
      <c s="633">
        <v>0.061652999999999999</v>
      </c>
      <c s="473">
        <v>0</v>
      </c>
      <c s="473">
        <v>0</v>
      </c>
      <c s="474">
        <v>0</v>
      </c>
      <c s="783" t="s">
        <v>1478</v>
      </c>
      <c s="783" t="s">
        <v>1479</v>
      </c>
    </row>
    <row r="879" spans="1:41" s="783" customFormat="1" ht="14.4">
      <c r="A879" s="459" t="s">
        <v>807</v>
      </c>
      <c s="460">
        <v>1</v>
      </c>
      <c s="459" t="s">
        <v>2910</v>
      </c>
      <c s="857" t="s">
        <v>364</v>
      </c>
      <c s="459" t="s">
        <v>365</v>
      </c>
      <c s="459" t="s">
        <v>979</v>
      </c>
      <c s="459" t="s">
        <v>371</v>
      </c>
      <c s="459" t="s">
        <v>957</v>
      </c>
      <c s="459" t="s">
        <v>366</v>
      </c>
      <c s="459" t="s">
        <v>1</v>
      </c>
      <c s="459" t="s">
        <v>58</v>
      </c>
      <c s="459" t="s">
        <v>367</v>
      </c>
      <c s="459" t="s">
        <v>372</v>
      </c>
      <c s="466">
        <v>1</v>
      </c>
      <c s="466">
        <v>1</v>
      </c>
      <c s="466">
        <v>1</v>
      </c>
      <c s="466">
        <v>0</v>
      </c>
      <c s="466">
        <v>0</v>
      </c>
      <c s="466">
        <v>1</v>
      </c>
      <c s="467">
        <v>1</v>
      </c>
      <c s="467">
        <v>1</v>
      </c>
      <c s="467">
        <v>0</v>
      </c>
      <c s="468">
        <v>770482.75</v>
      </c>
      <c s="463">
        <v>0</v>
      </c>
      <c s="464">
        <v>0</v>
      </c>
      <c s="464">
        <v>0</v>
      </c>
      <c s="464">
        <v>0</v>
      </c>
      <c s="469">
        <v>0</v>
      </c>
      <c s="469">
        <v>0</v>
      </c>
      <c s="465">
        <v>770482.75</v>
      </c>
      <c s="471">
        <v>44291</v>
      </c>
      <c s="471">
        <v>46117</v>
      </c>
      <c s="472">
        <v>770482.75</v>
      </c>
      <c s="861">
        <v>1.3472222222222223</v>
      </c>
      <c s="861">
        <v>5</v>
      </c>
      <c s="633">
        <v>0.071294999999999997</v>
      </c>
      <c s="473">
        <v>1.3472222222222223</v>
      </c>
      <c s="473">
        <v>5</v>
      </c>
      <c s="474">
        <v>0.071294999999999997</v>
      </c>
      <c s="783" t="s">
        <v>1478</v>
      </c>
      <c s="783" t="s">
        <v>1479</v>
      </c>
    </row>
    <row r="880" spans="1:41" s="783" customFormat="1" ht="14.4">
      <c r="A880" s="459" t="s">
        <v>809</v>
      </c>
      <c s="460">
        <v>1</v>
      </c>
      <c s="459" t="s">
        <v>2911</v>
      </c>
      <c s="857"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468">
        <v>0</v>
      </c>
      <c s="463">
        <v>0</v>
      </c>
      <c s="464">
        <v>0</v>
      </c>
      <c s="464">
        <v>0</v>
      </c>
      <c s="464">
        <v>0</v>
      </c>
      <c s="469">
        <v>0</v>
      </c>
      <c s="469">
        <v>0</v>
      </c>
      <c s="465">
        <v>0</v>
      </c>
      <c s="471">
        <v>44291</v>
      </c>
      <c s="471">
        <v>45387</v>
      </c>
      <c s="472">
        <v>108000000</v>
      </c>
      <c s="861">
        <v>0</v>
      </c>
      <c s="861">
        <v>0</v>
      </c>
      <c s="633">
        <v>0.061652999999999999</v>
      </c>
      <c s="473">
        <v>0</v>
      </c>
      <c s="473">
        <v>0</v>
      </c>
      <c s="474">
        <v>0</v>
      </c>
      <c s="783" t="s">
        <v>1478</v>
      </c>
      <c s="783" t="s">
        <v>1479</v>
      </c>
    </row>
    <row r="881" spans="1:41" s="783" customFormat="1" ht="14.4">
      <c r="A881" s="459" t="s">
        <v>810</v>
      </c>
      <c s="460">
        <v>1</v>
      </c>
      <c s="459" t="s">
        <v>2912</v>
      </c>
      <c s="857"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468">
        <v>0</v>
      </c>
      <c s="463">
        <v>0</v>
      </c>
      <c s="464">
        <v>0</v>
      </c>
      <c s="464">
        <v>0</v>
      </c>
      <c s="464">
        <v>0</v>
      </c>
      <c s="469">
        <v>0</v>
      </c>
      <c s="469">
        <v>0</v>
      </c>
      <c s="465">
        <v>0</v>
      </c>
      <c s="471">
        <v>44291</v>
      </c>
      <c s="471">
        <v>45387</v>
      </c>
      <c s="472">
        <v>29919146.73</v>
      </c>
      <c s="861">
        <v>0</v>
      </c>
      <c s="861">
        <v>0</v>
      </c>
      <c s="633">
        <v>0.061652999999999999</v>
      </c>
      <c s="473">
        <v>0</v>
      </c>
      <c s="473">
        <v>0</v>
      </c>
      <c s="474">
        <v>0</v>
      </c>
      <c s="783" t="s">
        <v>1478</v>
      </c>
      <c s="783" t="s">
        <v>1479</v>
      </c>
    </row>
    <row r="882" spans="1:41" s="783" customFormat="1" ht="14.4">
      <c r="A882" s="459" t="s">
        <v>811</v>
      </c>
      <c s="460">
        <v>1</v>
      </c>
      <c s="459" t="s">
        <v>2913</v>
      </c>
      <c s="857"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468">
        <v>0</v>
      </c>
      <c s="463">
        <v>0</v>
      </c>
      <c s="464">
        <v>0</v>
      </c>
      <c s="464">
        <v>0</v>
      </c>
      <c s="464">
        <v>0</v>
      </c>
      <c s="469">
        <v>0</v>
      </c>
      <c s="469">
        <v>0</v>
      </c>
      <c s="465">
        <v>0</v>
      </c>
      <c s="471">
        <v>44291</v>
      </c>
      <c s="471">
        <v>45387</v>
      </c>
      <c s="472">
        <v>28008166.710000001</v>
      </c>
      <c s="861">
        <v>0</v>
      </c>
      <c s="861">
        <v>0</v>
      </c>
      <c s="633">
        <v>0.061652999999999999</v>
      </c>
      <c s="473">
        <v>0</v>
      </c>
      <c s="473">
        <v>0</v>
      </c>
      <c s="474">
        <v>0</v>
      </c>
      <c s="783" t="s">
        <v>1478</v>
      </c>
      <c s="783" t="s">
        <v>1479</v>
      </c>
    </row>
    <row r="883" spans="1:41" s="783" customFormat="1" ht="14.4">
      <c r="A883" s="459" t="s">
        <v>812</v>
      </c>
      <c s="460">
        <v>1</v>
      </c>
      <c s="459" t="s">
        <v>2914</v>
      </c>
      <c s="857" t="s">
        <v>364</v>
      </c>
      <c s="459" t="s">
        <v>365</v>
      </c>
      <c s="459" t="s">
        <v>979</v>
      </c>
      <c s="459" t="s">
        <v>813</v>
      </c>
      <c s="459" t="s">
        <v>957</v>
      </c>
      <c s="459" t="s">
        <v>366</v>
      </c>
      <c s="459" t="s">
        <v>1</v>
      </c>
      <c s="459" t="s">
        <v>813</v>
      </c>
      <c s="459" t="s">
        <v>367</v>
      </c>
      <c s="459" t="s">
        <v>372</v>
      </c>
      <c s="466">
        <v>1</v>
      </c>
      <c s="466">
        <v>1</v>
      </c>
      <c s="466">
        <v>1</v>
      </c>
      <c s="466">
        <v>0</v>
      </c>
      <c s="466">
        <v>0</v>
      </c>
      <c s="466">
        <v>0</v>
      </c>
      <c s="467">
        <v>1</v>
      </c>
      <c s="467">
        <v>1</v>
      </c>
      <c s="467">
        <v>0</v>
      </c>
      <c s="468">
        <v>0</v>
      </c>
      <c s="463">
        <v>0</v>
      </c>
      <c s="464">
        <v>0</v>
      </c>
      <c s="464">
        <v>0</v>
      </c>
      <c s="464">
        <v>0</v>
      </c>
      <c s="469">
        <v>0</v>
      </c>
      <c s="469">
        <v>0</v>
      </c>
      <c s="465">
        <v>0</v>
      </c>
      <c s="471">
        <v>44291</v>
      </c>
      <c s="471">
        <v>45387</v>
      </c>
      <c s="472">
        <v>7082696.4900000002</v>
      </c>
      <c s="861">
        <v>0</v>
      </c>
      <c s="861">
        <v>0</v>
      </c>
      <c s="633">
        <v>0.061652999999999999</v>
      </c>
      <c s="473">
        <v>0</v>
      </c>
      <c s="473">
        <v>0</v>
      </c>
      <c s="474">
        <v>0</v>
      </c>
      <c s="783" t="s">
        <v>1478</v>
      </c>
      <c s="783" t="s">
        <v>1479</v>
      </c>
    </row>
    <row r="884" spans="1:41" s="783" customFormat="1" ht="14.4">
      <c r="A884" s="459" t="s">
        <v>814</v>
      </c>
      <c s="460">
        <v>1</v>
      </c>
      <c s="459" t="s">
        <v>2915</v>
      </c>
      <c s="857" t="s">
        <v>364</v>
      </c>
      <c s="459" t="s">
        <v>365</v>
      </c>
      <c s="459" t="s">
        <v>979</v>
      </c>
      <c s="459" t="s">
        <v>813</v>
      </c>
      <c s="459" t="s">
        <v>957</v>
      </c>
      <c s="459" t="s">
        <v>366</v>
      </c>
      <c s="459" t="s">
        <v>1</v>
      </c>
      <c s="459" t="s">
        <v>813</v>
      </c>
      <c s="459" t="s">
        <v>367</v>
      </c>
      <c s="459" t="s">
        <v>372</v>
      </c>
      <c s="466">
        <v>1</v>
      </c>
      <c s="466">
        <v>1</v>
      </c>
      <c s="466">
        <v>1</v>
      </c>
      <c s="466">
        <v>0</v>
      </c>
      <c s="466">
        <v>0</v>
      </c>
      <c s="466">
        <v>0</v>
      </c>
      <c s="467">
        <v>1</v>
      </c>
      <c s="467">
        <v>1</v>
      </c>
      <c s="467">
        <v>0</v>
      </c>
      <c s="468">
        <v>0</v>
      </c>
      <c s="463">
        <v>0</v>
      </c>
      <c s="464">
        <v>0</v>
      </c>
      <c s="464">
        <v>0</v>
      </c>
      <c s="464">
        <v>0</v>
      </c>
      <c s="469">
        <v>0</v>
      </c>
      <c s="469">
        <v>0</v>
      </c>
      <c s="465">
        <v>0</v>
      </c>
      <c s="471">
        <v>44291</v>
      </c>
      <c s="471">
        <v>45387</v>
      </c>
      <c s="472">
        <v>440000</v>
      </c>
      <c s="861">
        <v>0</v>
      </c>
      <c s="861">
        <v>0</v>
      </c>
      <c s="633">
        <v>0.061652999999999999</v>
      </c>
      <c s="473">
        <v>0</v>
      </c>
      <c s="473">
        <v>0</v>
      </c>
      <c s="474">
        <v>0</v>
      </c>
      <c s="783" t="s">
        <v>1478</v>
      </c>
      <c s="783" t="s">
        <v>1479</v>
      </c>
    </row>
    <row r="885" spans="1:41" s="783" customFormat="1" ht="14.4">
      <c r="A885" s="459" t="s">
        <v>815</v>
      </c>
      <c s="460">
        <v>1</v>
      </c>
      <c s="459" t="s">
        <v>2916</v>
      </c>
      <c s="857" t="s">
        <v>364</v>
      </c>
      <c s="459" t="s">
        <v>365</v>
      </c>
      <c s="459" t="s">
        <v>979</v>
      </c>
      <c s="459" t="s">
        <v>371</v>
      </c>
      <c s="459" t="s">
        <v>957</v>
      </c>
      <c s="459" t="s">
        <v>366</v>
      </c>
      <c s="459" t="s">
        <v>1</v>
      </c>
      <c s="459" t="s">
        <v>128</v>
      </c>
      <c s="459" t="s">
        <v>367</v>
      </c>
      <c s="459" t="s">
        <v>372</v>
      </c>
      <c s="466">
        <v>1</v>
      </c>
      <c s="466">
        <v>1</v>
      </c>
      <c s="466">
        <v>1</v>
      </c>
      <c s="466">
        <v>0</v>
      </c>
      <c s="466">
        <v>0</v>
      </c>
      <c s="466">
        <v>1</v>
      </c>
      <c s="467">
        <v>1</v>
      </c>
      <c s="467">
        <v>1</v>
      </c>
      <c s="467">
        <v>0</v>
      </c>
      <c s="468">
        <v>17633784.73</v>
      </c>
      <c s="463">
        <v>0</v>
      </c>
      <c s="464">
        <v>0</v>
      </c>
      <c s="464">
        <v>0</v>
      </c>
      <c s="464">
        <v>0</v>
      </c>
      <c s="469">
        <v>0</v>
      </c>
      <c s="469">
        <v>0</v>
      </c>
      <c s="465">
        <v>17633784.73</v>
      </c>
      <c s="471">
        <v>44050</v>
      </c>
      <c s="471">
        <v>45876</v>
      </c>
      <c s="472">
        <v>17633784.73</v>
      </c>
      <c s="861">
        <v>0.68611111111111112</v>
      </c>
      <c s="861">
        <v>5</v>
      </c>
      <c s="633">
        <v>0.071294999999999997</v>
      </c>
      <c s="473">
        <v>0.68611111111111112</v>
      </c>
      <c s="473">
        <v>5</v>
      </c>
      <c s="474">
        <v>0.071294999999999997</v>
      </c>
      <c s="783" t="s">
        <v>1478</v>
      </c>
      <c s="783" t="s">
        <v>1479</v>
      </c>
    </row>
    <row r="886" spans="1:41" s="783" customFormat="1" ht="14.4">
      <c r="A886" s="459" t="s">
        <v>816</v>
      </c>
      <c s="460">
        <v>1</v>
      </c>
      <c s="459" t="s">
        <v>2917</v>
      </c>
      <c s="857" t="s">
        <v>364</v>
      </c>
      <c s="459" t="s">
        <v>365</v>
      </c>
      <c s="459" t="s">
        <v>979</v>
      </c>
      <c s="459" t="s">
        <v>371</v>
      </c>
      <c s="459" t="s">
        <v>957</v>
      </c>
      <c s="459" t="s">
        <v>366</v>
      </c>
      <c s="459" t="s">
        <v>1</v>
      </c>
      <c s="459" t="s">
        <v>128</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30113313.41</v>
      </c>
      <c s="861">
        <v>0</v>
      </c>
      <c s="861">
        <v>0</v>
      </c>
      <c s="633">
        <v>0.061652999999999999</v>
      </c>
      <c s="473">
        <v>0</v>
      </c>
      <c s="473">
        <v>0</v>
      </c>
      <c s="474">
        <v>0</v>
      </c>
      <c s="783" t="s">
        <v>1478</v>
      </c>
      <c s="783" t="s">
        <v>1479</v>
      </c>
    </row>
    <row r="887" spans="1:41" s="783" customFormat="1" ht="14.4">
      <c r="A887" s="459" t="s">
        <v>817</v>
      </c>
      <c s="460">
        <v>1</v>
      </c>
      <c s="459" t="s">
        <v>2918</v>
      </c>
      <c s="857" t="s">
        <v>364</v>
      </c>
      <c s="459" t="s">
        <v>365</v>
      </c>
      <c s="459" t="s">
        <v>979</v>
      </c>
      <c s="459" t="s">
        <v>819</v>
      </c>
      <c s="459" t="s">
        <v>956</v>
      </c>
      <c s="459" t="s">
        <v>818</v>
      </c>
      <c s="459" t="s">
        <v>0</v>
      </c>
      <c s="459" t="s">
        <v>820</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134728.42999999999</v>
      </c>
      <c s="861">
        <v>0</v>
      </c>
      <c s="861">
        <v>0</v>
      </c>
      <c s="633">
        <v>0.061652999999999999</v>
      </c>
      <c s="473">
        <v>0</v>
      </c>
      <c s="473">
        <v>0</v>
      </c>
      <c s="474">
        <v>0</v>
      </c>
      <c s="783" t="s">
        <v>1478</v>
      </c>
      <c s="783" t="s">
        <v>1479</v>
      </c>
    </row>
    <row r="888" spans="1:41" s="783" customFormat="1" ht="14.4">
      <c r="A888" s="459" t="s">
        <v>821</v>
      </c>
      <c s="460">
        <v>1</v>
      </c>
      <c s="459" t="s">
        <v>2919</v>
      </c>
      <c s="857" t="s">
        <v>364</v>
      </c>
      <c s="459" t="s">
        <v>365</v>
      </c>
      <c s="459" t="s">
        <v>979</v>
      </c>
      <c s="459" t="s">
        <v>819</v>
      </c>
      <c s="459" t="s">
        <v>956</v>
      </c>
      <c s="459" t="s">
        <v>818</v>
      </c>
      <c s="459" t="s">
        <v>0</v>
      </c>
      <c s="459" t="s">
        <v>820</v>
      </c>
      <c s="459" t="s">
        <v>367</v>
      </c>
      <c s="459" t="s">
        <v>372</v>
      </c>
      <c s="466">
        <v>1</v>
      </c>
      <c s="466">
        <v>1</v>
      </c>
      <c s="466">
        <v>1</v>
      </c>
      <c s="466">
        <v>1</v>
      </c>
      <c s="466">
        <v>1</v>
      </c>
      <c s="466">
        <v>1</v>
      </c>
      <c s="467">
        <v>0</v>
      </c>
      <c s="467">
        <v>1</v>
      </c>
      <c s="467">
        <v>0</v>
      </c>
      <c s="468">
        <v>134728.42999999999</v>
      </c>
      <c s="463">
        <v>0</v>
      </c>
      <c s="464">
        <v>0</v>
      </c>
      <c s="464">
        <v>0</v>
      </c>
      <c s="464">
        <v>0</v>
      </c>
      <c s="469">
        <v>0</v>
      </c>
      <c s="469">
        <v>0</v>
      </c>
      <c s="465">
        <v>134728.42999999999</v>
      </c>
      <c s="471">
        <v>44291</v>
      </c>
      <c s="471">
        <v>46117</v>
      </c>
      <c s="472">
        <v>134728.42999999999</v>
      </c>
      <c s="861">
        <v>1.3472222222222223</v>
      </c>
      <c s="861">
        <v>5</v>
      </c>
      <c s="633">
        <v>0.071294999999999997</v>
      </c>
      <c s="473">
        <v>1.3472222222222223</v>
      </c>
      <c s="473">
        <v>5</v>
      </c>
      <c s="474">
        <v>0.071294999999999997</v>
      </c>
      <c s="783" t="s">
        <v>1478</v>
      </c>
      <c s="783" t="s">
        <v>1479</v>
      </c>
    </row>
    <row r="889" spans="1:41" s="783" customFormat="1" ht="14.4">
      <c r="A889" s="459" t="s">
        <v>823</v>
      </c>
      <c s="460">
        <v>1</v>
      </c>
      <c s="459" t="s">
        <v>2920</v>
      </c>
      <c s="857" t="s">
        <v>364</v>
      </c>
      <c s="459" t="s">
        <v>365</v>
      </c>
      <c s="459" t="s">
        <v>979</v>
      </c>
      <c s="459" t="s">
        <v>371</v>
      </c>
      <c s="459" t="s">
        <v>957</v>
      </c>
      <c s="459" t="s">
        <v>366</v>
      </c>
      <c s="459" t="s">
        <v>1</v>
      </c>
      <c s="459" t="s">
        <v>822</v>
      </c>
      <c s="459" t="s">
        <v>367</v>
      </c>
      <c s="459" t="s">
        <v>372</v>
      </c>
      <c s="466">
        <v>1</v>
      </c>
      <c s="466">
        <v>1</v>
      </c>
      <c s="466">
        <v>1</v>
      </c>
      <c s="466">
        <v>0</v>
      </c>
      <c s="466">
        <v>0</v>
      </c>
      <c s="466">
        <v>1</v>
      </c>
      <c s="467">
        <v>1</v>
      </c>
      <c s="467">
        <v>1</v>
      </c>
      <c s="467">
        <v>0</v>
      </c>
      <c s="468">
        <v>2714030.4900000002</v>
      </c>
      <c s="463">
        <v>0</v>
      </c>
      <c s="464">
        <v>0</v>
      </c>
      <c s="464">
        <v>0</v>
      </c>
      <c s="464">
        <v>0</v>
      </c>
      <c s="469">
        <v>0</v>
      </c>
      <c s="469">
        <v>0</v>
      </c>
      <c s="465">
        <v>2714030.4900000002</v>
      </c>
      <c s="471">
        <v>44050</v>
      </c>
      <c s="471">
        <v>45876</v>
      </c>
      <c s="472">
        <v>2714030.4900000002</v>
      </c>
      <c s="861">
        <v>0.68611111111111112</v>
      </c>
      <c s="861">
        <v>5</v>
      </c>
      <c s="633">
        <v>0.071294999999999997</v>
      </c>
      <c s="473">
        <v>0.68611111111111112</v>
      </c>
      <c s="473">
        <v>5</v>
      </c>
      <c s="474">
        <v>0.071294999999999997</v>
      </c>
      <c s="783" t="s">
        <v>1478</v>
      </c>
      <c s="783" t="s">
        <v>1479</v>
      </c>
    </row>
    <row r="890" spans="1:41" s="783" customFormat="1" ht="14.4">
      <c r="A890" s="459" t="s">
        <v>824</v>
      </c>
      <c s="460">
        <v>1</v>
      </c>
      <c s="459" t="s">
        <v>2921</v>
      </c>
      <c s="857" t="s">
        <v>364</v>
      </c>
      <c s="459" t="s">
        <v>365</v>
      </c>
      <c s="459" t="s">
        <v>979</v>
      </c>
      <c s="459" t="s">
        <v>371</v>
      </c>
      <c s="459" t="s">
        <v>957</v>
      </c>
      <c s="459" t="s">
        <v>366</v>
      </c>
      <c s="459" t="s">
        <v>1</v>
      </c>
      <c s="459" t="s">
        <v>822</v>
      </c>
      <c s="459" t="s">
        <v>367</v>
      </c>
      <c s="459" t="s">
        <v>372</v>
      </c>
      <c s="466">
        <v>1</v>
      </c>
      <c s="466">
        <v>1</v>
      </c>
      <c s="466">
        <v>1</v>
      </c>
      <c s="466">
        <v>0</v>
      </c>
      <c s="466">
        <v>0</v>
      </c>
      <c s="466">
        <v>1</v>
      </c>
      <c s="467">
        <v>1</v>
      </c>
      <c s="467">
        <v>1</v>
      </c>
      <c s="467">
        <v>0</v>
      </c>
      <c s="468">
        <v>2712598.8199999998</v>
      </c>
      <c s="463">
        <v>0</v>
      </c>
      <c s="464">
        <v>0</v>
      </c>
      <c s="464">
        <v>0</v>
      </c>
      <c s="464">
        <v>0</v>
      </c>
      <c s="469">
        <v>0</v>
      </c>
      <c s="469">
        <v>0</v>
      </c>
      <c s="465">
        <v>2712598.8199999998</v>
      </c>
      <c s="471">
        <v>44050</v>
      </c>
      <c s="471">
        <v>46606</v>
      </c>
      <c s="472">
        <v>2712598.8199999998</v>
      </c>
      <c s="861">
        <v>2.6861111111111109</v>
      </c>
      <c s="861">
        <v>7</v>
      </c>
      <c s="633">
        <v>0.075481999999999994</v>
      </c>
      <c s="473">
        <v>2.6861111111111109</v>
      </c>
      <c s="473">
        <v>7</v>
      </c>
      <c s="474">
        <v>0.075481999999999994</v>
      </c>
      <c s="783" t="s">
        <v>1478</v>
      </c>
      <c s="783" t="s">
        <v>1479</v>
      </c>
    </row>
    <row r="891" spans="1:41" s="783" customFormat="1" ht="14.4">
      <c r="A891" s="459" t="s">
        <v>825</v>
      </c>
      <c s="460">
        <v>1</v>
      </c>
      <c s="459" t="s">
        <v>2922</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-0.010000109672546401</v>
      </c>
      <c s="463">
        <v>0</v>
      </c>
      <c s="464">
        <v>0</v>
      </c>
      <c s="464">
        <v>0</v>
      </c>
      <c s="464">
        <v>0</v>
      </c>
      <c s="469">
        <v>0</v>
      </c>
      <c s="469">
        <v>0</v>
      </c>
      <c s="465">
        <v>-0.010000109672546401</v>
      </c>
      <c s="471">
        <v>41025</v>
      </c>
      <c s="471">
        <v>45408</v>
      </c>
      <c s="472">
        <v>1318024814.1500001</v>
      </c>
      <c s="861">
        <v>0</v>
      </c>
      <c s="861">
        <v>0</v>
      </c>
      <c s="633">
        <v>0.074999999999999997</v>
      </c>
      <c s="473">
        <v>0</v>
      </c>
      <c s="473">
        <v>0</v>
      </c>
      <c s="474">
        <v>0.074999999999999997</v>
      </c>
      <c s="783" t="s">
        <v>1478</v>
      </c>
      <c s="783" t="s">
        <v>1479</v>
      </c>
    </row>
    <row r="892" spans="1:41" s="783" customFormat="1" ht="14.4">
      <c r="A892" s="459" t="s">
        <v>827</v>
      </c>
      <c s="460">
        <v>1</v>
      </c>
      <c s="459" t="s">
        <v>2923</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-0.017000000923871994</v>
      </c>
      <c s="463">
        <v>0</v>
      </c>
      <c s="464">
        <v>0</v>
      </c>
      <c s="464">
        <v>0</v>
      </c>
      <c s="464">
        <v>0</v>
      </c>
      <c s="469">
        <v>0</v>
      </c>
      <c s="469">
        <v>0</v>
      </c>
      <c s="465">
        <v>-0.017000000923871994</v>
      </c>
      <c s="471">
        <v>41075</v>
      </c>
      <c s="471">
        <v>45458</v>
      </c>
      <c s="472">
        <v>55581592.420000002</v>
      </c>
      <c s="861">
        <v>0</v>
      </c>
      <c s="861">
        <v>0</v>
      </c>
      <c s="633">
        <v>0.074999999999999997</v>
      </c>
      <c s="473">
        <v>0</v>
      </c>
      <c s="473">
        <v>0</v>
      </c>
      <c s="474">
        <v>0.074999999999999997</v>
      </c>
      <c s="783" t="s">
        <v>1478</v>
      </c>
      <c s="783" t="s">
        <v>1479</v>
      </c>
    </row>
    <row r="893" spans="1:41" s="783" customFormat="1" ht="14.4">
      <c r="A893" s="459" t="s">
        <v>827</v>
      </c>
      <c s="460">
        <v>2</v>
      </c>
      <c s="459" t="s">
        <v>2924</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0</v>
      </c>
      <c s="463">
        <v>0</v>
      </c>
      <c s="464">
        <v>0</v>
      </c>
      <c s="464">
        <v>0</v>
      </c>
      <c s="464">
        <v>0</v>
      </c>
      <c s="469">
        <v>0</v>
      </c>
      <c s="469">
        <v>0</v>
      </c>
      <c s="465">
        <v>0</v>
      </c>
      <c s="471">
        <v>41136</v>
      </c>
      <c s="471">
        <v>45519</v>
      </c>
      <c s="472">
        <v>55581592.420000002</v>
      </c>
      <c s="861">
        <v>0</v>
      </c>
      <c s="861">
        <v>0</v>
      </c>
      <c s="633">
        <v>0.074999999999999997</v>
      </c>
      <c s="473">
        <v>0</v>
      </c>
      <c s="473">
        <v>0</v>
      </c>
      <c s="474">
        <v>0</v>
      </c>
      <c s="783" t="s">
        <v>1478</v>
      </c>
      <c s="783" t="s">
        <v>1479</v>
      </c>
    </row>
    <row r="894" spans="1:41" s="783" customFormat="1" ht="14.4">
      <c r="A894" s="459" t="s">
        <v>827</v>
      </c>
      <c s="460">
        <v>3</v>
      </c>
      <c s="459" t="s">
        <v>2925</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0</v>
      </c>
      <c s="463">
        <v>0</v>
      </c>
      <c s="464">
        <v>0</v>
      </c>
      <c s="464">
        <v>0</v>
      </c>
      <c s="464">
        <v>0</v>
      </c>
      <c s="469">
        <v>0</v>
      </c>
      <c s="469">
        <v>0</v>
      </c>
      <c s="465">
        <v>0</v>
      </c>
      <c s="471">
        <v>41166</v>
      </c>
      <c s="471">
        <v>45549</v>
      </c>
      <c s="472">
        <v>76475318.599999994</v>
      </c>
      <c s="861">
        <v>0</v>
      </c>
      <c s="861">
        <v>0</v>
      </c>
      <c s="633">
        <v>0.074999999999999997</v>
      </c>
      <c s="473">
        <v>0</v>
      </c>
      <c s="473">
        <v>0</v>
      </c>
      <c s="474">
        <v>0</v>
      </c>
      <c s="783" t="s">
        <v>1478</v>
      </c>
      <c s="783" t="s">
        <v>1479</v>
      </c>
    </row>
    <row r="895" spans="1:41" s="783" customFormat="1" ht="14.4">
      <c r="A895" s="459" t="s">
        <v>827</v>
      </c>
      <c s="460">
        <v>4</v>
      </c>
      <c s="459" t="s">
        <v>2926</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0</v>
      </c>
      <c s="463">
        <v>0</v>
      </c>
      <c s="464">
        <v>0</v>
      </c>
      <c s="464">
        <v>0</v>
      </c>
      <c s="464">
        <v>0</v>
      </c>
      <c s="469">
        <v>0</v>
      </c>
      <c s="469">
        <v>0</v>
      </c>
      <c s="465">
        <v>0</v>
      </c>
      <c s="471">
        <v>41197</v>
      </c>
      <c s="471">
        <v>45580</v>
      </c>
      <c s="472">
        <v>55581592.420000002</v>
      </c>
      <c s="861">
        <v>0</v>
      </c>
      <c s="861">
        <v>0</v>
      </c>
      <c s="633">
        <v>0.074999999999999997</v>
      </c>
      <c s="473">
        <v>0</v>
      </c>
      <c s="473">
        <v>0</v>
      </c>
      <c s="474">
        <v>0</v>
      </c>
      <c s="783" t="s">
        <v>1478</v>
      </c>
      <c s="783" t="s">
        <v>1479</v>
      </c>
    </row>
    <row r="896" spans="1:41" s="783" customFormat="1" ht="14.4">
      <c r="A896" s="459" t="s">
        <v>827</v>
      </c>
      <c s="460">
        <v>5</v>
      </c>
      <c s="459" t="s">
        <v>2927</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9263598.7199999932</v>
      </c>
      <c s="463">
        <v>0</v>
      </c>
      <c s="464">
        <v>9263598.7200000007</v>
      </c>
      <c s="464">
        <v>347384.95000000001</v>
      </c>
      <c s="464">
        <v>0</v>
      </c>
      <c s="469">
        <v>0</v>
      </c>
      <c s="469">
        <v>0</v>
      </c>
      <c s="465">
        <v>0</v>
      </c>
      <c s="471">
        <v>41228</v>
      </c>
      <c s="471">
        <v>45611</v>
      </c>
      <c s="472">
        <v>55581592.420000002</v>
      </c>
      <c s="861">
        <v>0</v>
      </c>
      <c s="861">
        <v>0</v>
      </c>
      <c s="633">
        <v>0.074999999999999997</v>
      </c>
      <c s="473">
        <v>0</v>
      </c>
      <c s="473">
        <v>0</v>
      </c>
      <c s="474">
        <v>0</v>
      </c>
      <c s="783" t="s">
        <v>1478</v>
      </c>
      <c s="783" t="s">
        <v>1479</v>
      </c>
    </row>
    <row r="897" spans="1:41" s="783" customFormat="1" ht="14.4">
      <c r="A897" s="459" t="s">
        <v>827</v>
      </c>
      <c s="460">
        <v>6</v>
      </c>
      <c s="459" t="s">
        <v>2928</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9263598.7199999932</v>
      </c>
      <c s="463">
        <v>0</v>
      </c>
      <c s="464">
        <v>0</v>
      </c>
      <c s="464">
        <v>0</v>
      </c>
      <c s="464">
        <v>0</v>
      </c>
      <c s="469">
        <v>0</v>
      </c>
      <c s="469">
        <v>0</v>
      </c>
      <c s="465">
        <v>9263598.7199999932</v>
      </c>
      <c s="471">
        <v>41257</v>
      </c>
      <c s="471">
        <v>45640</v>
      </c>
      <c s="472">
        <v>55581592.420000002</v>
      </c>
      <c s="861">
        <v>0.03888888888888889</v>
      </c>
      <c s="861">
        <v>12</v>
      </c>
      <c s="633">
        <v>0.074999999999999997</v>
      </c>
      <c s="473">
        <v>0.03888888888888889</v>
      </c>
      <c s="473">
        <v>12</v>
      </c>
      <c s="474">
        <v>0.074999999999999997</v>
      </c>
      <c s="783" t="s">
        <v>1478</v>
      </c>
      <c s="783" t="s">
        <v>1479</v>
      </c>
    </row>
    <row r="898" spans="1:41" s="783" customFormat="1" ht="14.4">
      <c r="A898" s="459" t="s">
        <v>827</v>
      </c>
      <c s="460">
        <v>7</v>
      </c>
      <c s="459" t="s">
        <v>2929</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16747200.680000005</v>
      </c>
      <c s="463">
        <v>0</v>
      </c>
      <c s="464">
        <v>0</v>
      </c>
      <c s="464">
        <v>0</v>
      </c>
      <c s="464">
        <v>0</v>
      </c>
      <c s="469">
        <v>0</v>
      </c>
      <c s="469">
        <v>0</v>
      </c>
      <c s="465">
        <v>16747200.680000005</v>
      </c>
      <c s="471">
        <v>41289</v>
      </c>
      <c s="471">
        <v>45672</v>
      </c>
      <c s="472">
        <v>83736003.439999998</v>
      </c>
      <c s="861">
        <v>0.125</v>
      </c>
      <c s="861">
        <v>12</v>
      </c>
      <c s="633">
        <v>0.074999999999999997</v>
      </c>
      <c s="473">
        <v>0.125</v>
      </c>
      <c s="473">
        <v>12</v>
      </c>
      <c s="474">
        <v>0.074999999999999997</v>
      </c>
      <c s="783" t="s">
        <v>1478</v>
      </c>
      <c s="783" t="s">
        <v>1479</v>
      </c>
    </row>
    <row r="899" spans="1:41" s="783" customFormat="1" ht="14.4">
      <c r="A899" s="459" t="s">
        <v>827</v>
      </c>
      <c s="460">
        <v>8</v>
      </c>
      <c s="459" t="s">
        <v>2930</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11096227.020000003</v>
      </c>
      <c s="463">
        <v>0</v>
      </c>
      <c s="464">
        <v>0</v>
      </c>
      <c s="464">
        <v>0</v>
      </c>
      <c s="464">
        <v>0</v>
      </c>
      <c s="469">
        <v>0</v>
      </c>
      <c s="469">
        <v>0</v>
      </c>
      <c s="465">
        <v>11096227.020000003</v>
      </c>
      <c s="471">
        <v>41320</v>
      </c>
      <c s="471">
        <v>45703</v>
      </c>
      <c s="472">
        <v>66577362.219999999</v>
      </c>
      <c s="861">
        <v>0.20833333333333334</v>
      </c>
      <c s="861">
        <v>12</v>
      </c>
      <c s="633">
        <v>0.074999999999999997</v>
      </c>
      <c s="473">
        <v>0.20833333333333334</v>
      </c>
      <c s="473">
        <v>12</v>
      </c>
      <c s="474">
        <v>0.074999999999999997</v>
      </c>
      <c s="783" t="s">
        <v>1478</v>
      </c>
      <c s="783" t="s">
        <v>1479</v>
      </c>
    </row>
    <row r="900" spans="1:41" s="783" customFormat="1" ht="14.4">
      <c r="A900" s="459" t="s">
        <v>378</v>
      </c>
      <c s="460">
        <v>3</v>
      </c>
      <c s="459" t="s">
        <v>2931</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11096227.060000002</v>
      </c>
      <c s="463">
        <v>0</v>
      </c>
      <c s="464">
        <v>0</v>
      </c>
      <c s="464">
        <v>0</v>
      </c>
      <c s="464">
        <v>0</v>
      </c>
      <c s="469">
        <v>0</v>
      </c>
      <c s="469">
        <v>0</v>
      </c>
      <c s="465">
        <v>11096227.060000002</v>
      </c>
      <c s="471">
        <v>41348</v>
      </c>
      <c s="471">
        <v>45731</v>
      </c>
      <c s="472">
        <v>66577362.259999998</v>
      </c>
      <c s="861">
        <v>0.29166666666666669</v>
      </c>
      <c s="861">
        <v>12</v>
      </c>
      <c s="633">
        <v>0.074999999999999997</v>
      </c>
      <c s="473">
        <v>0.29166666666666669</v>
      </c>
      <c s="473">
        <v>12</v>
      </c>
      <c s="474">
        <v>0.074999999999999997</v>
      </c>
      <c s="783" t="s">
        <v>1478</v>
      </c>
      <c s="783" t="s">
        <v>1479</v>
      </c>
    </row>
    <row r="901" spans="1:41" s="783" customFormat="1" ht="14.4">
      <c r="A901" s="459" t="s">
        <v>378</v>
      </c>
      <c s="460">
        <v>6</v>
      </c>
      <c s="459" t="s">
        <v>2932</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13553583.279999999</v>
      </c>
      <c s="463">
        <v>0</v>
      </c>
      <c s="464">
        <v>0</v>
      </c>
      <c s="464">
        <v>0</v>
      </c>
      <c s="464">
        <v>0</v>
      </c>
      <c s="469">
        <v>0</v>
      </c>
      <c s="469">
        <v>0</v>
      </c>
      <c s="465">
        <v>13553583.279999999</v>
      </c>
      <c s="471">
        <v>41375</v>
      </c>
      <c s="471">
        <v>45758</v>
      </c>
      <c s="472">
        <v>81321499.579999998</v>
      </c>
      <c s="861">
        <v>0.36388888888888887</v>
      </c>
      <c s="861">
        <v>12</v>
      </c>
      <c s="633">
        <v>0.074999999999999997</v>
      </c>
      <c s="473">
        <v>0.36388888888888882</v>
      </c>
      <c s="473">
        <v>12</v>
      </c>
      <c s="474">
        <v>0.074999999999999997</v>
      </c>
      <c s="783" t="s">
        <v>1478</v>
      </c>
      <c s="783" t="s">
        <v>1479</v>
      </c>
    </row>
    <row r="902" spans="1:41" s="783" customFormat="1" ht="14.4">
      <c r="A902" s="459" t="s">
        <v>378</v>
      </c>
      <c s="460">
        <v>16</v>
      </c>
      <c s="459" t="s">
        <v>2933</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11096227.039999999</v>
      </c>
      <c s="464">
        <v>832217.03000000003</v>
      </c>
      <c s="464">
        <v>0</v>
      </c>
      <c s="469">
        <v>0</v>
      </c>
      <c s="469">
        <v>0</v>
      </c>
      <c s="465">
        <v>11096227.060000002</v>
      </c>
      <c s="471">
        <v>41409</v>
      </c>
      <c s="471">
        <v>45792</v>
      </c>
      <c s="472">
        <v>66577362.259999998</v>
      </c>
      <c s="861">
        <v>0.45833333333333331</v>
      </c>
      <c s="861">
        <v>12</v>
      </c>
      <c s="633">
        <v>0.074999999999999997</v>
      </c>
      <c s="473">
        <v>0.45833333333333326</v>
      </c>
      <c s="473">
        <v>12</v>
      </c>
      <c s="474">
        <v>0.074999999999999997</v>
      </c>
      <c s="783" t="s">
        <v>1478</v>
      </c>
      <c s="783" t="s">
        <v>1479</v>
      </c>
    </row>
    <row r="903" spans="1:41" s="783" customFormat="1" ht="14.4">
      <c r="A903" s="459" t="s">
        <v>378</v>
      </c>
      <c s="460">
        <v>20</v>
      </c>
      <c s="459" t="s">
        <v>2934</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0</v>
      </c>
      <c s="464">
        <v>0</v>
      </c>
      <c s="464">
        <v>0</v>
      </c>
      <c s="469">
        <v>0</v>
      </c>
      <c s="469">
        <v>0</v>
      </c>
      <c s="465">
        <v>22192454.100000001</v>
      </c>
      <c s="471">
        <v>41439</v>
      </c>
      <c s="471">
        <v>45822</v>
      </c>
      <c s="472">
        <v>66577362.259999998</v>
      </c>
      <c s="861">
        <v>0.53888888888888886</v>
      </c>
      <c s="861">
        <v>12</v>
      </c>
      <c s="633">
        <v>0.074999999999999997</v>
      </c>
      <c s="473">
        <v>0.53888888888888886</v>
      </c>
      <c s="473">
        <v>12</v>
      </c>
      <c s="474">
        <v>0.074999999999999997</v>
      </c>
      <c s="783" t="s">
        <v>1478</v>
      </c>
      <c s="783" t="s">
        <v>1479</v>
      </c>
    </row>
    <row r="904" spans="1:41" s="783" customFormat="1" ht="14.4">
      <c r="A904" s="459" t="s">
        <v>378</v>
      </c>
      <c s="460">
        <v>24</v>
      </c>
      <c s="459" t="s">
        <v>2935</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0</v>
      </c>
      <c s="464">
        <v>0</v>
      </c>
      <c s="464">
        <v>0</v>
      </c>
      <c s="469">
        <v>0</v>
      </c>
      <c s="469">
        <v>0</v>
      </c>
      <c s="465">
        <v>22192454.100000001</v>
      </c>
      <c s="471">
        <v>41467</v>
      </c>
      <c s="471">
        <v>45850</v>
      </c>
      <c s="472">
        <v>66577362.259999998</v>
      </c>
      <c s="861">
        <v>0.6166666666666667</v>
      </c>
      <c s="861">
        <v>12</v>
      </c>
      <c s="633">
        <v>0.074999999999999997</v>
      </c>
      <c s="473">
        <v>0.6166666666666667</v>
      </c>
      <c s="473">
        <v>12</v>
      </c>
      <c s="474">
        <v>0.074999999999999997</v>
      </c>
      <c s="783" t="s">
        <v>1478</v>
      </c>
      <c s="783" t="s">
        <v>1479</v>
      </c>
    </row>
    <row r="905" spans="1:41" s="783" customFormat="1" ht="14.4">
      <c r="A905" s="459" t="s">
        <v>378</v>
      </c>
      <c s="460">
        <v>34</v>
      </c>
      <c s="459" t="s">
        <v>2936</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0</v>
      </c>
      <c s="464">
        <v>0</v>
      </c>
      <c s="464">
        <v>0</v>
      </c>
      <c s="469">
        <v>0</v>
      </c>
      <c s="469">
        <v>0</v>
      </c>
      <c s="465">
        <v>22192454.100000001</v>
      </c>
      <c s="471">
        <v>41501</v>
      </c>
      <c s="471">
        <v>45884</v>
      </c>
      <c s="472">
        <v>66577362.259999998</v>
      </c>
      <c s="861">
        <v>0.70833333333333337</v>
      </c>
      <c s="861">
        <v>12</v>
      </c>
      <c s="633">
        <v>0.074999999999999997</v>
      </c>
      <c s="473">
        <v>0.70833333333333337</v>
      </c>
      <c s="473">
        <v>12</v>
      </c>
      <c s="474">
        <v>0.074999999999999997</v>
      </c>
      <c s="783" t="s">
        <v>1478</v>
      </c>
      <c s="783" t="s">
        <v>1479</v>
      </c>
    </row>
    <row r="906" spans="1:41" s="783" customFormat="1" ht="14.4">
      <c r="A906" s="459" t="s">
        <v>378</v>
      </c>
      <c s="460">
        <v>42</v>
      </c>
      <c s="459" t="s">
        <v>2937</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31342219.979999997</v>
      </c>
      <c s="463">
        <v>0</v>
      </c>
      <c s="464">
        <v>0</v>
      </c>
      <c s="464">
        <v>0</v>
      </c>
      <c s="464">
        <v>0</v>
      </c>
      <c s="469">
        <v>0</v>
      </c>
      <c s="469">
        <v>0</v>
      </c>
      <c s="465">
        <v>31342219.979999997</v>
      </c>
      <c s="471">
        <v>41530</v>
      </c>
      <c s="471">
        <v>45913</v>
      </c>
      <c s="472">
        <v>94026659.939999998</v>
      </c>
      <c s="861">
        <v>0.78611111111111109</v>
      </c>
      <c s="861">
        <v>12</v>
      </c>
      <c s="633">
        <v>0.074999999999999997</v>
      </c>
      <c s="473">
        <v>0.78611111111111098</v>
      </c>
      <c s="473">
        <v>12.000000000000002</v>
      </c>
      <c s="474">
        <v>0.074999999999999997</v>
      </c>
      <c s="783" t="s">
        <v>1478</v>
      </c>
      <c s="783" t="s">
        <v>1479</v>
      </c>
    </row>
    <row r="907" spans="1:41" s="783" customFormat="1" ht="14.4">
      <c r="A907" s="459" t="s">
        <v>828</v>
      </c>
      <c s="460">
        <v>1</v>
      </c>
      <c s="459" t="s">
        <v>2938</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0</v>
      </c>
      <c s="464">
        <v>0</v>
      </c>
      <c s="464">
        <v>0</v>
      </c>
      <c s="469">
        <v>0</v>
      </c>
      <c s="469">
        <v>0</v>
      </c>
      <c s="465">
        <v>22192454.100000001</v>
      </c>
      <c s="471">
        <v>41562</v>
      </c>
      <c s="471">
        <v>45945</v>
      </c>
      <c s="472">
        <v>66577362.259999998</v>
      </c>
      <c s="861">
        <v>0.875</v>
      </c>
      <c s="861">
        <v>12</v>
      </c>
      <c s="633">
        <v>0.074999999999999997</v>
      </c>
      <c s="473">
        <v>0.875</v>
      </c>
      <c s="473">
        <v>12</v>
      </c>
      <c s="474">
        <v>0.074999999999999997</v>
      </c>
      <c s="783" t="s">
        <v>1478</v>
      </c>
      <c s="783" t="s">
        <v>1479</v>
      </c>
    </row>
    <row r="908" spans="1:41" s="783" customFormat="1" ht="14.4">
      <c r="A908" s="459" t="s">
        <v>828</v>
      </c>
      <c s="460">
        <v>2</v>
      </c>
      <c s="459" t="s">
        <v>2939</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0</v>
      </c>
      <c s="464">
        <v>832217.03000000003</v>
      </c>
      <c s="464">
        <v>0</v>
      </c>
      <c s="469">
        <v>0</v>
      </c>
      <c s="469">
        <v>0</v>
      </c>
      <c s="465">
        <v>22192454.100000001</v>
      </c>
      <c s="471">
        <v>41593</v>
      </c>
      <c s="471">
        <v>45976</v>
      </c>
      <c s="472">
        <v>66577362.259999998</v>
      </c>
      <c s="861">
        <v>0.95833333333333337</v>
      </c>
      <c s="861">
        <v>12</v>
      </c>
      <c s="633">
        <v>0.074999999999999997</v>
      </c>
      <c s="473">
        <v>0.95833333333333337</v>
      </c>
      <c s="473">
        <v>12</v>
      </c>
      <c s="474">
        <v>0.074999999999999997</v>
      </c>
      <c s="783" t="s">
        <v>1478</v>
      </c>
      <c s="783" t="s">
        <v>1479</v>
      </c>
    </row>
    <row r="909" spans="1:41" s="783" customFormat="1" ht="14.4">
      <c r="A909" s="459" t="s">
        <v>828</v>
      </c>
      <c s="460">
        <v>3</v>
      </c>
      <c s="459" t="s">
        <v>2940</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22192454.100000001</v>
      </c>
      <c s="463">
        <v>0</v>
      </c>
      <c s="464">
        <v>0</v>
      </c>
      <c s="464">
        <v>0</v>
      </c>
      <c s="464">
        <v>0</v>
      </c>
      <c s="469">
        <v>0</v>
      </c>
      <c s="469">
        <v>0</v>
      </c>
      <c s="465">
        <v>22192454.100000001</v>
      </c>
      <c s="471">
        <v>41621</v>
      </c>
      <c s="471">
        <v>46004</v>
      </c>
      <c s="472">
        <v>66577362.259999998</v>
      </c>
      <c s="861">
        <v>1.0361111111111112</v>
      </c>
      <c s="861">
        <v>12</v>
      </c>
      <c s="633">
        <v>0.074999999999999997</v>
      </c>
      <c s="473">
        <v>1.0361111111111112</v>
      </c>
      <c s="473">
        <v>12</v>
      </c>
      <c s="474">
        <v>0.074999999999999997</v>
      </c>
      <c s="783" t="s">
        <v>1478</v>
      </c>
      <c s="783" t="s">
        <v>1479</v>
      </c>
    </row>
    <row r="910" spans="1:41" s="783" customFormat="1" ht="14.4">
      <c r="A910" s="459" t="s">
        <v>380</v>
      </c>
      <c s="460">
        <v>1</v>
      </c>
      <c s="459" t="s">
        <v>2941</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38947132.640000001</v>
      </c>
      <c s="463">
        <v>0</v>
      </c>
      <c s="464">
        <v>0</v>
      </c>
      <c s="464">
        <v>0</v>
      </c>
      <c s="464">
        <v>0</v>
      </c>
      <c s="469">
        <v>0</v>
      </c>
      <c s="469">
        <v>0</v>
      </c>
      <c s="465">
        <v>38947132.640000001</v>
      </c>
      <c s="471">
        <v>41654</v>
      </c>
      <c s="471">
        <v>46037</v>
      </c>
      <c s="472">
        <v>116841397.92</v>
      </c>
      <c s="861">
        <v>1.125</v>
      </c>
      <c s="861">
        <v>12</v>
      </c>
      <c s="633">
        <v>0.074999999999999997</v>
      </c>
      <c s="473">
        <v>1.125</v>
      </c>
      <c s="473">
        <v>12</v>
      </c>
      <c s="474">
        <v>0.074999999999999997</v>
      </c>
      <c s="783" t="s">
        <v>1478</v>
      </c>
      <c s="783" t="s">
        <v>1479</v>
      </c>
    </row>
    <row r="911" spans="1:41" s="783" customFormat="1" ht="14.4">
      <c r="A911" s="459" t="s">
        <v>380</v>
      </c>
      <c s="460">
        <v>9</v>
      </c>
      <c s="459" t="s">
        <v>2942</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24467881.229999989</v>
      </c>
      <c s="463">
        <v>0</v>
      </c>
      <c s="464">
        <v>0</v>
      </c>
      <c s="464">
        <v>0</v>
      </c>
      <c s="464">
        <v>0</v>
      </c>
      <c s="469">
        <v>0</v>
      </c>
      <c s="469">
        <v>0</v>
      </c>
      <c s="465">
        <v>24467881.229999989</v>
      </c>
      <c s="471">
        <v>41684</v>
      </c>
      <c s="471">
        <v>46067</v>
      </c>
      <c s="472">
        <v>73403643.75</v>
      </c>
      <c s="861">
        <v>1.2055555555555555</v>
      </c>
      <c s="861">
        <v>12</v>
      </c>
      <c s="633">
        <v>0.074999999999999997</v>
      </c>
      <c s="473">
        <v>1.2055555555555555</v>
      </c>
      <c s="473">
        <v>12</v>
      </c>
      <c s="474">
        <v>0.074999999999999997</v>
      </c>
      <c s="783" t="s">
        <v>1478</v>
      </c>
      <c s="783" t="s">
        <v>1479</v>
      </c>
    </row>
    <row r="912" spans="1:41" s="783" customFormat="1" ht="14.4">
      <c r="A912" s="459" t="s">
        <v>380</v>
      </c>
      <c s="460">
        <v>13</v>
      </c>
      <c s="459" t="s">
        <v>2943</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24743656.129999995</v>
      </c>
      <c s="463">
        <v>0</v>
      </c>
      <c s="464">
        <v>0</v>
      </c>
      <c s="464">
        <v>0</v>
      </c>
      <c s="464">
        <v>0</v>
      </c>
      <c s="469">
        <v>0</v>
      </c>
      <c s="469">
        <v>0</v>
      </c>
      <c s="465">
        <v>24743656.129999995</v>
      </c>
      <c s="471">
        <v>41712</v>
      </c>
      <c s="471">
        <v>46095</v>
      </c>
      <c s="472">
        <v>74230968.409999996</v>
      </c>
      <c s="861">
        <v>1.288888888888889</v>
      </c>
      <c s="861">
        <v>12</v>
      </c>
      <c s="633">
        <v>0.074999999999999997</v>
      </c>
      <c s="473">
        <v>1.288888888888889</v>
      </c>
      <c s="473">
        <v>12</v>
      </c>
      <c s="474">
        <v>0.074999999999999997</v>
      </c>
      <c s="783" t="s">
        <v>1478</v>
      </c>
      <c s="783" t="s">
        <v>1479</v>
      </c>
    </row>
    <row r="913" spans="1:41" s="783" customFormat="1" ht="14.4">
      <c r="A913" s="459" t="s">
        <v>380</v>
      </c>
      <c s="460">
        <v>25</v>
      </c>
      <c s="459" t="s">
        <v>2944</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30410218.100000005</v>
      </c>
      <c s="463">
        <v>0</v>
      </c>
      <c s="464">
        <v>0</v>
      </c>
      <c s="464">
        <v>0</v>
      </c>
      <c s="464">
        <v>0</v>
      </c>
      <c s="469">
        <v>0</v>
      </c>
      <c s="469">
        <v>0</v>
      </c>
      <c s="465">
        <v>30410218.100000005</v>
      </c>
      <c s="471">
        <v>41744</v>
      </c>
      <c s="471">
        <v>46127</v>
      </c>
      <c s="472">
        <v>91230654.299999997</v>
      </c>
      <c s="861">
        <v>1.375</v>
      </c>
      <c s="861">
        <v>12</v>
      </c>
      <c s="633">
        <v>0.074999999999999997</v>
      </c>
      <c s="473">
        <v>1.375</v>
      </c>
      <c s="473">
        <v>12</v>
      </c>
      <c s="474">
        <v>0.074999999999999997</v>
      </c>
      <c s="783" t="s">
        <v>1478</v>
      </c>
      <c s="783" t="s">
        <v>1479</v>
      </c>
    </row>
    <row r="914" spans="1:41" s="783" customFormat="1" ht="14.4">
      <c r="A914" s="459" t="s">
        <v>380</v>
      </c>
      <c s="460">
        <v>36</v>
      </c>
      <c s="459" t="s">
        <v>2945</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37623726.870000005</v>
      </c>
      <c s="463">
        <v>0</v>
      </c>
      <c s="464">
        <v>12541242.300000001</v>
      </c>
      <c s="464">
        <v>1410889.76</v>
      </c>
      <c s="464">
        <v>0</v>
      </c>
      <c s="469">
        <v>0</v>
      </c>
      <c s="469">
        <v>0</v>
      </c>
      <c s="465">
        <v>25082484.570000004</v>
      </c>
      <c s="471">
        <v>41774</v>
      </c>
      <c s="471">
        <v>46157</v>
      </c>
      <c s="472">
        <v>75247453.769999996</v>
      </c>
      <c s="861">
        <v>1.4583333333333333</v>
      </c>
      <c s="861">
        <v>12</v>
      </c>
      <c s="633">
        <v>0.074999999999999997</v>
      </c>
      <c s="473">
        <v>1.4583333333333333</v>
      </c>
      <c s="473">
        <v>12</v>
      </c>
      <c s="474">
        <v>0.074999999999999997</v>
      </c>
      <c s="783" t="s">
        <v>1478</v>
      </c>
      <c s="783" t="s">
        <v>1479</v>
      </c>
    </row>
    <row r="915" spans="1:41" s="783" customFormat="1" ht="14.4">
      <c r="A915" s="459" t="s">
        <v>381</v>
      </c>
      <c s="460">
        <v>9</v>
      </c>
      <c s="459" t="s">
        <v>2946</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29206629.309999995</v>
      </c>
      <c s="463">
        <v>0</v>
      </c>
      <c s="464">
        <v>0</v>
      </c>
      <c s="464">
        <v>0</v>
      </c>
      <c s="464">
        <v>0</v>
      </c>
      <c s="469">
        <v>0</v>
      </c>
      <c s="469">
        <v>0</v>
      </c>
      <c s="465">
        <v>29206629.309999995</v>
      </c>
      <c s="471">
        <v>41803</v>
      </c>
      <c s="471">
        <v>46186</v>
      </c>
      <c s="472">
        <v>58413258.609999999</v>
      </c>
      <c s="861">
        <v>1.5361111111111112</v>
      </c>
      <c s="861">
        <v>12</v>
      </c>
      <c s="633">
        <v>0.074999999999999997</v>
      </c>
      <c s="473">
        <v>1.5361111111111112</v>
      </c>
      <c s="473">
        <v>11.999999999999998</v>
      </c>
      <c s="474">
        <v>0.074999999999999997</v>
      </c>
      <c s="783" t="s">
        <v>1478</v>
      </c>
      <c s="783" t="s">
        <v>1479</v>
      </c>
    </row>
    <row r="916" spans="1:41" s="783" customFormat="1" ht="14.4">
      <c r="A916" s="459" t="s">
        <v>381</v>
      </c>
      <c s="460">
        <v>17</v>
      </c>
      <c s="459" t="s">
        <v>2947</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37693000.130000003</v>
      </c>
      <c s="463">
        <v>0</v>
      </c>
      <c s="464">
        <v>0</v>
      </c>
      <c s="464">
        <v>0</v>
      </c>
      <c s="464">
        <v>0</v>
      </c>
      <c s="469">
        <v>0</v>
      </c>
      <c s="469">
        <v>0</v>
      </c>
      <c s="465">
        <v>37693000.130000003</v>
      </c>
      <c s="471">
        <v>41835</v>
      </c>
      <c s="471">
        <v>46218</v>
      </c>
      <c s="472">
        <v>75386000.239999995</v>
      </c>
      <c s="861">
        <v>1.625</v>
      </c>
      <c s="861">
        <v>12</v>
      </c>
      <c s="633">
        <v>0.074999999999999997</v>
      </c>
      <c s="473">
        <v>1.625</v>
      </c>
      <c s="473">
        <v>12</v>
      </c>
      <c s="474">
        <v>0.074999999999999997</v>
      </c>
      <c s="783" t="s">
        <v>1478</v>
      </c>
      <c s="783" t="s">
        <v>1479</v>
      </c>
    </row>
    <row r="917" spans="1:41" s="783" customFormat="1" ht="14.4">
      <c r="A917" s="459" t="s">
        <v>772</v>
      </c>
      <c s="460">
        <v>4</v>
      </c>
      <c s="459" t="s">
        <v>2948</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39290749.210000001</v>
      </c>
      <c s="463">
        <v>0</v>
      </c>
      <c s="464">
        <v>0</v>
      </c>
      <c s="464">
        <v>1473403.1000000001</v>
      </c>
      <c s="464">
        <v>0</v>
      </c>
      <c s="469">
        <v>0</v>
      </c>
      <c s="469">
        <v>0</v>
      </c>
      <c s="465">
        <v>39290749.210000001</v>
      </c>
      <c s="471">
        <v>41957</v>
      </c>
      <c s="471">
        <v>46340</v>
      </c>
      <c s="472">
        <v>78581498.409999996</v>
      </c>
      <c s="861">
        <v>1.9555555555555555</v>
      </c>
      <c s="861">
        <v>12</v>
      </c>
      <c s="633">
        <v>0.074999999999999997</v>
      </c>
      <c s="473">
        <v>1.9555555555555553</v>
      </c>
      <c s="473">
        <v>12</v>
      </c>
      <c s="474">
        <v>0.074999999999999997</v>
      </c>
      <c s="783" t="s">
        <v>1478</v>
      </c>
      <c s="783" t="s">
        <v>1479</v>
      </c>
    </row>
    <row r="918" spans="1:41" s="783" customFormat="1" ht="14.4">
      <c r="A918" s="459" t="s">
        <v>772</v>
      </c>
      <c s="460">
        <v>8</v>
      </c>
      <c s="459" t="s">
        <v>2949</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39252144.120000005</v>
      </c>
      <c s="463">
        <v>0</v>
      </c>
      <c s="464">
        <v>0</v>
      </c>
      <c s="464">
        <v>0</v>
      </c>
      <c s="464">
        <v>0</v>
      </c>
      <c s="469">
        <v>0</v>
      </c>
      <c s="469">
        <v>0</v>
      </c>
      <c s="465">
        <v>39252144.120000005</v>
      </c>
      <c s="471">
        <v>41988</v>
      </c>
      <c s="471">
        <v>46371</v>
      </c>
      <c s="472">
        <v>78504288.269999996</v>
      </c>
      <c s="861">
        <v>2.0416666666666665</v>
      </c>
      <c s="861">
        <v>12</v>
      </c>
      <c s="633">
        <v>0.074999999999999997</v>
      </c>
      <c s="473">
        <v>2.0416666666666665</v>
      </c>
      <c s="473">
        <v>12</v>
      </c>
      <c s="474">
        <v>0.074999999999999997</v>
      </c>
      <c s="783" t="s">
        <v>1478</v>
      </c>
      <c s="783" t="s">
        <v>1479</v>
      </c>
    </row>
    <row r="919" spans="1:41" s="783" customFormat="1" ht="14.4">
      <c r="A919" s="459" t="s">
        <v>772</v>
      </c>
      <c s="460">
        <v>18</v>
      </c>
      <c s="459" t="s">
        <v>2950</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75846138.459999979</v>
      </c>
      <c s="463">
        <v>0</v>
      </c>
      <c s="464">
        <v>0</v>
      </c>
      <c s="464">
        <v>0</v>
      </c>
      <c s="464">
        <v>0</v>
      </c>
      <c s="469">
        <v>0</v>
      </c>
      <c s="469">
        <v>0</v>
      </c>
      <c s="465">
        <v>75846138.459999979</v>
      </c>
      <c s="471">
        <v>42019</v>
      </c>
      <c s="471">
        <v>46402</v>
      </c>
      <c s="472">
        <v>151692276.91</v>
      </c>
      <c s="861">
        <v>2.125</v>
      </c>
      <c s="861">
        <v>12</v>
      </c>
      <c s="633">
        <v>0.074999999999999997</v>
      </c>
      <c s="473">
        <v>2.125</v>
      </c>
      <c s="473">
        <v>12</v>
      </c>
      <c s="474">
        <v>0.074999999999999997</v>
      </c>
      <c s="783" t="s">
        <v>1478</v>
      </c>
      <c s="783" t="s">
        <v>1479</v>
      </c>
    </row>
    <row r="920" spans="1:41" s="783" customFormat="1" ht="14.4">
      <c r="A920" s="459" t="s">
        <v>382</v>
      </c>
      <c s="460">
        <v>7</v>
      </c>
      <c s="459" t="s">
        <v>2951</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42777267.310000002</v>
      </c>
      <c s="463">
        <v>0</v>
      </c>
      <c s="464">
        <v>0</v>
      </c>
      <c s="464">
        <v>0</v>
      </c>
      <c s="464">
        <v>0</v>
      </c>
      <c s="469">
        <v>0</v>
      </c>
      <c s="469">
        <v>0</v>
      </c>
      <c s="465">
        <v>42777267.310000002</v>
      </c>
      <c s="471">
        <v>42088</v>
      </c>
      <c s="471">
        <v>46471</v>
      </c>
      <c s="472">
        <v>85554534.609999999</v>
      </c>
      <c s="861">
        <v>2.3194444444444446</v>
      </c>
      <c s="861">
        <v>12</v>
      </c>
      <c s="633">
        <v>0.074999999999999997</v>
      </c>
      <c s="473">
        <v>2.3194444444444446</v>
      </c>
      <c s="473">
        <v>12</v>
      </c>
      <c s="474">
        <v>0.074999999999999997</v>
      </c>
      <c s="783" t="s">
        <v>1478</v>
      </c>
      <c s="783" t="s">
        <v>1479</v>
      </c>
    </row>
    <row r="921" spans="1:41" s="783" customFormat="1" ht="14.4">
      <c r="A921" s="459" t="s">
        <v>382</v>
      </c>
      <c s="460">
        <v>8</v>
      </c>
      <c s="459" t="s">
        <v>2952</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42702354.989999995</v>
      </c>
      <c s="463">
        <v>0</v>
      </c>
      <c s="464">
        <v>0</v>
      </c>
      <c s="464">
        <v>0</v>
      </c>
      <c s="464">
        <v>0</v>
      </c>
      <c s="469">
        <v>0</v>
      </c>
      <c s="469">
        <v>0</v>
      </c>
      <c s="465">
        <v>42702354.989999995</v>
      </c>
      <c s="471">
        <v>42088</v>
      </c>
      <c s="471">
        <v>46471</v>
      </c>
      <c s="472">
        <v>85404710.010000005</v>
      </c>
      <c s="861">
        <v>2.3194444444444446</v>
      </c>
      <c s="861">
        <v>12</v>
      </c>
      <c s="633">
        <v>0.074999999999999997</v>
      </c>
      <c s="473">
        <v>2.3194444444444446</v>
      </c>
      <c s="473">
        <v>12</v>
      </c>
      <c s="474">
        <v>0.074999999999999997</v>
      </c>
      <c s="783" t="s">
        <v>1478</v>
      </c>
      <c s="783" t="s">
        <v>1479</v>
      </c>
    </row>
    <row r="922" spans="1:41" s="783" customFormat="1" ht="14.4">
      <c r="A922" s="459" t="s">
        <v>382</v>
      </c>
      <c s="460">
        <v>15</v>
      </c>
      <c s="459" t="s">
        <v>2953</v>
      </c>
      <c s="857" t="s">
        <v>364</v>
      </c>
      <c s="459" t="s">
        <v>365</v>
      </c>
      <c s="459" t="s">
        <v>979</v>
      </c>
      <c s="459" t="s">
        <v>23</v>
      </c>
      <c s="459" t="s">
        <v>957</v>
      </c>
      <c s="459" t="s">
        <v>366</v>
      </c>
      <c s="459" t="s">
        <v>1</v>
      </c>
      <c s="459" t="s">
        <v>826</v>
      </c>
      <c s="459" t="s">
        <v>367</v>
      </c>
      <c s="459" t="s">
        <v>372</v>
      </c>
      <c s="466">
        <v>1</v>
      </c>
      <c s="466">
        <v>1</v>
      </c>
      <c s="466">
        <v>1</v>
      </c>
      <c s="466">
        <v>0</v>
      </c>
      <c s="466">
        <v>0</v>
      </c>
      <c s="466">
        <v>1</v>
      </c>
      <c s="467">
        <v>1</v>
      </c>
      <c s="467">
        <v>1</v>
      </c>
      <c s="467">
        <v>0</v>
      </c>
      <c s="468">
        <v>52731951.049999982</v>
      </c>
      <c s="463">
        <v>0</v>
      </c>
      <c s="464">
        <v>0</v>
      </c>
      <c s="464">
        <v>0</v>
      </c>
      <c s="464">
        <v>0</v>
      </c>
      <c s="469">
        <v>0</v>
      </c>
      <c s="469">
        <v>0</v>
      </c>
      <c s="465">
        <v>52731951.049999982</v>
      </c>
      <c s="471">
        <v>42109</v>
      </c>
      <c s="471">
        <v>46492</v>
      </c>
      <c s="472">
        <v>105463902.08</v>
      </c>
      <c s="861">
        <v>2.375</v>
      </c>
      <c s="861">
        <v>12</v>
      </c>
      <c s="633">
        <v>0.074999999999999997</v>
      </c>
      <c s="473">
        <v>2.375</v>
      </c>
      <c s="473">
        <v>12</v>
      </c>
      <c s="474">
        <v>0.074999999999999997</v>
      </c>
      <c s="783" t="s">
        <v>1478</v>
      </c>
      <c s="783" t="s">
        <v>1479</v>
      </c>
    </row>
    <row r="923" spans="1:41" s="783" customFormat="1" ht="14.4">
      <c r="A923" s="459" t="s">
        <v>378</v>
      </c>
      <c s="460">
        <v>26</v>
      </c>
      <c s="459" t="s">
        <v>2954</v>
      </c>
      <c s="857" t="s">
        <v>364</v>
      </c>
      <c s="459" t="s">
        <v>365</v>
      </c>
      <c s="459" t="s">
        <v>979</v>
      </c>
      <c s="459" t="s">
        <v>1066</v>
      </c>
      <c s="459" t="s">
        <v>957</v>
      </c>
      <c s="459" t="s">
        <v>829</v>
      </c>
      <c s="459" t="s">
        <v>1</v>
      </c>
      <c s="459" t="s">
        <v>1066</v>
      </c>
      <c s="459" t="s">
        <v>367</v>
      </c>
      <c s="459" t="s">
        <v>372</v>
      </c>
      <c s="466">
        <v>1</v>
      </c>
      <c s="466">
        <v>1</v>
      </c>
      <c s="466">
        <v>1</v>
      </c>
      <c s="466">
        <v>0</v>
      </c>
      <c s="466">
        <v>0</v>
      </c>
      <c s="466">
        <v>0</v>
      </c>
      <c s="467">
        <v>1</v>
      </c>
      <c s="467">
        <v>1</v>
      </c>
      <c s="467">
        <v>0</v>
      </c>
      <c s="468">
        <v>5120329.3899999997</v>
      </c>
      <c s="463">
        <v>0</v>
      </c>
      <c s="464">
        <v>0</v>
      </c>
      <c s="464">
        <v>0</v>
      </c>
      <c s="464">
        <v>0</v>
      </c>
      <c s="469">
        <v>0</v>
      </c>
      <c s="469">
        <v>0</v>
      </c>
      <c s="465">
        <v>5120329.3899999997</v>
      </c>
      <c s="471">
        <v>41486</v>
      </c>
      <c s="471">
        <v>46965</v>
      </c>
      <c s="472">
        <v>5120329.3899999997</v>
      </c>
      <c s="861">
        <v>3.6666666666666665</v>
      </c>
      <c s="861">
        <v>15</v>
      </c>
      <c s="633">
        <v>0.074999999999999997</v>
      </c>
      <c s="473">
        <v>3.6666666666666665</v>
      </c>
      <c s="473">
        <v>15</v>
      </c>
      <c s="474">
        <v>0.074999999999999997</v>
      </c>
      <c s="783" t="s">
        <v>1478</v>
      </c>
      <c s="783" t="s">
        <v>1479</v>
      </c>
    </row>
    <row r="924" spans="1:41" s="783" customFormat="1" ht="14.4">
      <c r="A924" s="459" t="s">
        <v>380</v>
      </c>
      <c s="460">
        <v>28</v>
      </c>
      <c s="459" t="s">
        <v>2955</v>
      </c>
      <c s="857" t="s">
        <v>364</v>
      </c>
      <c s="459" t="s">
        <v>365</v>
      </c>
      <c s="459" t="s">
        <v>979</v>
      </c>
      <c s="459" t="s">
        <v>1066</v>
      </c>
      <c s="459" t="s">
        <v>957</v>
      </c>
      <c s="459" t="s">
        <v>829</v>
      </c>
      <c s="459" t="s">
        <v>1</v>
      </c>
      <c s="459" t="s">
        <v>1066</v>
      </c>
      <c s="459" t="s">
        <v>367</v>
      </c>
      <c s="459" t="s">
        <v>372</v>
      </c>
      <c s="466">
        <v>1</v>
      </c>
      <c s="466">
        <v>1</v>
      </c>
      <c s="466">
        <v>1</v>
      </c>
      <c s="466">
        <v>0</v>
      </c>
      <c s="466">
        <v>0</v>
      </c>
      <c s="466">
        <v>0</v>
      </c>
      <c s="467">
        <v>1</v>
      </c>
      <c s="467">
        <v>1</v>
      </c>
      <c s="467">
        <v>0</v>
      </c>
      <c s="468">
        <v>1284789.3400000001</v>
      </c>
      <c s="463">
        <v>0</v>
      </c>
      <c s="464">
        <v>0</v>
      </c>
      <c s="464">
        <v>0</v>
      </c>
      <c s="464">
        <v>0</v>
      </c>
      <c s="469">
        <v>0</v>
      </c>
      <c s="469">
        <v>0</v>
      </c>
      <c s="465">
        <v>1284789.3400000001</v>
      </c>
      <c s="471">
        <v>41751</v>
      </c>
      <c s="471">
        <v>49056</v>
      </c>
      <c s="472">
        <v>1284789.3400000001</v>
      </c>
      <c s="861">
        <v>9.3944444444444439</v>
      </c>
      <c s="861">
        <v>20</v>
      </c>
      <c s="633">
        <v>0.0074999999999999997</v>
      </c>
      <c s="473">
        <v>9.3944444444444439</v>
      </c>
      <c s="473">
        <v>20</v>
      </c>
      <c s="474">
        <v>0.0074999999999999997</v>
      </c>
      <c s="783" t="s">
        <v>1478</v>
      </c>
      <c s="783" t="s">
        <v>1479</v>
      </c>
    </row>
    <row r="925" spans="1:41" s="783" customFormat="1" ht="14.4">
      <c r="A925" s="459" t="s">
        <v>832</v>
      </c>
      <c s="460">
        <v>3</v>
      </c>
      <c s="459" t="s">
        <v>2956</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0</v>
      </c>
      <c s="463">
        <v>0</v>
      </c>
      <c s="464">
        <v>0</v>
      </c>
      <c s="464">
        <v>0</v>
      </c>
      <c s="464">
        <v>0</v>
      </c>
      <c s="469">
        <v>0</v>
      </c>
      <c s="469">
        <v>0</v>
      </c>
      <c s="465">
        <v>0</v>
      </c>
      <c s="471">
        <v>40974</v>
      </c>
      <c s="471">
        <v>45357</v>
      </c>
      <c s="472">
        <v>8486581.9600000009</v>
      </c>
      <c s="861">
        <v>0</v>
      </c>
      <c s="861">
        <v>0</v>
      </c>
      <c s="633">
        <v>0.070000000000000007</v>
      </c>
      <c s="473">
        <v>0</v>
      </c>
      <c s="473">
        <v>0</v>
      </c>
      <c s="474">
        <v>0</v>
      </c>
      <c s="783" t="s">
        <v>1478</v>
      </c>
      <c s="783" t="s">
        <v>1479</v>
      </c>
    </row>
    <row r="926" spans="1:41" s="783" customFormat="1" ht="14.4">
      <c r="A926" s="459" t="s">
        <v>378</v>
      </c>
      <c s="460">
        <v>11</v>
      </c>
      <c s="459" t="s">
        <v>2957</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9545454.5600000024</v>
      </c>
      <c s="463">
        <v>0</v>
      </c>
      <c s="464">
        <v>0</v>
      </c>
      <c s="464">
        <v>0</v>
      </c>
      <c s="464">
        <v>0</v>
      </c>
      <c s="469">
        <v>0</v>
      </c>
      <c s="469">
        <v>0</v>
      </c>
      <c s="465">
        <v>9545454.5600000024</v>
      </c>
      <c s="471">
        <v>41389</v>
      </c>
      <c s="471">
        <v>46868</v>
      </c>
      <c s="472">
        <v>15000000</v>
      </c>
      <c s="861">
        <v>3.4027777777777777</v>
      </c>
      <c s="861">
        <v>15</v>
      </c>
      <c s="633">
        <v>0.077499999999999999</v>
      </c>
      <c s="473">
        <v>3.4027777777777777</v>
      </c>
      <c s="473">
        <v>15</v>
      </c>
      <c s="474">
        <v>0.077499999999999999</v>
      </c>
      <c s="783" t="s">
        <v>1478</v>
      </c>
      <c s="783" t="s">
        <v>1479</v>
      </c>
    </row>
    <row r="927" spans="1:41" s="783" customFormat="1" ht="14.4">
      <c r="A927" s="459" t="s">
        <v>378</v>
      </c>
      <c s="460">
        <v>22</v>
      </c>
      <c s="459" t="s">
        <v>2958</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13090909.079999998</v>
      </c>
      <c s="463">
        <v>0</v>
      </c>
      <c s="464">
        <v>0</v>
      </c>
      <c s="464">
        <v>0</v>
      </c>
      <c s="464">
        <v>0</v>
      </c>
      <c s="469">
        <v>0</v>
      </c>
      <c s="469">
        <v>0</v>
      </c>
      <c s="465">
        <v>13090909.079999998</v>
      </c>
      <c s="471">
        <v>41450</v>
      </c>
      <c s="471">
        <v>46929</v>
      </c>
      <c s="472">
        <v>18000000</v>
      </c>
      <c s="861">
        <v>3.5694444444444446</v>
      </c>
      <c s="861">
        <v>15</v>
      </c>
      <c s="633">
        <v>0.077499999999999999</v>
      </c>
      <c s="473">
        <v>3.5694444444444451</v>
      </c>
      <c s="473">
        <v>15.000000000000002</v>
      </c>
      <c s="474">
        <v>0.077499999999999999</v>
      </c>
      <c s="783" t="s">
        <v>1478</v>
      </c>
      <c s="783" t="s">
        <v>1479</v>
      </c>
    </row>
    <row r="928" spans="1:41" s="783" customFormat="1" ht="14.4">
      <c r="A928" s="459" t="s">
        <v>378</v>
      </c>
      <c s="460">
        <v>25</v>
      </c>
      <c s="459" t="s">
        <v>2959</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3636363.6499999994</v>
      </c>
      <c s="463">
        <v>0</v>
      </c>
      <c s="464">
        <v>0</v>
      </c>
      <c s="464">
        <v>0</v>
      </c>
      <c s="464">
        <v>0</v>
      </c>
      <c s="469">
        <v>0</v>
      </c>
      <c s="469">
        <v>0</v>
      </c>
      <c s="465">
        <v>3636363.6499999994</v>
      </c>
      <c s="471">
        <v>41479</v>
      </c>
      <c s="471">
        <v>46958</v>
      </c>
      <c s="472">
        <v>5000000</v>
      </c>
      <c s="861">
        <v>3.6499999999999999</v>
      </c>
      <c s="861">
        <v>15</v>
      </c>
      <c s="633">
        <v>0.077499999999999999</v>
      </c>
      <c s="473">
        <v>3.6499999999999999</v>
      </c>
      <c s="473">
        <v>15</v>
      </c>
      <c s="474">
        <v>0.077499999999999999</v>
      </c>
      <c s="783" t="s">
        <v>1478</v>
      </c>
      <c s="783" t="s">
        <v>1479</v>
      </c>
    </row>
    <row r="929" spans="1:41" s="783" customFormat="1" ht="14.4">
      <c r="A929" s="459" t="s">
        <v>378</v>
      </c>
      <c s="460">
        <v>33</v>
      </c>
      <c s="459" t="s">
        <v>2960</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5454545.4600000009</v>
      </c>
      <c s="463">
        <v>0</v>
      </c>
      <c s="464">
        <v>0</v>
      </c>
      <c s="464">
        <v>0</v>
      </c>
      <c s="464">
        <v>0</v>
      </c>
      <c s="469">
        <v>0</v>
      </c>
      <c s="469">
        <v>0</v>
      </c>
      <c s="465">
        <v>5454545.4600000009</v>
      </c>
      <c s="471">
        <v>41487</v>
      </c>
      <c s="471">
        <v>46966</v>
      </c>
      <c s="472">
        <v>7500000</v>
      </c>
      <c s="861">
        <v>3.6694444444444443</v>
      </c>
      <c s="861">
        <v>15</v>
      </c>
      <c s="633">
        <v>0.077499999999999999</v>
      </c>
      <c s="473">
        <v>3.6694444444444443</v>
      </c>
      <c s="473">
        <v>14.999999999999998</v>
      </c>
      <c s="474">
        <v>0.077499999999999999</v>
      </c>
      <c s="783" t="s">
        <v>1478</v>
      </c>
      <c s="783" t="s">
        <v>1479</v>
      </c>
    </row>
    <row r="930" spans="1:41" s="783" customFormat="1" ht="14.4">
      <c r="A930" s="459" t="s">
        <v>378</v>
      </c>
      <c s="460">
        <v>41</v>
      </c>
      <c s="459" t="s">
        <v>2961</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9454545.4600000009</v>
      </c>
      <c s="463">
        <v>0</v>
      </c>
      <c s="464">
        <v>0</v>
      </c>
      <c s="464">
        <v>0</v>
      </c>
      <c s="464">
        <v>0</v>
      </c>
      <c s="469">
        <v>0</v>
      </c>
      <c s="469">
        <v>0</v>
      </c>
      <c s="465">
        <v>9454545.4600000009</v>
      </c>
      <c s="471">
        <v>41528</v>
      </c>
      <c s="471">
        <v>47007</v>
      </c>
      <c s="472">
        <v>13000000</v>
      </c>
      <c s="861">
        <v>3.7805555555555554</v>
      </c>
      <c s="861">
        <v>15</v>
      </c>
      <c s="633">
        <v>0.077499999999999999</v>
      </c>
      <c s="473">
        <v>3.7805555555555554</v>
      </c>
      <c s="473">
        <v>15</v>
      </c>
      <c s="474">
        <v>0.077499999999999999</v>
      </c>
      <c s="783" t="s">
        <v>1478</v>
      </c>
      <c s="783" t="s">
        <v>1479</v>
      </c>
    </row>
    <row r="931" spans="1:41" s="783" customFormat="1" ht="14.4">
      <c r="A931" s="459" t="s">
        <v>379</v>
      </c>
      <c s="460">
        <v>2</v>
      </c>
      <c s="459" t="s">
        <v>2962</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18181818.190000001</v>
      </c>
      <c s="463">
        <v>0</v>
      </c>
      <c s="464">
        <v>0</v>
      </c>
      <c s="464">
        <v>0</v>
      </c>
      <c s="464">
        <v>0</v>
      </c>
      <c s="469">
        <v>0</v>
      </c>
      <c s="469">
        <v>0</v>
      </c>
      <c s="465">
        <v>18181818.190000001</v>
      </c>
      <c s="471">
        <v>41570</v>
      </c>
      <c s="471">
        <v>47049</v>
      </c>
      <c s="472">
        <v>25000000</v>
      </c>
      <c s="861">
        <v>3.8972222222222221</v>
      </c>
      <c s="861">
        <v>15</v>
      </c>
      <c s="633">
        <v>0.077499999999999999</v>
      </c>
      <c s="473">
        <v>3.8972222222222226</v>
      </c>
      <c s="473">
        <v>15</v>
      </c>
      <c s="474">
        <v>0.077499999999999999</v>
      </c>
      <c s="783" t="s">
        <v>1478</v>
      </c>
      <c s="783" t="s">
        <v>1479</v>
      </c>
    </row>
    <row r="932" spans="1:41" s="783" customFormat="1" ht="14.4">
      <c r="A932" s="459" t="s">
        <v>379</v>
      </c>
      <c s="460">
        <v>4</v>
      </c>
      <c s="459" t="s">
        <v>2963</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10227272.719999999</v>
      </c>
      <c s="463">
        <v>0</v>
      </c>
      <c s="464">
        <v>1136363.6399999999</v>
      </c>
      <c s="464">
        <v>396306.82000000001</v>
      </c>
      <c s="464">
        <v>0</v>
      </c>
      <c s="469">
        <v>0</v>
      </c>
      <c s="469">
        <v>0</v>
      </c>
      <c s="465">
        <v>9090909.0799999982</v>
      </c>
      <c s="471">
        <v>41585</v>
      </c>
      <c s="471">
        <v>47064</v>
      </c>
      <c s="472">
        <v>12500000</v>
      </c>
      <c s="861">
        <v>3.9361111111111109</v>
      </c>
      <c s="861">
        <v>15</v>
      </c>
      <c s="633">
        <v>0.077499999999999999</v>
      </c>
      <c s="473">
        <v>3.9361111111111104</v>
      </c>
      <c s="473">
        <v>15.000000000000002</v>
      </c>
      <c s="474">
        <v>0.077499999999999999</v>
      </c>
      <c s="783" t="s">
        <v>1478</v>
      </c>
      <c s="783" t="s">
        <v>1479</v>
      </c>
    </row>
    <row r="933" spans="1:41" s="783" customFormat="1" ht="14.4">
      <c r="A933" s="459" t="s">
        <v>379</v>
      </c>
      <c s="460">
        <v>5</v>
      </c>
      <c s="459" t="s">
        <v>2964</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10227272.719999999</v>
      </c>
      <c s="463">
        <v>0</v>
      </c>
      <c s="464">
        <v>1136363.6399999999</v>
      </c>
      <c s="464">
        <v>396306.82000000001</v>
      </c>
      <c s="464">
        <v>0</v>
      </c>
      <c s="469">
        <v>0</v>
      </c>
      <c s="469">
        <v>0</v>
      </c>
      <c s="465">
        <v>9090909.0799999982</v>
      </c>
      <c s="471">
        <v>41586</v>
      </c>
      <c s="471">
        <v>47065</v>
      </c>
      <c s="472">
        <v>12500000</v>
      </c>
      <c s="861">
        <v>3.9388888888888891</v>
      </c>
      <c s="861">
        <v>15</v>
      </c>
      <c s="633">
        <v>0.077499999999999999</v>
      </c>
      <c s="473">
        <v>3.9388888888888887</v>
      </c>
      <c s="473">
        <v>15.000000000000002</v>
      </c>
      <c s="474">
        <v>0.077499999999999999</v>
      </c>
      <c s="783" t="s">
        <v>1478</v>
      </c>
      <c s="783" t="s">
        <v>1479</v>
      </c>
    </row>
    <row r="934" spans="1:41" s="783" customFormat="1" ht="14.4">
      <c r="A934" s="459" t="s">
        <v>379</v>
      </c>
      <c s="460">
        <v>11</v>
      </c>
      <c s="459" t="s">
        <v>2965</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10636363.640000001</v>
      </c>
      <c s="463">
        <v>0</v>
      </c>
      <c s="464">
        <v>0</v>
      </c>
      <c s="464">
        <v>0</v>
      </c>
      <c s="464">
        <v>0</v>
      </c>
      <c s="469">
        <v>0</v>
      </c>
      <c s="469">
        <v>0</v>
      </c>
      <c s="465">
        <v>10636363.640000001</v>
      </c>
      <c s="471">
        <v>41627</v>
      </c>
      <c s="471">
        <v>47106</v>
      </c>
      <c s="472">
        <v>13000000</v>
      </c>
      <c s="861">
        <v>4.052777777777778</v>
      </c>
      <c s="861">
        <v>15</v>
      </c>
      <c s="633">
        <v>0.077499999999999999</v>
      </c>
      <c s="473">
        <v>4.052777777777778</v>
      </c>
      <c s="473">
        <v>15.000000000000002</v>
      </c>
      <c s="474">
        <v>0.077499999999999999</v>
      </c>
      <c s="783" t="s">
        <v>1478</v>
      </c>
      <c s="783" t="s">
        <v>1479</v>
      </c>
    </row>
    <row r="935" spans="1:41" s="783" customFormat="1" ht="14.4">
      <c r="A935" s="459" t="s">
        <v>380</v>
      </c>
      <c s="460">
        <v>6</v>
      </c>
      <c s="459" t="s">
        <v>2966</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9500000</v>
      </c>
      <c s="463">
        <v>0</v>
      </c>
      <c s="464">
        <v>0</v>
      </c>
      <c s="464">
        <v>0</v>
      </c>
      <c s="464">
        <v>0</v>
      </c>
      <c s="469">
        <v>0</v>
      </c>
      <c s="469">
        <v>0</v>
      </c>
      <c s="465">
        <v>9500000</v>
      </c>
      <c s="471">
        <v>41676</v>
      </c>
      <c s="471">
        <v>48981</v>
      </c>
      <c s="472">
        <v>10000000</v>
      </c>
      <c s="861">
        <v>9.1833333333333336</v>
      </c>
      <c s="861">
        <v>20</v>
      </c>
      <c s="633">
        <v>0.084500000000000006</v>
      </c>
      <c s="473">
        <v>9.1833333333333336</v>
      </c>
      <c s="473">
        <v>20</v>
      </c>
      <c s="474">
        <v>0.084500000000000006</v>
      </c>
      <c s="783" t="s">
        <v>1478</v>
      </c>
      <c s="783" t="s">
        <v>1479</v>
      </c>
    </row>
    <row r="936" spans="1:41" s="783" customFormat="1" ht="14.4">
      <c r="A936" s="459" t="s">
        <v>380</v>
      </c>
      <c s="460">
        <v>17</v>
      </c>
      <c s="459" t="s">
        <v>2967</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19000000</v>
      </c>
      <c s="463">
        <v>0</v>
      </c>
      <c s="464">
        <v>0</v>
      </c>
      <c s="464">
        <v>0</v>
      </c>
      <c s="464">
        <v>0</v>
      </c>
      <c s="469">
        <v>0</v>
      </c>
      <c s="469">
        <v>0</v>
      </c>
      <c s="465">
        <v>19000000</v>
      </c>
      <c s="471">
        <v>41717</v>
      </c>
      <c s="471">
        <v>49022</v>
      </c>
      <c s="472">
        <v>20000000</v>
      </c>
      <c s="861">
        <v>9.3027777777777771</v>
      </c>
      <c s="861">
        <v>20</v>
      </c>
      <c s="633">
        <v>0.084500000000000006</v>
      </c>
      <c s="473">
        <v>9.3027777777777771</v>
      </c>
      <c s="473">
        <v>20</v>
      </c>
      <c s="474">
        <v>0.084500000000000006</v>
      </c>
      <c s="783" t="s">
        <v>1478</v>
      </c>
      <c s="783" t="s">
        <v>1479</v>
      </c>
    </row>
    <row r="937" spans="1:41" s="783" customFormat="1" ht="14.4">
      <c r="A937" s="459" t="s">
        <v>380</v>
      </c>
      <c s="460">
        <v>22</v>
      </c>
      <c s="459" t="s">
        <v>2968</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19000000</v>
      </c>
      <c s="463">
        <v>0</v>
      </c>
      <c s="464">
        <v>0</v>
      </c>
      <c s="464">
        <v>0</v>
      </c>
      <c s="464">
        <v>0</v>
      </c>
      <c s="469">
        <v>0</v>
      </c>
      <c s="469">
        <v>0</v>
      </c>
      <c s="465">
        <v>19000000</v>
      </c>
      <c s="471">
        <v>41731</v>
      </c>
      <c s="471">
        <v>49036</v>
      </c>
      <c s="472">
        <v>20000000</v>
      </c>
      <c s="861">
        <v>9.3388888888888886</v>
      </c>
      <c s="861">
        <v>20</v>
      </c>
      <c s="633">
        <v>0.084500000000000006</v>
      </c>
      <c s="473">
        <v>9.3388888888888886</v>
      </c>
      <c s="473">
        <v>20</v>
      </c>
      <c s="474">
        <v>0.084500000000000006</v>
      </c>
      <c s="783" t="s">
        <v>1478</v>
      </c>
      <c s="783" t="s">
        <v>1479</v>
      </c>
    </row>
    <row r="938" spans="1:41" s="783" customFormat="1" ht="14.4">
      <c r="A938" s="459" t="s">
        <v>380</v>
      </c>
      <c s="460">
        <v>48</v>
      </c>
      <c s="459" t="s">
        <v>2969</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8000000</v>
      </c>
      <c s="463">
        <v>0</v>
      </c>
      <c s="464">
        <v>0</v>
      </c>
      <c s="464">
        <v>0</v>
      </c>
      <c s="464">
        <v>0</v>
      </c>
      <c s="469">
        <v>0</v>
      </c>
      <c s="469">
        <v>0</v>
      </c>
      <c s="465">
        <v>8000000</v>
      </c>
      <c s="471">
        <v>41789</v>
      </c>
      <c s="471">
        <v>49094</v>
      </c>
      <c s="472">
        <v>8000000</v>
      </c>
      <c s="861">
        <v>9.5</v>
      </c>
      <c s="861">
        <v>20</v>
      </c>
      <c s="633">
        <v>0.084500000000000006</v>
      </c>
      <c s="473">
        <v>9.5</v>
      </c>
      <c s="473">
        <v>20</v>
      </c>
      <c s="474">
        <v>0.084500000000000006</v>
      </c>
      <c s="783" t="s">
        <v>1478</v>
      </c>
      <c s="783" t="s">
        <v>1479</v>
      </c>
    </row>
    <row r="939" spans="1:41" s="783" customFormat="1" ht="14.4">
      <c r="A939" s="459" t="s">
        <v>381</v>
      </c>
      <c s="460">
        <v>4</v>
      </c>
      <c s="459" t="s">
        <v>2970</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8333333.3399999999</v>
      </c>
      <c s="463">
        <v>0</v>
      </c>
      <c s="464">
        <v>0</v>
      </c>
      <c s="464">
        <v>0</v>
      </c>
      <c s="464">
        <v>0</v>
      </c>
      <c s="469">
        <v>0</v>
      </c>
      <c s="469">
        <v>0</v>
      </c>
      <c s="465">
        <v>8333333.3399999999</v>
      </c>
      <c s="471">
        <v>41801</v>
      </c>
      <c s="471">
        <v>47280</v>
      </c>
      <c s="472">
        <v>10000000</v>
      </c>
      <c s="861">
        <v>4.5305555555555559</v>
      </c>
      <c s="861">
        <v>15</v>
      </c>
      <c s="633">
        <v>0.076999999999999999</v>
      </c>
      <c s="473">
        <v>4.5305555555555559</v>
      </c>
      <c s="473">
        <v>15</v>
      </c>
      <c s="474">
        <v>0.076999999999999999</v>
      </c>
      <c s="783" t="s">
        <v>1478</v>
      </c>
      <c s="783" t="s">
        <v>1479</v>
      </c>
    </row>
    <row r="940" spans="1:41" s="783" customFormat="1" ht="14.4">
      <c r="A940" s="459" t="s">
        <v>381</v>
      </c>
      <c s="460">
        <v>5</v>
      </c>
      <c s="459" t="s">
        <v>2971</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10000000</v>
      </c>
      <c s="463">
        <v>0</v>
      </c>
      <c s="464">
        <v>0</v>
      </c>
      <c s="464">
        <v>0</v>
      </c>
      <c s="464">
        <v>0</v>
      </c>
      <c s="469">
        <v>0</v>
      </c>
      <c s="469">
        <v>0</v>
      </c>
      <c s="465">
        <v>10000000</v>
      </c>
      <c s="471">
        <v>41801</v>
      </c>
      <c s="471">
        <v>49106</v>
      </c>
      <c s="472">
        <v>10000000</v>
      </c>
      <c s="861">
        <v>9.530555555555555</v>
      </c>
      <c s="861">
        <v>20</v>
      </c>
      <c s="633">
        <v>0.084500000000000006</v>
      </c>
      <c s="473">
        <v>9.530555555555555</v>
      </c>
      <c s="473">
        <v>20</v>
      </c>
      <c s="474">
        <v>0.084500000000000006</v>
      </c>
      <c s="783" t="s">
        <v>1478</v>
      </c>
      <c s="783" t="s">
        <v>1479</v>
      </c>
    </row>
    <row r="941" spans="1:41" s="783" customFormat="1" ht="14.4">
      <c r="A941" s="459" t="s">
        <v>381</v>
      </c>
      <c s="460">
        <v>6</v>
      </c>
      <c s="459" t="s">
        <v>2972</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0</v>
      </c>
      <c s="463">
        <v>0</v>
      </c>
      <c s="464">
        <v>0</v>
      </c>
      <c s="464">
        <v>0</v>
      </c>
      <c s="464">
        <v>0</v>
      </c>
      <c s="469">
        <v>0</v>
      </c>
      <c s="469">
        <v>0</v>
      </c>
      <c s="465">
        <v>0</v>
      </c>
      <c s="471">
        <v>41802</v>
      </c>
      <c s="471">
        <v>45455</v>
      </c>
      <c s="472">
        <v>5000000</v>
      </c>
      <c s="861">
        <v>0</v>
      </c>
      <c s="861">
        <v>0</v>
      </c>
      <c s="633">
        <v>0.064000000000000001</v>
      </c>
      <c s="473">
        <v>0</v>
      </c>
      <c s="473">
        <v>0</v>
      </c>
      <c s="474">
        <v>0</v>
      </c>
      <c s="783" t="s">
        <v>1478</v>
      </c>
      <c s="783" t="s">
        <v>1479</v>
      </c>
    </row>
    <row r="942" spans="1:41" s="783" customFormat="1" ht="14.4">
      <c r="A942" s="459" t="s">
        <v>381</v>
      </c>
      <c s="460">
        <v>7</v>
      </c>
      <c s="459" t="s">
        <v>2973</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4166666.6600000001</v>
      </c>
      <c s="463">
        <v>0</v>
      </c>
      <c s="464">
        <v>0</v>
      </c>
      <c s="464">
        <v>0</v>
      </c>
      <c s="464">
        <v>0</v>
      </c>
      <c s="469">
        <v>0</v>
      </c>
      <c s="469">
        <v>0</v>
      </c>
      <c s="465">
        <v>4166666.6600000001</v>
      </c>
      <c s="471">
        <v>41802</v>
      </c>
      <c s="471">
        <v>47281</v>
      </c>
      <c s="472">
        <v>5000000</v>
      </c>
      <c s="861">
        <v>4.5333333333333332</v>
      </c>
      <c s="861">
        <v>15</v>
      </c>
      <c s="633">
        <v>0.076999999999999999</v>
      </c>
      <c s="473">
        <v>4.5333333333333332</v>
      </c>
      <c s="473">
        <v>15.000000000000002</v>
      </c>
      <c s="474">
        <v>0.076999999999999999</v>
      </c>
      <c s="783" t="s">
        <v>1478</v>
      </c>
      <c s="783" t="s">
        <v>1479</v>
      </c>
    </row>
    <row r="943" spans="1:41" s="783" customFormat="1" ht="14.4">
      <c r="A943" s="459" t="s">
        <v>381</v>
      </c>
      <c s="460">
        <v>8</v>
      </c>
      <c s="459" t="s">
        <v>2974</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4500000</v>
      </c>
      <c s="463">
        <v>0</v>
      </c>
      <c s="464">
        <v>0</v>
      </c>
      <c s="464">
        <v>0</v>
      </c>
      <c s="464">
        <v>0</v>
      </c>
      <c s="469">
        <v>0</v>
      </c>
      <c s="469">
        <v>0</v>
      </c>
      <c s="465">
        <v>4500000</v>
      </c>
      <c s="471">
        <v>41802</v>
      </c>
      <c s="471">
        <v>49107</v>
      </c>
      <c s="472">
        <v>4500000</v>
      </c>
      <c s="861">
        <v>9.5333333333333332</v>
      </c>
      <c s="861">
        <v>20</v>
      </c>
      <c s="633">
        <v>0.084500000000000006</v>
      </c>
      <c s="473">
        <v>9.5333333333333332</v>
      </c>
      <c s="473">
        <v>20</v>
      </c>
      <c s="474">
        <v>0.084500000000000006</v>
      </c>
      <c s="783" t="s">
        <v>1478</v>
      </c>
      <c s="783" t="s">
        <v>1479</v>
      </c>
    </row>
    <row r="944" spans="1:41" s="783" customFormat="1" ht="14.4">
      <c r="A944" s="459" t="s">
        <v>381</v>
      </c>
      <c s="460">
        <v>13</v>
      </c>
      <c s="459" t="s">
        <v>2975</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4166666.6600000001</v>
      </c>
      <c s="463">
        <v>0</v>
      </c>
      <c s="464">
        <v>0</v>
      </c>
      <c s="464">
        <v>0</v>
      </c>
      <c s="464">
        <v>0</v>
      </c>
      <c s="469">
        <v>0</v>
      </c>
      <c s="469">
        <v>0</v>
      </c>
      <c s="465">
        <v>4166666.6600000001</v>
      </c>
      <c s="471">
        <v>41821</v>
      </c>
      <c s="471">
        <v>47300</v>
      </c>
      <c s="472">
        <v>5000000</v>
      </c>
      <c s="861">
        <v>4.5861111111111112</v>
      </c>
      <c s="861">
        <v>15</v>
      </c>
      <c s="633">
        <v>0.076999999999999999</v>
      </c>
      <c s="473">
        <v>4.5861111111111112</v>
      </c>
      <c s="473">
        <v>15.000000000000002</v>
      </c>
      <c s="474">
        <v>0.076999999999999999</v>
      </c>
      <c s="783" t="s">
        <v>1478</v>
      </c>
      <c s="783" t="s">
        <v>1479</v>
      </c>
    </row>
    <row r="945" spans="1:41" s="783" customFormat="1" ht="14.4">
      <c r="A945" s="459" t="s">
        <v>381</v>
      </c>
      <c s="460">
        <v>14</v>
      </c>
      <c s="459" t="s">
        <v>2976</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15000000</v>
      </c>
      <c s="463">
        <v>0</v>
      </c>
      <c s="464">
        <v>0</v>
      </c>
      <c s="464">
        <v>0</v>
      </c>
      <c s="464">
        <v>0</v>
      </c>
      <c s="469">
        <v>0</v>
      </c>
      <c s="469">
        <v>0</v>
      </c>
      <c s="465">
        <v>15000000</v>
      </c>
      <c s="471">
        <v>41821</v>
      </c>
      <c s="471">
        <v>49126</v>
      </c>
      <c s="472">
        <v>15000000</v>
      </c>
      <c s="861">
        <v>9.5861111111111104</v>
      </c>
      <c s="861">
        <v>20</v>
      </c>
      <c s="633">
        <v>0.084500000000000006</v>
      </c>
      <c s="473">
        <v>9.5861111111111104</v>
      </c>
      <c s="473">
        <v>20</v>
      </c>
      <c s="474">
        <v>0.084500000000000006</v>
      </c>
      <c s="783" t="s">
        <v>1478</v>
      </c>
      <c s="783" t="s">
        <v>1479</v>
      </c>
    </row>
    <row r="946" spans="1:41" s="783" customFormat="1" ht="14.4">
      <c r="A946" s="459" t="s">
        <v>381</v>
      </c>
      <c s="460">
        <v>18</v>
      </c>
      <c s="459" t="s">
        <v>2977</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10000000</v>
      </c>
      <c s="463">
        <v>0</v>
      </c>
      <c s="464">
        <v>0</v>
      </c>
      <c s="464">
        <v>0</v>
      </c>
      <c s="464">
        <v>0</v>
      </c>
      <c s="469">
        <v>0</v>
      </c>
      <c s="469">
        <v>0</v>
      </c>
      <c s="465">
        <v>10000000</v>
      </c>
      <c s="471">
        <v>41837</v>
      </c>
      <c s="471">
        <v>49142</v>
      </c>
      <c s="472">
        <v>10000000</v>
      </c>
      <c s="861">
        <v>9.6305555555555564</v>
      </c>
      <c s="861">
        <v>20</v>
      </c>
      <c s="633">
        <v>0.084500000000000006</v>
      </c>
      <c s="473">
        <v>9.6305555555555564</v>
      </c>
      <c s="473">
        <v>20</v>
      </c>
      <c s="474">
        <v>0.084500000000000006</v>
      </c>
      <c s="783" t="s">
        <v>1478</v>
      </c>
      <c s="783" t="s">
        <v>1479</v>
      </c>
    </row>
    <row r="947" spans="1:41" s="783" customFormat="1" ht="14.4">
      <c r="A947" s="459" t="s">
        <v>381</v>
      </c>
      <c s="460">
        <v>31</v>
      </c>
      <c s="459" t="s">
        <v>2978</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5833333.3399999999</v>
      </c>
      <c s="463">
        <v>0</v>
      </c>
      <c s="464">
        <v>0</v>
      </c>
      <c s="464">
        <v>0</v>
      </c>
      <c s="464">
        <v>0</v>
      </c>
      <c s="469">
        <v>0</v>
      </c>
      <c s="469">
        <v>0</v>
      </c>
      <c s="465">
        <v>5833333.3399999999</v>
      </c>
      <c s="471">
        <v>41892</v>
      </c>
      <c s="471">
        <v>47371</v>
      </c>
      <c s="472">
        <v>7000000</v>
      </c>
      <c s="861">
        <v>4.7777777777777777</v>
      </c>
      <c s="861">
        <v>15</v>
      </c>
      <c s="633">
        <v>0.076999999999999999</v>
      </c>
      <c s="473">
        <v>4.7777777777777777</v>
      </c>
      <c s="473">
        <v>15</v>
      </c>
      <c s="474">
        <v>0.076999999999999999</v>
      </c>
      <c s="783" t="s">
        <v>1478</v>
      </c>
      <c s="783" t="s">
        <v>1479</v>
      </c>
    </row>
    <row r="948" spans="1:41" s="783" customFormat="1" ht="14.4">
      <c r="A948" s="459" t="s">
        <v>381</v>
      </c>
      <c s="460">
        <v>32</v>
      </c>
      <c s="459" t="s">
        <v>2979</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7000000</v>
      </c>
      <c s="463">
        <v>0</v>
      </c>
      <c s="464">
        <v>0</v>
      </c>
      <c s="464">
        <v>0</v>
      </c>
      <c s="464">
        <v>0</v>
      </c>
      <c s="469">
        <v>0</v>
      </c>
      <c s="469">
        <v>0</v>
      </c>
      <c s="465">
        <v>7000000</v>
      </c>
      <c s="471">
        <v>41892</v>
      </c>
      <c s="471">
        <v>49197</v>
      </c>
      <c s="472">
        <v>7000000</v>
      </c>
      <c s="861">
        <v>9.7777777777777786</v>
      </c>
      <c s="861">
        <v>20</v>
      </c>
      <c s="633">
        <v>0.084500000000000006</v>
      </c>
      <c s="473">
        <v>9.7777777777777786</v>
      </c>
      <c s="473">
        <v>20</v>
      </c>
      <c s="474">
        <v>0.084500000000000006</v>
      </c>
      <c s="783" t="s">
        <v>1478</v>
      </c>
      <c s="783" t="s">
        <v>1479</v>
      </c>
    </row>
    <row r="949" spans="1:41" s="783" customFormat="1" ht="14.4">
      <c r="A949" s="459" t="s">
        <v>381</v>
      </c>
      <c s="460">
        <v>34</v>
      </c>
      <c s="459" t="s">
        <v>2980</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3333333.3399999999</v>
      </c>
      <c s="463">
        <v>0</v>
      </c>
      <c s="464">
        <v>0</v>
      </c>
      <c s="464">
        <v>0</v>
      </c>
      <c s="464">
        <v>0</v>
      </c>
      <c s="469">
        <v>0</v>
      </c>
      <c s="469">
        <v>0</v>
      </c>
      <c s="465">
        <v>3333333.3399999999</v>
      </c>
      <c s="471">
        <v>41912</v>
      </c>
      <c s="471">
        <v>47391</v>
      </c>
      <c s="472">
        <v>4000000</v>
      </c>
      <c s="861">
        <v>4.833333333333333</v>
      </c>
      <c s="861">
        <v>15</v>
      </c>
      <c s="633">
        <v>0.076999999999999999</v>
      </c>
      <c s="473">
        <v>4.833333333333333</v>
      </c>
      <c s="473">
        <v>14.999999999999998</v>
      </c>
      <c s="474">
        <v>0.076999999999999999</v>
      </c>
      <c s="783" t="s">
        <v>1478</v>
      </c>
      <c s="783" t="s">
        <v>1479</v>
      </c>
    </row>
    <row r="950" spans="1:41" s="783" customFormat="1" ht="14.4">
      <c r="A950" s="459" t="s">
        <v>381</v>
      </c>
      <c s="460">
        <v>35</v>
      </c>
      <c s="459" t="s">
        <v>2981</v>
      </c>
      <c s="857"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468">
        <v>4000000</v>
      </c>
      <c s="463">
        <v>0</v>
      </c>
      <c s="464">
        <v>0</v>
      </c>
      <c s="464">
        <v>0</v>
      </c>
      <c s="464">
        <v>0</v>
      </c>
      <c s="469">
        <v>0</v>
      </c>
      <c s="469">
        <v>0</v>
      </c>
      <c s="465">
        <v>4000000</v>
      </c>
      <c s="471">
        <v>41912</v>
      </c>
      <c s="471">
        <v>49217</v>
      </c>
      <c s="472">
        <v>4000000</v>
      </c>
      <c s="861">
        <v>9.8333333333333339</v>
      </c>
      <c s="861">
        <v>20</v>
      </c>
      <c s="633">
        <v>0.084500000000000006</v>
      </c>
      <c s="473">
        <v>9.8333333333333339</v>
      </c>
      <c s="473">
        <v>20</v>
      </c>
      <c s="474">
        <v>0.084500000000000006</v>
      </c>
      <c s="783" t="s">
        <v>1478</v>
      </c>
      <c s="783" t="s">
        <v>1479</v>
      </c>
    </row>
    <row r="951" spans="1:41" s="783" customFormat="1" ht="14.4">
      <c r="A951" s="459" t="s">
        <v>766</v>
      </c>
      <c s="460">
        <v>12</v>
      </c>
      <c s="459" t="s">
        <v>2982</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6697586.3000000035</v>
      </c>
      <c s="463">
        <v>0</v>
      </c>
      <c s="464">
        <v>0</v>
      </c>
      <c s="464">
        <v>0</v>
      </c>
      <c s="464">
        <v>0</v>
      </c>
      <c s="469">
        <v>0</v>
      </c>
      <c s="469">
        <v>0</v>
      </c>
      <c s="465">
        <v>6697586.3000000035</v>
      </c>
      <c s="471">
        <v>42802</v>
      </c>
      <c s="471">
        <v>45724</v>
      </c>
      <c s="472">
        <v>40185517.75</v>
      </c>
      <c s="861">
        <v>0.2722222222222222</v>
      </c>
      <c s="861">
        <v>8</v>
      </c>
      <c s="633">
        <v>0.058000000000000003</v>
      </c>
      <c s="473">
        <v>0.2722222222222222</v>
      </c>
      <c s="473">
        <v>8</v>
      </c>
      <c s="474">
        <v>0.057999999999999996</v>
      </c>
      <c s="783" t="s">
        <v>1478</v>
      </c>
      <c s="783" t="s">
        <v>1479</v>
      </c>
    </row>
    <row r="952" spans="1:41" s="783" customFormat="1" ht="14.4">
      <c r="A952" s="459" t="s">
        <v>766</v>
      </c>
      <c s="460">
        <v>13</v>
      </c>
      <c s="459" t="s">
        <v>2983</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44723613.310000017</v>
      </c>
      <c s="463">
        <v>0</v>
      </c>
      <c s="464">
        <v>0</v>
      </c>
      <c s="464">
        <v>0</v>
      </c>
      <c s="464">
        <v>0</v>
      </c>
      <c s="469">
        <v>0</v>
      </c>
      <c s="469">
        <v>0</v>
      </c>
      <c s="465">
        <v>44723613.310000017</v>
      </c>
      <c s="471">
        <v>42802</v>
      </c>
      <c s="471">
        <v>46454</v>
      </c>
      <c s="472">
        <v>89447226.609999999</v>
      </c>
      <c s="861">
        <v>2.2722222222222221</v>
      </c>
      <c s="861">
        <v>10</v>
      </c>
      <c s="633">
        <v>0.064000000000000001</v>
      </c>
      <c s="473">
        <v>2.2722222222222221</v>
      </c>
      <c s="473">
        <v>10</v>
      </c>
      <c s="474">
        <v>0.064000000000000001</v>
      </c>
      <c s="783" t="s">
        <v>1478</v>
      </c>
      <c s="783" t="s">
        <v>1479</v>
      </c>
    </row>
    <row r="953" spans="1:41" s="783" customFormat="1" ht="14.4">
      <c r="A953" s="459" t="s">
        <v>834</v>
      </c>
      <c s="460">
        <v>1</v>
      </c>
      <c s="459" t="s">
        <v>2984</v>
      </c>
      <c s="857" t="s">
        <v>364</v>
      </c>
      <c s="459" t="s">
        <v>365</v>
      </c>
      <c s="459" t="s">
        <v>979</v>
      </c>
      <c s="459" t="s">
        <v>371</v>
      </c>
      <c s="459" t="s">
        <v>957</v>
      </c>
      <c s="459" t="s">
        <v>366</v>
      </c>
      <c s="459" t="s">
        <v>1</v>
      </c>
      <c s="459" t="s">
        <v>835</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6108929.6200000001</v>
      </c>
      <c s="861">
        <v>0</v>
      </c>
      <c s="861">
        <v>0</v>
      </c>
      <c s="633">
        <v>0.061652999999999999</v>
      </c>
      <c s="473">
        <v>0</v>
      </c>
      <c s="473">
        <v>0</v>
      </c>
      <c s="474">
        <v>0</v>
      </c>
      <c s="783" t="s">
        <v>1478</v>
      </c>
      <c s="783" t="s">
        <v>1479</v>
      </c>
    </row>
    <row r="954" spans="1:41" s="783" customFormat="1" ht="14.4">
      <c r="A954" s="459" t="s">
        <v>837</v>
      </c>
      <c s="460">
        <v>1</v>
      </c>
      <c s="459" t="s">
        <v>2985</v>
      </c>
      <c s="857" t="s">
        <v>364</v>
      </c>
      <c s="459" t="s">
        <v>365</v>
      </c>
      <c s="459" t="s">
        <v>979</v>
      </c>
      <c s="459" t="s">
        <v>371</v>
      </c>
      <c s="459" t="s">
        <v>957</v>
      </c>
      <c s="459" t="s">
        <v>366</v>
      </c>
      <c s="459" t="s">
        <v>1</v>
      </c>
      <c s="459" t="s">
        <v>836</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1635598.5700000001</v>
      </c>
      <c s="861">
        <v>0</v>
      </c>
      <c s="861">
        <v>0</v>
      </c>
      <c s="633">
        <v>0.061652999999999999</v>
      </c>
      <c s="473">
        <v>0</v>
      </c>
      <c s="473">
        <v>0</v>
      </c>
      <c s="474">
        <v>0</v>
      </c>
      <c s="783" t="s">
        <v>1478</v>
      </c>
      <c s="783" t="s">
        <v>1479</v>
      </c>
    </row>
    <row r="955" spans="1:41" s="783" customFormat="1" ht="14.4">
      <c r="A955" s="459" t="s">
        <v>838</v>
      </c>
      <c s="460">
        <v>1</v>
      </c>
      <c s="459" t="s">
        <v>2986</v>
      </c>
      <c s="857" t="s">
        <v>364</v>
      </c>
      <c s="459" t="s">
        <v>365</v>
      </c>
      <c s="459" t="s">
        <v>979</v>
      </c>
      <c s="459" t="s">
        <v>371</v>
      </c>
      <c s="459" t="s">
        <v>957</v>
      </c>
      <c s="459" t="s">
        <v>366</v>
      </c>
      <c s="459" t="s">
        <v>1</v>
      </c>
      <c s="459" t="s">
        <v>836</v>
      </c>
      <c s="459" t="s">
        <v>367</v>
      </c>
      <c s="459" t="s">
        <v>372</v>
      </c>
      <c s="466">
        <v>1</v>
      </c>
      <c s="466">
        <v>1</v>
      </c>
      <c s="466">
        <v>1</v>
      </c>
      <c s="466">
        <v>0</v>
      </c>
      <c s="466">
        <v>0</v>
      </c>
      <c s="466">
        <v>1</v>
      </c>
      <c s="467">
        <v>1</v>
      </c>
      <c s="467">
        <v>1</v>
      </c>
      <c s="467">
        <v>0</v>
      </c>
      <c s="468">
        <v>1429962.1000000001</v>
      </c>
      <c s="463">
        <v>0</v>
      </c>
      <c s="464">
        <v>0</v>
      </c>
      <c s="464">
        <v>0</v>
      </c>
      <c s="464">
        <v>0</v>
      </c>
      <c s="469">
        <v>0</v>
      </c>
      <c s="469">
        <v>0</v>
      </c>
      <c s="465">
        <v>1429962.1000000001</v>
      </c>
      <c s="471">
        <v>44291</v>
      </c>
      <c s="471">
        <v>46117</v>
      </c>
      <c s="472">
        <v>1429962.1000000001</v>
      </c>
      <c s="861">
        <v>1.3472222222222223</v>
      </c>
      <c s="861">
        <v>5</v>
      </c>
      <c s="633">
        <v>0.071294999999999997</v>
      </c>
      <c s="473">
        <v>1.3472222222222223</v>
      </c>
      <c s="473">
        <v>5</v>
      </c>
      <c s="474">
        <v>0.071294999999999997</v>
      </c>
      <c s="783" t="s">
        <v>1478</v>
      </c>
      <c s="783" t="s">
        <v>1479</v>
      </c>
    </row>
    <row r="956" spans="1:41" s="783" customFormat="1" ht="14.4">
      <c r="A956" s="459" t="s">
        <v>840</v>
      </c>
      <c s="460">
        <v>1</v>
      </c>
      <c s="459" t="s">
        <v>2987</v>
      </c>
      <c s="857" t="s">
        <v>364</v>
      </c>
      <c s="459" t="s">
        <v>365</v>
      </c>
      <c s="459" t="s">
        <v>979</v>
      </c>
      <c s="459" t="s">
        <v>371</v>
      </c>
      <c s="459" t="s">
        <v>957</v>
      </c>
      <c s="459" t="s">
        <v>366</v>
      </c>
      <c s="459" t="s">
        <v>1</v>
      </c>
      <c s="459" t="s">
        <v>839</v>
      </c>
      <c s="459" t="s">
        <v>367</v>
      </c>
      <c s="459" t="s">
        <v>372</v>
      </c>
      <c s="466">
        <v>1</v>
      </c>
      <c s="466">
        <v>1</v>
      </c>
      <c s="466">
        <v>1</v>
      </c>
      <c s="466">
        <v>0</v>
      </c>
      <c s="466">
        <v>0</v>
      </c>
      <c s="466">
        <v>1</v>
      </c>
      <c s="467">
        <v>1</v>
      </c>
      <c s="467">
        <v>1</v>
      </c>
      <c s="467">
        <v>0</v>
      </c>
      <c s="468">
        <v>953731.84999999998</v>
      </c>
      <c s="463">
        <v>0</v>
      </c>
      <c s="464">
        <v>0</v>
      </c>
      <c s="464">
        <v>0</v>
      </c>
      <c s="464">
        <v>0</v>
      </c>
      <c s="469">
        <v>0</v>
      </c>
      <c s="469">
        <v>0</v>
      </c>
      <c s="465">
        <v>953731.84999999998</v>
      </c>
      <c s="471">
        <v>44050</v>
      </c>
      <c s="471">
        <v>45876</v>
      </c>
      <c s="472">
        <v>953731.84999999998</v>
      </c>
      <c s="861">
        <v>0.68611111111111112</v>
      </c>
      <c s="861">
        <v>5</v>
      </c>
      <c s="633">
        <v>0.071294999999999997</v>
      </c>
      <c s="473">
        <v>0.68611111111111112</v>
      </c>
      <c s="473">
        <v>5</v>
      </c>
      <c s="474">
        <v>0.071294999999999997</v>
      </c>
      <c s="783" t="s">
        <v>1478</v>
      </c>
      <c s="783" t="s">
        <v>1479</v>
      </c>
    </row>
    <row r="957" spans="1:41" s="783" customFormat="1" ht="14.4">
      <c r="A957" s="459" t="s">
        <v>842</v>
      </c>
      <c s="460">
        <v>1</v>
      </c>
      <c s="459" t="s">
        <v>2988</v>
      </c>
      <c s="857" t="s">
        <v>364</v>
      </c>
      <c s="459" t="s">
        <v>365</v>
      </c>
      <c s="459" t="s">
        <v>979</v>
      </c>
      <c s="459" t="s">
        <v>371</v>
      </c>
      <c s="459" t="s">
        <v>957</v>
      </c>
      <c s="459" t="s">
        <v>366</v>
      </c>
      <c s="459" t="s">
        <v>1</v>
      </c>
      <c s="459" t="s">
        <v>841</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1249416.1699999999</v>
      </c>
      <c s="861">
        <v>0</v>
      </c>
      <c s="861">
        <v>0</v>
      </c>
      <c s="633">
        <v>0.061652999999999999</v>
      </c>
      <c s="473">
        <v>0</v>
      </c>
      <c s="473">
        <v>0</v>
      </c>
      <c s="474">
        <v>0</v>
      </c>
      <c s="783" t="s">
        <v>1478</v>
      </c>
      <c s="783" t="s">
        <v>1479</v>
      </c>
    </row>
    <row r="958" spans="1:41" s="783" customFormat="1" ht="14.4">
      <c r="A958" s="459" t="s">
        <v>843</v>
      </c>
      <c s="460">
        <v>1</v>
      </c>
      <c s="459" t="s">
        <v>2989</v>
      </c>
      <c s="857" t="s">
        <v>364</v>
      </c>
      <c s="459" t="s">
        <v>365</v>
      </c>
      <c s="459" t="s">
        <v>979</v>
      </c>
      <c s="459" t="s">
        <v>371</v>
      </c>
      <c s="459" t="s">
        <v>957</v>
      </c>
      <c s="459" t="s">
        <v>366</v>
      </c>
      <c s="459" t="s">
        <v>1</v>
      </c>
      <c s="459" t="s">
        <v>841</v>
      </c>
      <c s="459" t="s">
        <v>367</v>
      </c>
      <c s="459" t="s">
        <v>372</v>
      </c>
      <c s="466">
        <v>1</v>
      </c>
      <c s="466">
        <v>1</v>
      </c>
      <c s="466">
        <v>1</v>
      </c>
      <c s="466">
        <v>0</v>
      </c>
      <c s="466">
        <v>0</v>
      </c>
      <c s="466">
        <v>1</v>
      </c>
      <c s="467">
        <v>1</v>
      </c>
      <c s="467">
        <v>1</v>
      </c>
      <c s="467">
        <v>0</v>
      </c>
      <c s="468">
        <v>1092955.8</v>
      </c>
      <c s="463">
        <v>0</v>
      </c>
      <c s="464">
        <v>0</v>
      </c>
      <c s="464">
        <v>0</v>
      </c>
      <c s="464">
        <v>0</v>
      </c>
      <c s="469">
        <v>0</v>
      </c>
      <c s="469">
        <v>0</v>
      </c>
      <c s="465">
        <v>1092955.8</v>
      </c>
      <c s="471">
        <v>44291</v>
      </c>
      <c s="471">
        <v>46117</v>
      </c>
      <c s="472">
        <v>1092955.8</v>
      </c>
      <c s="861">
        <v>1.3472222222222223</v>
      </c>
      <c s="861">
        <v>5</v>
      </c>
      <c s="633">
        <v>0.071294999999999997</v>
      </c>
      <c s="473">
        <v>1.3472222222222223</v>
      </c>
      <c s="473">
        <v>5</v>
      </c>
      <c s="474">
        <v>0.071294999999999997</v>
      </c>
      <c s="783" t="s">
        <v>1478</v>
      </c>
      <c s="783" t="s">
        <v>1479</v>
      </c>
    </row>
    <row r="959" spans="1:41" s="783" customFormat="1" ht="14.4">
      <c r="A959" s="459" t="s">
        <v>845</v>
      </c>
      <c s="460">
        <v>1</v>
      </c>
      <c s="459" t="s">
        <v>2990</v>
      </c>
      <c s="857" t="s">
        <v>364</v>
      </c>
      <c s="459" t="s">
        <v>365</v>
      </c>
      <c s="459" t="s">
        <v>979</v>
      </c>
      <c s="459" t="s">
        <v>371</v>
      </c>
      <c s="459" t="s">
        <v>957</v>
      </c>
      <c s="459" t="s">
        <v>366</v>
      </c>
      <c s="459" t="s">
        <v>1</v>
      </c>
      <c s="459" t="s">
        <v>844</v>
      </c>
      <c s="459" t="s">
        <v>367</v>
      </c>
      <c s="459" t="s">
        <v>372</v>
      </c>
      <c s="466">
        <v>1</v>
      </c>
      <c s="466">
        <v>1</v>
      </c>
      <c s="466">
        <v>1</v>
      </c>
      <c s="466">
        <v>0</v>
      </c>
      <c s="466">
        <v>0</v>
      </c>
      <c s="466">
        <v>1</v>
      </c>
      <c s="467">
        <v>1</v>
      </c>
      <c s="467">
        <v>1</v>
      </c>
      <c s="467">
        <v>0</v>
      </c>
      <c s="468">
        <v>1005351.73</v>
      </c>
      <c s="463">
        <v>0</v>
      </c>
      <c s="464">
        <v>0</v>
      </c>
      <c s="464">
        <v>0</v>
      </c>
      <c s="464">
        <v>0</v>
      </c>
      <c s="469">
        <v>0</v>
      </c>
      <c s="469">
        <v>0</v>
      </c>
      <c s="465">
        <v>1005351.73</v>
      </c>
      <c s="471">
        <v>44050</v>
      </c>
      <c s="471">
        <v>45876</v>
      </c>
      <c s="472">
        <v>1005351.73</v>
      </c>
      <c s="861">
        <v>0.68611111111111112</v>
      </c>
      <c s="861">
        <v>5</v>
      </c>
      <c s="633">
        <v>0.071294999999999997</v>
      </c>
      <c s="473">
        <v>0.68611111111111112</v>
      </c>
      <c s="473">
        <v>5.0000000000000009</v>
      </c>
      <c s="474">
        <v>0.071294999999999997</v>
      </c>
      <c s="783" t="s">
        <v>1478</v>
      </c>
      <c s="783" t="s">
        <v>1479</v>
      </c>
    </row>
    <row r="960" spans="1:41" s="783" customFormat="1" ht="14.4">
      <c r="A960" s="459" t="s">
        <v>846</v>
      </c>
      <c s="460">
        <v>1</v>
      </c>
      <c s="459" t="s">
        <v>2991</v>
      </c>
      <c s="857" t="s">
        <v>364</v>
      </c>
      <c s="459" t="s">
        <v>365</v>
      </c>
      <c s="459" t="s">
        <v>979</v>
      </c>
      <c s="459" t="s">
        <v>371</v>
      </c>
      <c s="459" t="s">
        <v>957</v>
      </c>
      <c s="459" t="s">
        <v>366</v>
      </c>
      <c s="459" t="s">
        <v>1</v>
      </c>
      <c s="459" t="s">
        <v>844</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754007.97999999998</v>
      </c>
      <c s="861">
        <v>0</v>
      </c>
      <c s="861">
        <v>0</v>
      </c>
      <c s="633">
        <v>0.061652999999999999</v>
      </c>
      <c s="473">
        <v>0</v>
      </c>
      <c s="473">
        <v>0</v>
      </c>
      <c s="474">
        <v>0</v>
      </c>
      <c s="783" t="s">
        <v>1478</v>
      </c>
      <c s="783" t="s">
        <v>1479</v>
      </c>
    </row>
    <row r="961" spans="1:41" s="783" customFormat="1" ht="14.4">
      <c r="A961" s="459" t="s">
        <v>847</v>
      </c>
      <c s="460">
        <v>1</v>
      </c>
      <c s="459" t="s">
        <v>2992</v>
      </c>
      <c s="857" t="s">
        <v>364</v>
      </c>
      <c s="459" t="s">
        <v>365</v>
      </c>
      <c s="459" t="s">
        <v>979</v>
      </c>
      <c s="459" t="s">
        <v>371</v>
      </c>
      <c s="459" t="s">
        <v>957</v>
      </c>
      <c s="459" t="s">
        <v>366</v>
      </c>
      <c s="459" t="s">
        <v>1</v>
      </c>
      <c s="459" t="s">
        <v>844</v>
      </c>
      <c s="459" t="s">
        <v>367</v>
      </c>
      <c s="459" t="s">
        <v>372</v>
      </c>
      <c s="466">
        <v>1</v>
      </c>
      <c s="466">
        <v>1</v>
      </c>
      <c s="466">
        <v>1</v>
      </c>
      <c s="466">
        <v>0</v>
      </c>
      <c s="466">
        <v>0</v>
      </c>
      <c s="466">
        <v>1</v>
      </c>
      <c s="467">
        <v>1</v>
      </c>
      <c s="467">
        <v>1</v>
      </c>
      <c s="467">
        <v>0</v>
      </c>
      <c s="468">
        <v>659568.88</v>
      </c>
      <c s="463">
        <v>0</v>
      </c>
      <c s="464">
        <v>0</v>
      </c>
      <c s="464">
        <v>0</v>
      </c>
      <c s="464">
        <v>0</v>
      </c>
      <c s="469">
        <v>0</v>
      </c>
      <c s="469">
        <v>0</v>
      </c>
      <c s="465">
        <v>659568.88</v>
      </c>
      <c s="471">
        <v>44291</v>
      </c>
      <c s="471">
        <v>46117</v>
      </c>
      <c s="472">
        <v>659568.88</v>
      </c>
      <c s="861">
        <v>1.3472222222222223</v>
      </c>
      <c s="861">
        <v>5</v>
      </c>
      <c s="633">
        <v>0.071294999999999997</v>
      </c>
      <c s="473">
        <v>1.3472222222222223</v>
      </c>
      <c s="473">
        <v>5</v>
      </c>
      <c s="474">
        <v>0.071294999999999997</v>
      </c>
      <c s="783" t="s">
        <v>1478</v>
      </c>
      <c s="783" t="s">
        <v>1479</v>
      </c>
    </row>
    <row r="962" spans="1:41" s="783" customFormat="1" ht="14.4">
      <c r="A962" s="459" t="s">
        <v>849</v>
      </c>
      <c s="460">
        <v>1</v>
      </c>
      <c s="459" t="s">
        <v>2993</v>
      </c>
      <c s="857" t="s">
        <v>364</v>
      </c>
      <c s="459" t="s">
        <v>365</v>
      </c>
      <c s="459" t="s">
        <v>979</v>
      </c>
      <c s="459" t="s">
        <v>371</v>
      </c>
      <c s="459" t="s">
        <v>957</v>
      </c>
      <c s="459" t="s">
        <v>366</v>
      </c>
      <c s="459" t="s">
        <v>1</v>
      </c>
      <c s="459" t="s">
        <v>848</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403792.10999999999</v>
      </c>
      <c s="861">
        <v>0</v>
      </c>
      <c s="861">
        <v>0</v>
      </c>
      <c s="633">
        <v>0.061652999999999999</v>
      </c>
      <c s="473">
        <v>0</v>
      </c>
      <c s="473">
        <v>0</v>
      </c>
      <c s="474">
        <v>0</v>
      </c>
      <c s="783" t="s">
        <v>1478</v>
      </c>
      <c s="783" t="s">
        <v>1479</v>
      </c>
    </row>
    <row r="963" spans="1:41" s="783" customFormat="1" ht="14.4">
      <c r="A963" s="459" t="s">
        <v>850</v>
      </c>
      <c s="460">
        <v>1</v>
      </c>
      <c s="459" t="s">
        <v>2994</v>
      </c>
      <c s="857" t="s">
        <v>364</v>
      </c>
      <c s="459" t="s">
        <v>365</v>
      </c>
      <c s="459" t="s">
        <v>979</v>
      </c>
      <c s="459" t="s">
        <v>371</v>
      </c>
      <c s="459" t="s">
        <v>957</v>
      </c>
      <c s="459" t="s">
        <v>366</v>
      </c>
      <c s="459" t="s">
        <v>1</v>
      </c>
      <c s="459" t="s">
        <v>848</v>
      </c>
      <c s="459" t="s">
        <v>367</v>
      </c>
      <c s="459" t="s">
        <v>372</v>
      </c>
      <c s="466">
        <v>1</v>
      </c>
      <c s="466">
        <v>1</v>
      </c>
      <c s="466">
        <v>1</v>
      </c>
      <c s="466">
        <v>0</v>
      </c>
      <c s="466">
        <v>0</v>
      </c>
      <c s="466">
        <v>1</v>
      </c>
      <c s="467">
        <v>1</v>
      </c>
      <c s="467">
        <v>1</v>
      </c>
      <c s="467">
        <v>0</v>
      </c>
      <c s="468">
        <v>353107.51000000001</v>
      </c>
      <c s="463">
        <v>0</v>
      </c>
      <c s="464">
        <v>0</v>
      </c>
      <c s="464">
        <v>0</v>
      </c>
      <c s="464">
        <v>0</v>
      </c>
      <c s="469">
        <v>0</v>
      </c>
      <c s="469">
        <v>0</v>
      </c>
      <c s="465">
        <v>353107.51000000001</v>
      </c>
      <c s="471">
        <v>44291</v>
      </c>
      <c s="471">
        <v>46117</v>
      </c>
      <c s="472">
        <v>353107.51000000001</v>
      </c>
      <c s="861">
        <v>1.3472222222222223</v>
      </c>
      <c s="861">
        <v>5</v>
      </c>
      <c s="633">
        <v>0.071294999999999997</v>
      </c>
      <c s="473">
        <v>1.3472222222222223</v>
      </c>
      <c s="473">
        <v>5</v>
      </c>
      <c s="474">
        <v>0.071294999999999997</v>
      </c>
      <c s="783" t="s">
        <v>1478</v>
      </c>
      <c s="783" t="s">
        <v>1479</v>
      </c>
    </row>
    <row r="964" spans="1:41" s="783" customFormat="1" ht="14.4">
      <c r="A964" s="459" t="s">
        <v>852</v>
      </c>
      <c s="460">
        <v>1</v>
      </c>
      <c s="459" t="s">
        <v>2995</v>
      </c>
      <c s="857" t="s">
        <v>364</v>
      </c>
      <c s="459" t="s">
        <v>365</v>
      </c>
      <c s="459" t="s">
        <v>979</v>
      </c>
      <c s="459" t="s">
        <v>371</v>
      </c>
      <c s="459" t="s">
        <v>957</v>
      </c>
      <c s="459" t="s">
        <v>366</v>
      </c>
      <c s="459" t="s">
        <v>1</v>
      </c>
      <c s="459" t="s">
        <v>851</v>
      </c>
      <c s="459" t="s">
        <v>367</v>
      </c>
      <c s="459" t="s">
        <v>372</v>
      </c>
      <c s="466">
        <v>1</v>
      </c>
      <c s="466">
        <v>1</v>
      </c>
      <c s="466">
        <v>1</v>
      </c>
      <c s="466">
        <v>0</v>
      </c>
      <c s="466">
        <v>0</v>
      </c>
      <c s="466">
        <v>1</v>
      </c>
      <c s="467">
        <v>1</v>
      </c>
      <c s="467">
        <v>1</v>
      </c>
      <c s="467">
        <v>0</v>
      </c>
      <c s="468">
        <v>170600.98999999999</v>
      </c>
      <c s="463">
        <v>0</v>
      </c>
      <c s="464">
        <v>0</v>
      </c>
      <c s="464">
        <v>0</v>
      </c>
      <c s="464">
        <v>0</v>
      </c>
      <c s="469">
        <v>0</v>
      </c>
      <c s="469">
        <v>0</v>
      </c>
      <c s="465">
        <v>170600.98999999999</v>
      </c>
      <c s="471">
        <v>44050</v>
      </c>
      <c s="471">
        <v>45876</v>
      </c>
      <c s="472">
        <v>170600.98999999999</v>
      </c>
      <c s="861">
        <v>0.68611111111111112</v>
      </c>
      <c s="861">
        <v>5</v>
      </c>
      <c s="633">
        <v>0.071294999999999997</v>
      </c>
      <c s="473">
        <v>0.68611111111111112</v>
      </c>
      <c s="473">
        <v>5</v>
      </c>
      <c s="474">
        <v>0.071294999999999997</v>
      </c>
      <c s="783" t="s">
        <v>1478</v>
      </c>
      <c s="783" t="s">
        <v>1479</v>
      </c>
    </row>
    <row r="965" spans="1:41" s="783" customFormat="1" ht="14.4">
      <c r="A965" s="459" t="s">
        <v>854</v>
      </c>
      <c s="460">
        <v>1</v>
      </c>
      <c s="459" t="s">
        <v>2996</v>
      </c>
      <c s="857" t="s">
        <v>364</v>
      </c>
      <c s="459" t="s">
        <v>365</v>
      </c>
      <c s="459" t="s">
        <v>979</v>
      </c>
      <c s="459" t="s">
        <v>371</v>
      </c>
      <c s="459" t="s">
        <v>957</v>
      </c>
      <c s="459" t="s">
        <v>366</v>
      </c>
      <c s="459" t="s">
        <v>1</v>
      </c>
      <c s="459" t="s">
        <v>853</v>
      </c>
      <c s="459" t="s">
        <v>367</v>
      </c>
      <c s="459" t="s">
        <v>372</v>
      </c>
      <c s="466">
        <v>1</v>
      </c>
      <c s="466">
        <v>1</v>
      </c>
      <c s="466">
        <v>1</v>
      </c>
      <c s="466">
        <v>0</v>
      </c>
      <c s="466">
        <v>0</v>
      </c>
      <c s="466">
        <v>1</v>
      </c>
      <c s="467">
        <v>1</v>
      </c>
      <c s="467">
        <v>1</v>
      </c>
      <c s="467">
        <v>0</v>
      </c>
      <c s="468">
        <v>687908.03000000003</v>
      </c>
      <c s="463">
        <v>0</v>
      </c>
      <c s="464">
        <v>0</v>
      </c>
      <c s="464">
        <v>0</v>
      </c>
      <c s="464">
        <v>0</v>
      </c>
      <c s="469">
        <v>0</v>
      </c>
      <c s="469">
        <v>0</v>
      </c>
      <c s="465">
        <v>687908.03000000003</v>
      </c>
      <c s="471">
        <v>44050</v>
      </c>
      <c s="471">
        <v>45876</v>
      </c>
      <c s="472">
        <v>687908.03000000003</v>
      </c>
      <c s="861">
        <v>0.68611111111111112</v>
      </c>
      <c s="861">
        <v>5</v>
      </c>
      <c s="633">
        <v>0.071294999999999997</v>
      </c>
      <c s="473">
        <v>0.68611111111111112</v>
      </c>
      <c s="473">
        <v>5</v>
      </c>
      <c s="474">
        <v>0.071294999999999997</v>
      </c>
      <c s="783" t="s">
        <v>1478</v>
      </c>
      <c s="783" t="s">
        <v>1479</v>
      </c>
    </row>
    <row r="966" spans="1:41" s="783" customFormat="1" ht="14.4">
      <c r="A966" s="459" t="s">
        <v>855</v>
      </c>
      <c s="460">
        <v>1</v>
      </c>
      <c s="459" t="s">
        <v>2997</v>
      </c>
      <c s="857" t="s">
        <v>364</v>
      </c>
      <c s="459" t="s">
        <v>365</v>
      </c>
      <c s="459" t="s">
        <v>979</v>
      </c>
      <c s="459" t="s">
        <v>371</v>
      </c>
      <c s="459" t="s">
        <v>957</v>
      </c>
      <c s="459" t="s">
        <v>366</v>
      </c>
      <c s="459" t="s">
        <v>1</v>
      </c>
      <c s="459" t="s">
        <v>856</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513589.96000000002</v>
      </c>
      <c s="861">
        <v>0</v>
      </c>
      <c s="861">
        <v>0</v>
      </c>
      <c s="633">
        <v>0.061652999999999999</v>
      </c>
      <c s="473">
        <v>0</v>
      </c>
      <c s="473">
        <v>0</v>
      </c>
      <c s="474">
        <v>0</v>
      </c>
      <c s="783" t="s">
        <v>1478</v>
      </c>
      <c s="783" t="s">
        <v>1479</v>
      </c>
    </row>
    <row r="967" spans="1:41" s="783" customFormat="1" ht="14.4">
      <c r="A967" s="459" t="s">
        <v>857</v>
      </c>
      <c s="460">
        <v>1</v>
      </c>
      <c s="459" t="s">
        <v>2998</v>
      </c>
      <c s="857" t="s">
        <v>364</v>
      </c>
      <c s="459" t="s">
        <v>365</v>
      </c>
      <c s="459" t="s">
        <v>979</v>
      </c>
      <c s="459" t="s">
        <v>371</v>
      </c>
      <c s="459" t="s">
        <v>957</v>
      </c>
      <c s="459" t="s">
        <v>366</v>
      </c>
      <c s="459" t="s">
        <v>1</v>
      </c>
      <c s="459" t="s">
        <v>856</v>
      </c>
      <c s="459" t="s">
        <v>367</v>
      </c>
      <c s="459" t="s">
        <v>372</v>
      </c>
      <c s="466">
        <v>1</v>
      </c>
      <c s="466">
        <v>1</v>
      </c>
      <c s="466">
        <v>1</v>
      </c>
      <c s="466">
        <v>0</v>
      </c>
      <c s="466">
        <v>0</v>
      </c>
      <c s="466">
        <v>1</v>
      </c>
      <c s="467">
        <v>1</v>
      </c>
      <c s="467">
        <v>1</v>
      </c>
      <c s="467">
        <v>0</v>
      </c>
      <c s="468">
        <v>513270.53000000003</v>
      </c>
      <c s="463">
        <v>0</v>
      </c>
      <c s="464">
        <v>0</v>
      </c>
      <c s="464">
        <v>0</v>
      </c>
      <c s="464">
        <v>0</v>
      </c>
      <c s="469">
        <v>0</v>
      </c>
      <c s="469">
        <v>0</v>
      </c>
      <c s="465">
        <v>513270.53000000003</v>
      </c>
      <c s="471">
        <v>44291</v>
      </c>
      <c s="471">
        <v>46117</v>
      </c>
      <c s="472">
        <v>513270.53000000003</v>
      </c>
      <c s="861">
        <v>1.3472222222222223</v>
      </c>
      <c s="861">
        <v>5</v>
      </c>
      <c s="633">
        <v>0.071294999999999997</v>
      </c>
      <c s="473">
        <v>1.3472222222222223</v>
      </c>
      <c s="473">
        <v>5.0000000000000009</v>
      </c>
      <c s="474">
        <v>0.071294999999999997</v>
      </c>
      <c s="783" t="s">
        <v>1478</v>
      </c>
      <c s="783" t="s">
        <v>1479</v>
      </c>
    </row>
    <row r="968" spans="1:41" s="783" customFormat="1" ht="14.4">
      <c r="A968" s="459" t="s">
        <v>859</v>
      </c>
      <c s="460">
        <v>1</v>
      </c>
      <c s="459" t="s">
        <v>2999</v>
      </c>
      <c s="857" t="s">
        <v>364</v>
      </c>
      <c s="459" t="s">
        <v>365</v>
      </c>
      <c s="459" t="s">
        <v>979</v>
      </c>
      <c s="459" t="s">
        <v>371</v>
      </c>
      <c s="459" t="s">
        <v>957</v>
      </c>
      <c s="459" t="s">
        <v>366</v>
      </c>
      <c s="459" t="s">
        <v>1</v>
      </c>
      <c s="459" t="s">
        <v>858</v>
      </c>
      <c s="459" t="s">
        <v>367</v>
      </c>
      <c s="459" t="s">
        <v>372</v>
      </c>
      <c s="466">
        <v>1</v>
      </c>
      <c s="466">
        <v>1</v>
      </c>
      <c s="466">
        <v>1</v>
      </c>
      <c s="466">
        <v>0</v>
      </c>
      <c s="466">
        <v>0</v>
      </c>
      <c s="466">
        <v>1</v>
      </c>
      <c s="467">
        <v>1</v>
      </c>
      <c s="467">
        <v>1</v>
      </c>
      <c s="467">
        <v>0</v>
      </c>
      <c s="468">
        <v>2012285.6000000001</v>
      </c>
      <c s="463">
        <v>0</v>
      </c>
      <c s="464">
        <v>0</v>
      </c>
      <c s="464">
        <v>0</v>
      </c>
      <c s="464">
        <v>0</v>
      </c>
      <c s="469">
        <v>0</v>
      </c>
      <c s="469">
        <v>0</v>
      </c>
      <c s="465">
        <v>2012285.6000000001</v>
      </c>
      <c s="471">
        <v>44050</v>
      </c>
      <c s="471">
        <v>45876</v>
      </c>
      <c s="472">
        <v>2012285.6000000001</v>
      </c>
      <c s="861">
        <v>0.68611111111111112</v>
      </c>
      <c s="861">
        <v>5</v>
      </c>
      <c s="633">
        <v>0.071294999999999997</v>
      </c>
      <c s="473">
        <v>0.68611111111111112</v>
      </c>
      <c s="473">
        <v>5</v>
      </c>
      <c s="474">
        <v>0.071294999999999997</v>
      </c>
      <c s="783" t="s">
        <v>1478</v>
      </c>
      <c s="783" t="s">
        <v>1479</v>
      </c>
    </row>
    <row r="969" spans="1:41" s="783" customFormat="1" ht="14.4">
      <c r="A969" s="462" t="s">
        <v>861</v>
      </c>
      <c s="460">
        <v>1</v>
      </c>
      <c s="459" t="s">
        <v>3000</v>
      </c>
      <c s="857" t="s">
        <v>364</v>
      </c>
      <c s="459" t="s">
        <v>365</v>
      </c>
      <c s="459" t="s">
        <v>979</v>
      </c>
      <c s="459" t="s">
        <v>371</v>
      </c>
      <c s="459" t="s">
        <v>957</v>
      </c>
      <c s="459" t="s">
        <v>366</v>
      </c>
      <c s="459" t="s">
        <v>1</v>
      </c>
      <c s="459" t="s">
        <v>860</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1173189.3400000001</v>
      </c>
      <c s="861">
        <v>0</v>
      </c>
      <c s="861">
        <v>0</v>
      </c>
      <c s="633">
        <v>0.061652999999999999</v>
      </c>
      <c s="473">
        <v>0</v>
      </c>
      <c s="473">
        <v>0</v>
      </c>
      <c s="474">
        <v>0</v>
      </c>
      <c s="783" t="s">
        <v>1478</v>
      </c>
      <c s="783" t="s">
        <v>1479</v>
      </c>
    </row>
    <row r="970" spans="1:41" s="783" customFormat="1" ht="14.4">
      <c r="A970" s="462" t="s">
        <v>862</v>
      </c>
      <c s="460">
        <v>1</v>
      </c>
      <c s="459" t="s">
        <v>3001</v>
      </c>
      <c s="857" t="s">
        <v>364</v>
      </c>
      <c s="459" t="s">
        <v>365</v>
      </c>
      <c s="459" t="s">
        <v>979</v>
      </c>
      <c s="459" t="s">
        <v>371</v>
      </c>
      <c s="459" t="s">
        <v>957</v>
      </c>
      <c s="459" t="s">
        <v>366</v>
      </c>
      <c s="459" t="s">
        <v>1</v>
      </c>
      <c s="459" t="s">
        <v>860</v>
      </c>
      <c s="459" t="s">
        <v>367</v>
      </c>
      <c s="459" t="s">
        <v>372</v>
      </c>
      <c s="466">
        <v>1</v>
      </c>
      <c s="466">
        <v>1</v>
      </c>
      <c s="466">
        <v>1</v>
      </c>
      <c s="466">
        <v>0</v>
      </c>
      <c s="466">
        <v>0</v>
      </c>
      <c s="466">
        <v>1</v>
      </c>
      <c s="467">
        <v>1</v>
      </c>
      <c s="467">
        <v>1</v>
      </c>
      <c s="467">
        <v>0</v>
      </c>
      <c s="468">
        <v>1025317.35</v>
      </c>
      <c s="463">
        <v>0</v>
      </c>
      <c s="464">
        <v>0</v>
      </c>
      <c s="464">
        <v>0</v>
      </c>
      <c s="464">
        <v>0</v>
      </c>
      <c s="469">
        <v>0</v>
      </c>
      <c s="469">
        <v>0</v>
      </c>
      <c s="465">
        <v>1025317.35</v>
      </c>
      <c s="471">
        <v>44291</v>
      </c>
      <c s="471">
        <v>46117</v>
      </c>
      <c s="472">
        <v>1025317.35</v>
      </c>
      <c s="861">
        <v>1.3472222222222223</v>
      </c>
      <c s="861">
        <v>5</v>
      </c>
      <c s="633">
        <v>0.071294999999999997</v>
      </c>
      <c s="473">
        <v>1.3472222222222223</v>
      </c>
      <c s="473">
        <v>5</v>
      </c>
      <c s="474">
        <v>0.071294999999999997</v>
      </c>
      <c s="783" t="s">
        <v>1478</v>
      </c>
      <c s="783" t="s">
        <v>1479</v>
      </c>
    </row>
    <row r="971" spans="1:41" s="783" customFormat="1" ht="14.4">
      <c r="A971" s="475" t="s">
        <v>864</v>
      </c>
      <c s="460">
        <v>1</v>
      </c>
      <c s="459" t="s">
        <v>3002</v>
      </c>
      <c s="857" t="s">
        <v>364</v>
      </c>
      <c s="459" t="s">
        <v>365</v>
      </c>
      <c s="459" t="s">
        <v>979</v>
      </c>
      <c s="459" t="s">
        <v>371</v>
      </c>
      <c s="459" t="s">
        <v>957</v>
      </c>
      <c s="459" t="s">
        <v>366</v>
      </c>
      <c s="459" t="s">
        <v>1</v>
      </c>
      <c s="459" t="s">
        <v>863</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1075180.04</v>
      </c>
      <c s="861">
        <v>0</v>
      </c>
      <c s="861">
        <v>0</v>
      </c>
      <c s="633">
        <v>0.061652999999999999</v>
      </c>
      <c s="473">
        <v>0</v>
      </c>
      <c s="473">
        <v>0</v>
      </c>
      <c s="474">
        <v>0</v>
      </c>
      <c s="783" t="s">
        <v>1478</v>
      </c>
      <c s="783" t="s">
        <v>1479</v>
      </c>
    </row>
    <row r="972" spans="1:41" s="783" customFormat="1" ht="14.4">
      <c r="A972" s="475" t="s">
        <v>865</v>
      </c>
      <c s="460">
        <v>1</v>
      </c>
      <c s="459" t="s">
        <v>3003</v>
      </c>
      <c s="857" t="s">
        <v>364</v>
      </c>
      <c s="459" t="s">
        <v>365</v>
      </c>
      <c s="459" t="s">
        <v>979</v>
      </c>
      <c s="459" t="s">
        <v>371</v>
      </c>
      <c s="459" t="s">
        <v>957</v>
      </c>
      <c s="459" t="s">
        <v>366</v>
      </c>
      <c s="459" t="s">
        <v>1</v>
      </c>
      <c s="459" t="s">
        <v>863</v>
      </c>
      <c s="459" t="s">
        <v>367</v>
      </c>
      <c s="459" t="s">
        <v>372</v>
      </c>
      <c s="466">
        <v>1</v>
      </c>
      <c s="466">
        <v>1</v>
      </c>
      <c s="466">
        <v>1</v>
      </c>
      <c s="466">
        <v>0</v>
      </c>
      <c s="466">
        <v>0</v>
      </c>
      <c s="466">
        <v>1</v>
      </c>
      <c s="467">
        <v>1</v>
      </c>
      <c s="467">
        <v>1</v>
      </c>
      <c s="467">
        <v>0</v>
      </c>
      <c s="468">
        <v>940514.32999999996</v>
      </c>
      <c s="463">
        <v>0</v>
      </c>
      <c s="464">
        <v>0</v>
      </c>
      <c s="464">
        <v>0</v>
      </c>
      <c s="464">
        <v>0</v>
      </c>
      <c s="469">
        <v>0</v>
      </c>
      <c s="469">
        <v>0</v>
      </c>
      <c s="465">
        <v>940514.32999999996</v>
      </c>
      <c s="471">
        <v>44291</v>
      </c>
      <c s="471">
        <v>46117</v>
      </c>
      <c s="472">
        <v>940514.32999999996</v>
      </c>
      <c s="861">
        <v>1.3472222222222223</v>
      </c>
      <c s="861">
        <v>5</v>
      </c>
      <c s="633">
        <v>0.071294999999999997</v>
      </c>
      <c s="473">
        <v>1.3472222222222223</v>
      </c>
      <c s="473">
        <v>5</v>
      </c>
      <c s="474">
        <v>0.071294999999999983</v>
      </c>
      <c s="783" t="s">
        <v>1478</v>
      </c>
      <c s="783" t="s">
        <v>1479</v>
      </c>
    </row>
    <row r="973" spans="1:41" s="783" customFormat="1" ht="14.4">
      <c r="A973" s="475" t="s">
        <v>866</v>
      </c>
      <c s="460">
        <v>1</v>
      </c>
      <c s="459" t="s">
        <v>3004</v>
      </c>
      <c s="857" t="s">
        <v>364</v>
      </c>
      <c s="459" t="s">
        <v>365</v>
      </c>
      <c s="459" t="s">
        <v>979</v>
      </c>
      <c s="459" t="s">
        <v>371</v>
      </c>
      <c s="459" t="s">
        <v>957</v>
      </c>
      <c s="459" t="s">
        <v>366</v>
      </c>
      <c s="459" t="s">
        <v>1</v>
      </c>
      <c s="459" t="s">
        <v>109</v>
      </c>
      <c s="459" t="s">
        <v>367</v>
      </c>
      <c s="459" t="s">
        <v>372</v>
      </c>
      <c s="466">
        <v>1</v>
      </c>
      <c s="466">
        <v>1</v>
      </c>
      <c s="466">
        <v>1</v>
      </c>
      <c s="466">
        <v>0</v>
      </c>
      <c s="466">
        <v>0</v>
      </c>
      <c s="466">
        <v>1</v>
      </c>
      <c s="467">
        <v>1</v>
      </c>
      <c s="467">
        <v>1</v>
      </c>
      <c s="467">
        <v>0</v>
      </c>
      <c s="468">
        <v>989490.47999999998</v>
      </c>
      <c s="463">
        <v>0</v>
      </c>
      <c s="464">
        <v>0</v>
      </c>
      <c s="464">
        <v>0</v>
      </c>
      <c s="464">
        <v>0</v>
      </c>
      <c s="469">
        <v>0</v>
      </c>
      <c s="469">
        <v>0</v>
      </c>
      <c s="465">
        <v>989490.47999999998</v>
      </c>
      <c s="471">
        <v>44050</v>
      </c>
      <c s="471">
        <v>45876</v>
      </c>
      <c s="472">
        <v>989490.47999999998</v>
      </c>
      <c s="861">
        <v>0.68611111111111112</v>
      </c>
      <c s="861">
        <v>5</v>
      </c>
      <c s="633">
        <v>0.071294999999999997</v>
      </c>
      <c s="473">
        <v>0.68611111111111112</v>
      </c>
      <c s="473">
        <v>5.0000000000000009</v>
      </c>
      <c s="474">
        <v>0.071294999999999997</v>
      </c>
      <c s="783" t="s">
        <v>1478</v>
      </c>
      <c s="783" t="s">
        <v>1479</v>
      </c>
    </row>
    <row r="974" spans="1:41" s="783" customFormat="1" ht="14.4">
      <c r="A974" s="475" t="s">
        <v>867</v>
      </c>
      <c s="460">
        <v>1</v>
      </c>
      <c s="459" t="s">
        <v>3005</v>
      </c>
      <c s="857" t="s">
        <v>364</v>
      </c>
      <c s="459" t="s">
        <v>365</v>
      </c>
      <c s="459" t="s">
        <v>979</v>
      </c>
      <c s="459" t="s">
        <v>371</v>
      </c>
      <c s="459" t="s">
        <v>957</v>
      </c>
      <c s="459" t="s">
        <v>366</v>
      </c>
      <c s="459" t="s">
        <v>1</v>
      </c>
      <c s="459" t="s">
        <v>109</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558072.42000000004</v>
      </c>
      <c s="861">
        <v>0</v>
      </c>
      <c s="861">
        <v>0</v>
      </c>
      <c s="633">
        <v>0.061652999999999999</v>
      </c>
      <c s="473">
        <v>0</v>
      </c>
      <c s="473">
        <v>0</v>
      </c>
      <c s="474">
        <v>0</v>
      </c>
      <c s="783" t="s">
        <v>1478</v>
      </c>
      <c s="783" t="s">
        <v>1479</v>
      </c>
    </row>
    <row r="975" spans="1:41" s="783" customFormat="1" ht="14.4">
      <c r="A975" s="475" t="s">
        <v>868</v>
      </c>
      <c s="460">
        <v>1</v>
      </c>
      <c s="459" t="s">
        <v>3006</v>
      </c>
      <c s="857" t="s">
        <v>364</v>
      </c>
      <c s="459" t="s">
        <v>365</v>
      </c>
      <c s="459" t="s">
        <v>979</v>
      </c>
      <c s="459" t="s">
        <v>371</v>
      </c>
      <c s="459" t="s">
        <v>957</v>
      </c>
      <c s="459" t="s">
        <v>366</v>
      </c>
      <c s="459" t="s">
        <v>1</v>
      </c>
      <c s="459" t="s">
        <v>109</v>
      </c>
      <c s="459" t="s">
        <v>367</v>
      </c>
      <c s="459" t="s">
        <v>372</v>
      </c>
      <c s="466">
        <v>1</v>
      </c>
      <c s="466">
        <v>1</v>
      </c>
      <c s="466">
        <v>1</v>
      </c>
      <c s="466">
        <v>0</v>
      </c>
      <c s="466">
        <v>0</v>
      </c>
      <c s="466">
        <v>1</v>
      </c>
      <c s="467">
        <v>1</v>
      </c>
      <c s="467">
        <v>1</v>
      </c>
      <c s="467">
        <v>0</v>
      </c>
      <c s="468">
        <v>488262.73999999999</v>
      </c>
      <c s="463">
        <v>0</v>
      </c>
      <c s="464">
        <v>0</v>
      </c>
      <c s="464">
        <v>0</v>
      </c>
      <c s="464">
        <v>0</v>
      </c>
      <c s="469">
        <v>0</v>
      </c>
      <c s="469">
        <v>0</v>
      </c>
      <c s="465">
        <v>488262.73999999999</v>
      </c>
      <c s="471">
        <v>44291</v>
      </c>
      <c s="471">
        <v>46117</v>
      </c>
      <c s="472">
        <v>488262.73999999999</v>
      </c>
      <c s="861">
        <v>1.3472222222222223</v>
      </c>
      <c s="861">
        <v>5</v>
      </c>
      <c s="633">
        <v>0.071294999999999997</v>
      </c>
      <c s="473">
        <v>1.3472222222222223</v>
      </c>
      <c s="473">
        <v>5.0000000000000009</v>
      </c>
      <c s="474">
        <v>0.071294999999999997</v>
      </c>
      <c s="783" t="s">
        <v>1478</v>
      </c>
      <c s="783" t="s">
        <v>1479</v>
      </c>
    </row>
    <row r="976" spans="1:41" s="783" customFormat="1" ht="14.4">
      <c r="A976" s="475" t="s">
        <v>869</v>
      </c>
      <c s="460">
        <v>1</v>
      </c>
      <c s="459" t="s">
        <v>3007</v>
      </c>
      <c s="857" t="s">
        <v>364</v>
      </c>
      <c s="459" t="s">
        <v>365</v>
      </c>
      <c s="459" t="s">
        <v>979</v>
      </c>
      <c s="459" t="s">
        <v>371</v>
      </c>
      <c s="459" t="s">
        <v>957</v>
      </c>
      <c s="459" t="s">
        <v>366</v>
      </c>
      <c s="459" t="s">
        <v>1</v>
      </c>
      <c s="459" t="s">
        <v>242</v>
      </c>
      <c s="459" t="s">
        <v>367</v>
      </c>
      <c s="459" t="s">
        <v>372</v>
      </c>
      <c s="466">
        <v>1</v>
      </c>
      <c s="466">
        <v>1</v>
      </c>
      <c s="466">
        <v>1</v>
      </c>
      <c s="466">
        <v>0</v>
      </c>
      <c s="466">
        <v>0</v>
      </c>
      <c s="466">
        <v>1</v>
      </c>
      <c s="467">
        <v>1</v>
      </c>
      <c s="467">
        <v>1</v>
      </c>
      <c s="467">
        <v>0</v>
      </c>
      <c s="468">
        <v>4113187.5</v>
      </c>
      <c s="463">
        <v>0</v>
      </c>
      <c s="464">
        <v>0</v>
      </c>
      <c s="464">
        <v>0</v>
      </c>
      <c s="464">
        <v>0</v>
      </c>
      <c s="469">
        <v>0</v>
      </c>
      <c s="469">
        <v>0</v>
      </c>
      <c s="465">
        <v>4113187.5</v>
      </c>
      <c s="471">
        <v>43860</v>
      </c>
      <c s="471">
        <v>45687</v>
      </c>
      <c s="472">
        <v>4113187.5</v>
      </c>
      <c s="861">
        <v>0.16666666666666666</v>
      </c>
      <c s="861">
        <v>5</v>
      </c>
      <c s="633">
        <v>0.0785</v>
      </c>
      <c s="473">
        <v>0.16666666666666666</v>
      </c>
      <c s="473">
        <v>5</v>
      </c>
      <c s="474">
        <v>0.0785</v>
      </c>
      <c s="783" t="s">
        <v>1478</v>
      </c>
      <c s="783" t="s">
        <v>1479</v>
      </c>
    </row>
    <row r="977" spans="1:41" s="783" customFormat="1" ht="14.4">
      <c r="A977" s="475" t="s">
        <v>870</v>
      </c>
      <c s="460">
        <v>1</v>
      </c>
      <c s="459" t="s">
        <v>3008</v>
      </c>
      <c s="857" t="s">
        <v>364</v>
      </c>
      <c s="459" t="s">
        <v>365</v>
      </c>
      <c s="459" t="s">
        <v>979</v>
      </c>
      <c s="459" t="s">
        <v>371</v>
      </c>
      <c s="459" t="s">
        <v>957</v>
      </c>
      <c s="459" t="s">
        <v>366</v>
      </c>
      <c s="459" t="s">
        <v>1</v>
      </c>
      <c s="459" t="s">
        <v>48</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22914661.34</v>
      </c>
      <c s="861">
        <v>0</v>
      </c>
      <c s="861">
        <v>0</v>
      </c>
      <c s="633">
        <v>0.061652999999999999</v>
      </c>
      <c s="473">
        <v>0</v>
      </c>
      <c s="473">
        <v>0</v>
      </c>
      <c s="474">
        <v>0</v>
      </c>
      <c s="783" t="s">
        <v>1478</v>
      </c>
      <c s="783" t="s">
        <v>1479</v>
      </c>
    </row>
    <row r="978" spans="1:41" s="783" customFormat="1" ht="14.4">
      <c r="A978" s="475" t="s">
        <v>871</v>
      </c>
      <c s="460">
        <v>1</v>
      </c>
      <c s="459" t="s">
        <v>3009</v>
      </c>
      <c s="857" t="s">
        <v>364</v>
      </c>
      <c s="459" t="s">
        <v>365</v>
      </c>
      <c s="459" t="s">
        <v>979</v>
      </c>
      <c s="459" t="s">
        <v>371</v>
      </c>
      <c s="459" t="s">
        <v>957</v>
      </c>
      <c s="459" t="s">
        <v>366</v>
      </c>
      <c s="459" t="s">
        <v>1</v>
      </c>
      <c s="459" t="s">
        <v>266</v>
      </c>
      <c s="459" t="s">
        <v>367</v>
      </c>
      <c s="459" t="s">
        <v>372</v>
      </c>
      <c s="466">
        <v>1</v>
      </c>
      <c s="466">
        <v>1</v>
      </c>
      <c s="466">
        <v>1</v>
      </c>
      <c s="466">
        <v>0</v>
      </c>
      <c s="466">
        <v>0</v>
      </c>
      <c s="466">
        <v>1</v>
      </c>
      <c s="467">
        <v>1</v>
      </c>
      <c s="467">
        <v>1</v>
      </c>
      <c s="467">
        <v>0</v>
      </c>
      <c s="468">
        <v>1661440.46</v>
      </c>
      <c s="463">
        <v>0</v>
      </c>
      <c s="464">
        <v>0</v>
      </c>
      <c s="464">
        <v>0</v>
      </c>
      <c s="464">
        <v>0</v>
      </c>
      <c s="469">
        <v>0</v>
      </c>
      <c s="469">
        <v>0</v>
      </c>
      <c s="465">
        <v>1661440.46</v>
      </c>
      <c s="471">
        <v>44050</v>
      </c>
      <c s="471">
        <v>45876</v>
      </c>
      <c s="472">
        <v>1661440.46</v>
      </c>
      <c s="861">
        <v>0.68611111111111112</v>
      </c>
      <c s="861">
        <v>5</v>
      </c>
      <c s="633">
        <v>0.071294999999999997</v>
      </c>
      <c s="473">
        <v>0.68611111111111112</v>
      </c>
      <c s="473">
        <v>5</v>
      </c>
      <c s="474">
        <v>0.071294999999999997</v>
      </c>
      <c s="783" t="s">
        <v>1478</v>
      </c>
      <c s="783" t="s">
        <v>1479</v>
      </c>
    </row>
    <row r="979" spans="1:41" s="783" customFormat="1" ht="14.4">
      <c r="A979" s="475" t="s">
        <v>872</v>
      </c>
      <c s="460">
        <v>1</v>
      </c>
      <c s="459" t="s">
        <v>3010</v>
      </c>
      <c s="857" t="s">
        <v>364</v>
      </c>
      <c s="459" t="s">
        <v>365</v>
      </c>
      <c s="459" t="s">
        <v>979</v>
      </c>
      <c s="459" t="s">
        <v>371</v>
      </c>
      <c s="459" t="s">
        <v>957</v>
      </c>
      <c s="459" t="s">
        <v>366</v>
      </c>
      <c s="459" t="s">
        <v>1</v>
      </c>
      <c s="459" t="s">
        <v>266</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1208937.55</v>
      </c>
      <c s="861">
        <v>0</v>
      </c>
      <c s="861">
        <v>0</v>
      </c>
      <c s="633">
        <v>0.061652999999999999</v>
      </c>
      <c s="473">
        <v>0</v>
      </c>
      <c s="473">
        <v>0</v>
      </c>
      <c s="474">
        <v>0</v>
      </c>
      <c s="783" t="s">
        <v>1478</v>
      </c>
      <c s="783" t="s">
        <v>1479</v>
      </c>
    </row>
    <row r="980" spans="1:41" s="783" customFormat="1" ht="14.4">
      <c r="A980" s="475" t="s">
        <v>873</v>
      </c>
      <c s="460">
        <v>1</v>
      </c>
      <c s="459" t="s">
        <v>3011</v>
      </c>
      <c s="857" t="s">
        <v>364</v>
      </c>
      <c s="459" t="s">
        <v>365</v>
      </c>
      <c s="459" t="s">
        <v>979</v>
      </c>
      <c s="459" t="s">
        <v>371</v>
      </c>
      <c s="459" t="s">
        <v>957</v>
      </c>
      <c s="459" t="s">
        <v>366</v>
      </c>
      <c s="459" t="s">
        <v>1</v>
      </c>
      <c s="459" t="s">
        <v>266</v>
      </c>
      <c s="459" t="s">
        <v>367</v>
      </c>
      <c s="459" t="s">
        <v>372</v>
      </c>
      <c s="466">
        <v>1</v>
      </c>
      <c s="466">
        <v>1</v>
      </c>
      <c s="466">
        <v>1</v>
      </c>
      <c s="466">
        <v>0</v>
      </c>
      <c s="466">
        <v>0</v>
      </c>
      <c s="466">
        <v>1</v>
      </c>
      <c s="467">
        <v>1</v>
      </c>
      <c s="467">
        <v>1</v>
      </c>
      <c s="467">
        <v>0</v>
      </c>
      <c s="468">
        <v>1057546.1899999999</v>
      </c>
      <c s="463">
        <v>0</v>
      </c>
      <c s="464">
        <v>0</v>
      </c>
      <c s="464">
        <v>0</v>
      </c>
      <c s="464">
        <v>0</v>
      </c>
      <c s="469">
        <v>0</v>
      </c>
      <c s="469">
        <v>0</v>
      </c>
      <c s="465">
        <v>1057546.1899999999</v>
      </c>
      <c s="471">
        <v>44291</v>
      </c>
      <c s="471">
        <v>46117</v>
      </c>
      <c s="472">
        <v>1057546.1899999999</v>
      </c>
      <c s="861">
        <v>1.3472222222222223</v>
      </c>
      <c s="861">
        <v>5</v>
      </c>
      <c s="633">
        <v>0.071294999999999997</v>
      </c>
      <c s="473">
        <v>1.3472222222222223</v>
      </c>
      <c s="473">
        <v>5</v>
      </c>
      <c s="474">
        <v>0.071294999999999997</v>
      </c>
      <c s="783" t="s">
        <v>1478</v>
      </c>
      <c s="783" t="s">
        <v>1479</v>
      </c>
    </row>
    <row r="981" spans="1:41" s="783" customFormat="1" ht="14.4">
      <c r="A981" s="475" t="s">
        <v>874</v>
      </c>
      <c s="460">
        <v>1</v>
      </c>
      <c s="459" t="s">
        <v>3012</v>
      </c>
      <c s="857" t="s">
        <v>364</v>
      </c>
      <c s="459" t="s">
        <v>365</v>
      </c>
      <c s="459" t="s">
        <v>979</v>
      </c>
      <c s="459" t="s">
        <v>371</v>
      </c>
      <c s="459" t="s">
        <v>957</v>
      </c>
      <c s="459" t="s">
        <v>366</v>
      </c>
      <c s="459" t="s">
        <v>1</v>
      </c>
      <c s="459" t="s">
        <v>320</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1647489.3</v>
      </c>
      <c s="861">
        <v>0</v>
      </c>
      <c s="861">
        <v>0</v>
      </c>
      <c s="633">
        <v>0.061652999999999999</v>
      </c>
      <c s="473">
        <v>0</v>
      </c>
      <c s="473">
        <v>0</v>
      </c>
      <c s="474">
        <v>0</v>
      </c>
      <c s="783" t="s">
        <v>1478</v>
      </c>
      <c s="783" t="s">
        <v>1479</v>
      </c>
    </row>
    <row r="982" spans="1:41" s="783" customFormat="1" ht="14.4">
      <c r="A982" s="475" t="s">
        <v>875</v>
      </c>
      <c s="460">
        <v>1</v>
      </c>
      <c s="459" t="s">
        <v>3013</v>
      </c>
      <c s="857" t="s">
        <v>364</v>
      </c>
      <c s="459" t="s">
        <v>365</v>
      </c>
      <c s="459" t="s">
        <v>979</v>
      </c>
      <c s="459" t="s">
        <v>371</v>
      </c>
      <c s="459" t="s">
        <v>957</v>
      </c>
      <c s="459" t="s">
        <v>366</v>
      </c>
      <c s="459" t="s">
        <v>1</v>
      </c>
      <c s="459" t="s">
        <v>320</v>
      </c>
      <c s="459" t="s">
        <v>367</v>
      </c>
      <c s="459" t="s">
        <v>372</v>
      </c>
      <c s="466">
        <v>1</v>
      </c>
      <c s="466">
        <v>1</v>
      </c>
      <c s="466">
        <v>1</v>
      </c>
      <c s="466">
        <v>0</v>
      </c>
      <c s="466">
        <v>0</v>
      </c>
      <c s="466">
        <v>1</v>
      </c>
      <c s="467">
        <v>1</v>
      </c>
      <c s="467">
        <v>1</v>
      </c>
      <c s="467">
        <v>0</v>
      </c>
      <c s="468">
        <v>1440208.53</v>
      </c>
      <c s="463">
        <v>0</v>
      </c>
      <c s="464">
        <v>0</v>
      </c>
      <c s="464">
        <v>0</v>
      </c>
      <c s="464">
        <v>0</v>
      </c>
      <c s="469">
        <v>0</v>
      </c>
      <c s="469">
        <v>0</v>
      </c>
      <c s="465">
        <v>1440208.53</v>
      </c>
      <c s="471">
        <v>44291</v>
      </c>
      <c s="471">
        <v>46117</v>
      </c>
      <c s="472">
        <v>1440208.53</v>
      </c>
      <c s="861">
        <v>1.3472222222222223</v>
      </c>
      <c s="861">
        <v>5</v>
      </c>
      <c s="633">
        <v>0.071294999999999997</v>
      </c>
      <c s="473">
        <v>1.3472222222222223</v>
      </c>
      <c s="473">
        <v>5</v>
      </c>
      <c s="474">
        <v>0.071294999999999997</v>
      </c>
      <c s="783" t="s">
        <v>1478</v>
      </c>
      <c s="783" t="s">
        <v>1479</v>
      </c>
    </row>
    <row r="983" spans="1:41" s="783" customFormat="1" ht="14.4">
      <c r="A983" s="475" t="s">
        <v>876</v>
      </c>
      <c s="460">
        <v>1</v>
      </c>
      <c s="459" t="s">
        <v>3014</v>
      </c>
      <c s="857" t="s">
        <v>364</v>
      </c>
      <c s="459" t="s">
        <v>365</v>
      </c>
      <c s="459" t="s">
        <v>979</v>
      </c>
      <c s="459" t="s">
        <v>371</v>
      </c>
      <c s="459" t="s">
        <v>957</v>
      </c>
      <c s="459" t="s">
        <v>366</v>
      </c>
      <c s="459" t="s">
        <v>1</v>
      </c>
      <c s="459" t="s">
        <v>81</v>
      </c>
      <c s="459" t="s">
        <v>367</v>
      </c>
      <c s="459" t="s">
        <v>372</v>
      </c>
      <c s="466">
        <v>1</v>
      </c>
      <c s="466">
        <v>1</v>
      </c>
      <c s="466">
        <v>1</v>
      </c>
      <c s="466">
        <v>0</v>
      </c>
      <c s="466">
        <v>0</v>
      </c>
      <c s="466">
        <v>1</v>
      </c>
      <c s="467">
        <v>1</v>
      </c>
      <c s="467">
        <v>1</v>
      </c>
      <c s="467">
        <v>0</v>
      </c>
      <c s="468">
        <v>2403171.7200000002</v>
      </c>
      <c s="463">
        <v>0</v>
      </c>
      <c s="464">
        <v>0</v>
      </c>
      <c s="464">
        <v>0</v>
      </c>
      <c s="464">
        <v>0</v>
      </c>
      <c s="469">
        <v>0</v>
      </c>
      <c s="469">
        <v>0</v>
      </c>
      <c s="465">
        <v>2403171.7200000002</v>
      </c>
      <c s="471">
        <v>44050</v>
      </c>
      <c s="471">
        <v>45876</v>
      </c>
      <c s="472">
        <v>2403171.7200000002</v>
      </c>
      <c s="861">
        <v>0.68611111111111112</v>
      </c>
      <c s="861">
        <v>5</v>
      </c>
      <c s="633">
        <v>0.071294999999999997</v>
      </c>
      <c s="473">
        <v>0.68611111111111112</v>
      </c>
      <c s="473">
        <v>5</v>
      </c>
      <c s="474">
        <v>0.071294999999999997</v>
      </c>
      <c s="783" t="s">
        <v>1478</v>
      </c>
      <c s="783" t="s">
        <v>1479</v>
      </c>
    </row>
    <row r="984" spans="1:41" s="783" customFormat="1" ht="14.4">
      <c r="A984" s="475" t="s">
        <v>877</v>
      </c>
      <c s="460">
        <v>1</v>
      </c>
      <c s="459" t="s">
        <v>3015</v>
      </c>
      <c s="857" t="s">
        <v>364</v>
      </c>
      <c s="459" t="s">
        <v>365</v>
      </c>
      <c s="459" t="s">
        <v>979</v>
      </c>
      <c s="459" t="s">
        <v>371</v>
      </c>
      <c s="459" t="s">
        <v>957</v>
      </c>
      <c s="459" t="s">
        <v>366</v>
      </c>
      <c s="459" t="s">
        <v>1</v>
      </c>
      <c s="459" t="s">
        <v>81</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1307833.96</v>
      </c>
      <c s="861">
        <v>0</v>
      </c>
      <c s="861">
        <v>0</v>
      </c>
      <c s="633">
        <v>0.061652999999999999</v>
      </c>
      <c s="473">
        <v>0</v>
      </c>
      <c s="473">
        <v>0</v>
      </c>
      <c s="474">
        <v>0</v>
      </c>
      <c s="783" t="s">
        <v>1478</v>
      </c>
      <c s="783" t="s">
        <v>1479</v>
      </c>
    </row>
    <row r="985" spans="1:41" s="783" customFormat="1" ht="14.4">
      <c r="A985" s="475" t="s">
        <v>878</v>
      </c>
      <c s="460">
        <v>1</v>
      </c>
      <c s="459" t="s">
        <v>3016</v>
      </c>
      <c s="857" t="s">
        <v>364</v>
      </c>
      <c s="459" t="s">
        <v>365</v>
      </c>
      <c s="459" t="s">
        <v>979</v>
      </c>
      <c s="459" t="s">
        <v>371</v>
      </c>
      <c s="459" t="s">
        <v>957</v>
      </c>
      <c s="459" t="s">
        <v>366</v>
      </c>
      <c s="459" t="s">
        <v>1</v>
      </c>
      <c s="459" t="s">
        <v>81</v>
      </c>
      <c s="459" t="s">
        <v>367</v>
      </c>
      <c s="459" t="s">
        <v>372</v>
      </c>
      <c s="466">
        <v>1</v>
      </c>
      <c s="466">
        <v>1</v>
      </c>
      <c s="466">
        <v>1</v>
      </c>
      <c s="466">
        <v>0</v>
      </c>
      <c s="466">
        <v>0</v>
      </c>
      <c s="466">
        <v>1</v>
      </c>
      <c s="467">
        <v>1</v>
      </c>
      <c s="467">
        <v>1</v>
      </c>
      <c s="467">
        <v>0</v>
      </c>
      <c s="468">
        <v>1144147.0700000001</v>
      </c>
      <c s="463">
        <v>0</v>
      </c>
      <c s="464">
        <v>0</v>
      </c>
      <c s="464">
        <v>0</v>
      </c>
      <c s="464">
        <v>0</v>
      </c>
      <c s="469">
        <v>0</v>
      </c>
      <c s="469">
        <v>0</v>
      </c>
      <c s="465">
        <v>1144147.0700000001</v>
      </c>
      <c s="471">
        <v>44291</v>
      </c>
      <c s="471">
        <v>46117</v>
      </c>
      <c s="472">
        <v>1144147.0700000001</v>
      </c>
      <c s="861">
        <v>1.3472222222222223</v>
      </c>
      <c s="861">
        <v>5</v>
      </c>
      <c s="633">
        <v>0.071294999999999997</v>
      </c>
      <c s="473">
        <v>1.3472222222222223</v>
      </c>
      <c s="473">
        <v>5</v>
      </c>
      <c s="474">
        <v>0.071294999999999997</v>
      </c>
      <c s="783" t="s">
        <v>1478</v>
      </c>
      <c s="783" t="s">
        <v>1479</v>
      </c>
    </row>
    <row r="986" spans="1:41" s="783" customFormat="1" ht="14.4">
      <c r="A986" s="475" t="s">
        <v>879</v>
      </c>
      <c s="460">
        <v>1</v>
      </c>
      <c s="459" t="s">
        <v>3017</v>
      </c>
      <c s="857" t="s">
        <v>364</v>
      </c>
      <c s="459" t="s">
        <v>365</v>
      </c>
      <c s="459" t="s">
        <v>979</v>
      </c>
      <c s="459" t="s">
        <v>371</v>
      </c>
      <c s="459" t="s">
        <v>957</v>
      </c>
      <c s="459" t="s">
        <v>366</v>
      </c>
      <c s="459" t="s">
        <v>1</v>
      </c>
      <c s="459" t="s">
        <v>81</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3425597.3199999998</v>
      </c>
      <c s="861">
        <v>0</v>
      </c>
      <c s="861">
        <v>0</v>
      </c>
      <c s="633">
        <v>0.061652999999999999</v>
      </c>
      <c s="473">
        <v>0</v>
      </c>
      <c s="473">
        <v>0</v>
      </c>
      <c s="474">
        <v>0</v>
      </c>
      <c s="783" t="s">
        <v>1478</v>
      </c>
      <c s="783" t="s">
        <v>1479</v>
      </c>
    </row>
    <row r="987" spans="1:41" s="783" customFormat="1" ht="14.4">
      <c r="A987" s="475" t="s">
        <v>880</v>
      </c>
      <c s="460">
        <v>1</v>
      </c>
      <c s="459" t="s">
        <v>3018</v>
      </c>
      <c s="857" t="s">
        <v>364</v>
      </c>
      <c s="459" t="s">
        <v>365</v>
      </c>
      <c s="459" t="s">
        <v>979</v>
      </c>
      <c s="459" t="s">
        <v>819</v>
      </c>
      <c s="459" t="s">
        <v>956</v>
      </c>
      <c s="459" t="s">
        <v>818</v>
      </c>
      <c s="459" t="s">
        <v>0</v>
      </c>
      <c s="459" t="s">
        <v>881</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640746.02000000002</v>
      </c>
      <c s="861">
        <v>0</v>
      </c>
      <c s="861">
        <v>0</v>
      </c>
      <c s="633">
        <v>0.061652999999999999</v>
      </c>
      <c s="473">
        <v>0</v>
      </c>
      <c s="473">
        <v>0</v>
      </c>
      <c s="474">
        <v>0</v>
      </c>
      <c s="783" t="s">
        <v>1478</v>
      </c>
      <c s="783" t="s">
        <v>1479</v>
      </c>
    </row>
    <row r="988" spans="1:41" s="783" customFormat="1" ht="14.4">
      <c r="A988" s="475" t="s">
        <v>882</v>
      </c>
      <c s="460">
        <v>1</v>
      </c>
      <c s="459" t="s">
        <v>3019</v>
      </c>
      <c s="857" t="s">
        <v>364</v>
      </c>
      <c s="459" t="s">
        <v>365</v>
      </c>
      <c s="459" t="s">
        <v>979</v>
      </c>
      <c s="459" t="s">
        <v>819</v>
      </c>
      <c s="459" t="s">
        <v>956</v>
      </c>
      <c s="459" t="s">
        <v>818</v>
      </c>
      <c s="459" t="s">
        <v>0</v>
      </c>
      <c s="459" t="s">
        <v>881</v>
      </c>
      <c s="459" t="s">
        <v>367</v>
      </c>
      <c s="459" t="s">
        <v>372</v>
      </c>
      <c s="466">
        <v>1</v>
      </c>
      <c s="466">
        <v>1</v>
      </c>
      <c s="466">
        <v>1</v>
      </c>
      <c s="466">
        <v>1</v>
      </c>
      <c s="466">
        <v>1</v>
      </c>
      <c s="466">
        <v>1</v>
      </c>
      <c s="467">
        <v>0</v>
      </c>
      <c s="467">
        <v>1</v>
      </c>
      <c s="467">
        <v>0</v>
      </c>
      <c s="468">
        <v>640629.77000000002</v>
      </c>
      <c s="463">
        <v>0</v>
      </c>
      <c s="464">
        <v>0</v>
      </c>
      <c s="464">
        <v>0</v>
      </c>
      <c s="464">
        <v>0</v>
      </c>
      <c s="469">
        <v>0</v>
      </c>
      <c s="469">
        <v>0</v>
      </c>
      <c s="465">
        <v>640629.77000000002</v>
      </c>
      <c s="471">
        <v>44291</v>
      </c>
      <c s="471">
        <v>46117</v>
      </c>
      <c s="472">
        <v>640629.77000000002</v>
      </c>
      <c s="861">
        <v>1.3472222222222223</v>
      </c>
      <c s="861">
        <v>5</v>
      </c>
      <c s="633">
        <v>0.071294999999999997</v>
      </c>
      <c s="473">
        <v>1.3472222222222223</v>
      </c>
      <c s="473">
        <v>5</v>
      </c>
      <c s="474">
        <v>0.071294999999999997</v>
      </c>
      <c s="783" t="s">
        <v>1478</v>
      </c>
      <c s="783" t="s">
        <v>1479</v>
      </c>
    </row>
    <row r="989" spans="1:41" s="783" customFormat="1" ht="14.4">
      <c r="A989" s="475" t="s">
        <v>884</v>
      </c>
      <c s="460">
        <v>1</v>
      </c>
      <c s="459" t="s">
        <v>3020</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21938152.809999999</v>
      </c>
      <c s="463">
        <v>0</v>
      </c>
      <c s="464">
        <v>0</v>
      </c>
      <c s="464">
        <v>0</v>
      </c>
      <c s="464">
        <v>0</v>
      </c>
      <c s="469">
        <v>0</v>
      </c>
      <c s="469">
        <v>0</v>
      </c>
      <c s="465">
        <v>21938152.809999999</v>
      </c>
      <c s="471">
        <v>44168</v>
      </c>
      <c s="471">
        <v>45994</v>
      </c>
      <c s="472">
        <v>21938152.809999999</v>
      </c>
      <c s="861">
        <v>1.0083333333333333</v>
      </c>
      <c s="861">
        <v>5</v>
      </c>
      <c s="633">
        <v>0.071294999999999997</v>
      </c>
      <c s="473">
        <v>1.0083333333333333</v>
      </c>
      <c s="473">
        <v>5</v>
      </c>
      <c s="474">
        <v>0.071294999999999997</v>
      </c>
      <c s="783" t="s">
        <v>1478</v>
      </c>
      <c s="783" t="s">
        <v>1479</v>
      </c>
    </row>
    <row r="990" spans="1:41" s="783" customFormat="1" ht="14.4">
      <c r="A990" s="475" t="s">
        <v>885</v>
      </c>
      <c s="460">
        <v>1</v>
      </c>
      <c s="459" t="s">
        <v>3021</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21410035.870000001</v>
      </c>
      <c s="861">
        <v>0</v>
      </c>
      <c s="861">
        <v>0</v>
      </c>
      <c s="633">
        <v>0.061652999999999999</v>
      </c>
      <c s="473">
        <v>0</v>
      </c>
      <c s="473">
        <v>0</v>
      </c>
      <c s="474">
        <v>0</v>
      </c>
      <c s="783" t="s">
        <v>1478</v>
      </c>
      <c s="783" t="s">
        <v>1479</v>
      </c>
    </row>
    <row r="991" spans="1:41" s="783" customFormat="1" ht="14.4">
      <c r="A991" s="475" t="s">
        <v>886</v>
      </c>
      <c s="460">
        <v>1</v>
      </c>
      <c s="459" t="s">
        <v>3022</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10637875.189999999</v>
      </c>
      <c s="861">
        <v>0</v>
      </c>
      <c s="861">
        <v>0</v>
      </c>
      <c s="633">
        <v>0.061652999999999999</v>
      </c>
      <c s="473">
        <v>0</v>
      </c>
      <c s="473">
        <v>0</v>
      </c>
      <c s="474">
        <v>0</v>
      </c>
      <c s="783" t="s">
        <v>1478</v>
      </c>
      <c s="783" t="s">
        <v>1479</v>
      </c>
    </row>
    <row r="992" spans="1:41" s="783" customFormat="1" ht="14.4">
      <c r="A992" s="475" t="s">
        <v>887</v>
      </c>
      <c s="460">
        <v>1</v>
      </c>
      <c s="459" t="s">
        <v>3023</v>
      </c>
      <c s="857"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10798079.119999999</v>
      </c>
      <c s="861">
        <v>0</v>
      </c>
      <c s="861">
        <v>0</v>
      </c>
      <c s="633">
        <v>0.061652999999999999</v>
      </c>
      <c s="473">
        <v>0</v>
      </c>
      <c s="473">
        <v>0</v>
      </c>
      <c s="474">
        <v>0</v>
      </c>
      <c s="783" t="s">
        <v>1478</v>
      </c>
      <c s="783" t="s">
        <v>1479</v>
      </c>
    </row>
    <row r="993" spans="1:41" s="783" customFormat="1" ht="14.4">
      <c r="A993" s="475" t="s">
        <v>889</v>
      </c>
      <c s="460">
        <v>1</v>
      </c>
      <c s="459" t="s">
        <v>3024</v>
      </c>
      <c s="857" t="s">
        <v>364</v>
      </c>
      <c s="459" t="s">
        <v>365</v>
      </c>
      <c s="459" t="s">
        <v>979</v>
      </c>
      <c s="459" t="s">
        <v>819</v>
      </c>
      <c s="459" t="s">
        <v>956</v>
      </c>
      <c s="459" t="s">
        <v>818</v>
      </c>
      <c s="459" t="s">
        <v>0</v>
      </c>
      <c s="459" t="s">
        <v>890</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486119.84000000003</v>
      </c>
      <c s="861">
        <v>0</v>
      </c>
      <c s="861">
        <v>0</v>
      </c>
      <c s="633">
        <v>0.061652999999999999</v>
      </c>
      <c s="473">
        <v>0</v>
      </c>
      <c s="473">
        <v>0</v>
      </c>
      <c s="474">
        <v>0</v>
      </c>
      <c s="783" t="s">
        <v>1478</v>
      </c>
      <c s="783" t="s">
        <v>1479</v>
      </c>
    </row>
    <row r="994" spans="1:41" s="783" customFormat="1" ht="14.4">
      <c r="A994" s="475" t="s">
        <v>891</v>
      </c>
      <c s="460">
        <v>1</v>
      </c>
      <c s="459" t="s">
        <v>3025</v>
      </c>
      <c s="857" t="s">
        <v>364</v>
      </c>
      <c s="459" t="s">
        <v>365</v>
      </c>
      <c s="459" t="s">
        <v>979</v>
      </c>
      <c s="459" t="s">
        <v>819</v>
      </c>
      <c s="459" t="s">
        <v>956</v>
      </c>
      <c s="459" t="s">
        <v>818</v>
      </c>
      <c s="459" t="s">
        <v>0</v>
      </c>
      <c s="459" t="s">
        <v>890</v>
      </c>
      <c s="459" t="s">
        <v>367</v>
      </c>
      <c s="459" t="s">
        <v>372</v>
      </c>
      <c s="466">
        <v>1</v>
      </c>
      <c s="466">
        <v>1</v>
      </c>
      <c s="466">
        <v>1</v>
      </c>
      <c s="466">
        <v>1</v>
      </c>
      <c s="466">
        <v>1</v>
      </c>
      <c s="466">
        <v>1</v>
      </c>
      <c s="467">
        <v>0</v>
      </c>
      <c s="467">
        <v>1</v>
      </c>
      <c s="467">
        <v>0</v>
      </c>
      <c s="468">
        <v>486119.84000000003</v>
      </c>
      <c s="463">
        <v>0</v>
      </c>
      <c s="464">
        <v>0</v>
      </c>
      <c s="464">
        <v>0</v>
      </c>
      <c s="464">
        <v>0</v>
      </c>
      <c s="469">
        <v>0</v>
      </c>
      <c s="469">
        <v>0</v>
      </c>
      <c s="465">
        <v>486119.84000000003</v>
      </c>
      <c s="471">
        <v>44291</v>
      </c>
      <c s="471">
        <v>46117</v>
      </c>
      <c s="472">
        <v>486119.84000000003</v>
      </c>
      <c s="861">
        <v>1.3472222222222223</v>
      </c>
      <c s="861">
        <v>5</v>
      </c>
      <c s="633">
        <v>0.071294999999999997</v>
      </c>
      <c s="473">
        <v>1.3472222222222223</v>
      </c>
      <c s="473">
        <v>5</v>
      </c>
      <c s="474">
        <v>0.071294999999999997</v>
      </c>
      <c s="783" t="s">
        <v>1478</v>
      </c>
      <c s="783" t="s">
        <v>1479</v>
      </c>
    </row>
    <row r="995" spans="1:41" s="783" customFormat="1" ht="14.4">
      <c r="A995" s="475" t="s">
        <v>892</v>
      </c>
      <c s="460">
        <v>1</v>
      </c>
      <c s="459" t="s">
        <v>3026</v>
      </c>
      <c s="857" t="s">
        <v>364</v>
      </c>
      <c s="459" t="s">
        <v>365</v>
      </c>
      <c s="459" t="s">
        <v>979</v>
      </c>
      <c s="459" t="s">
        <v>819</v>
      </c>
      <c s="459" t="s">
        <v>956</v>
      </c>
      <c s="459" t="s">
        <v>818</v>
      </c>
      <c s="459" t="s">
        <v>0</v>
      </c>
      <c s="459" t="s">
        <v>893</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483442.85999999999</v>
      </c>
      <c s="861">
        <v>0</v>
      </c>
      <c s="861">
        <v>0</v>
      </c>
      <c s="633">
        <v>0.061652999999999999</v>
      </c>
      <c s="473">
        <v>0</v>
      </c>
      <c s="473">
        <v>0</v>
      </c>
      <c s="474">
        <v>0</v>
      </c>
      <c s="783" t="s">
        <v>1478</v>
      </c>
      <c s="783" t="s">
        <v>1479</v>
      </c>
    </row>
    <row r="996" spans="1:41" s="783" customFormat="1" ht="14.4">
      <c r="A996" s="475" t="s">
        <v>894</v>
      </c>
      <c s="460">
        <v>1</v>
      </c>
      <c s="459" t="s">
        <v>3027</v>
      </c>
      <c s="857" t="s">
        <v>364</v>
      </c>
      <c s="459" t="s">
        <v>365</v>
      </c>
      <c s="459" t="s">
        <v>979</v>
      </c>
      <c s="459" t="s">
        <v>819</v>
      </c>
      <c s="459" t="s">
        <v>956</v>
      </c>
      <c s="459" t="s">
        <v>818</v>
      </c>
      <c s="459" t="s">
        <v>0</v>
      </c>
      <c s="459" t="s">
        <v>893</v>
      </c>
      <c s="459" t="s">
        <v>367</v>
      </c>
      <c s="459" t="s">
        <v>372</v>
      </c>
      <c s="466">
        <v>1</v>
      </c>
      <c s="466">
        <v>1</v>
      </c>
      <c s="466">
        <v>1</v>
      </c>
      <c s="466">
        <v>1</v>
      </c>
      <c s="466">
        <v>1</v>
      </c>
      <c s="466">
        <v>1</v>
      </c>
      <c s="467">
        <v>0</v>
      </c>
      <c s="467">
        <v>1</v>
      </c>
      <c s="467">
        <v>0</v>
      </c>
      <c s="468">
        <v>483442.85999999999</v>
      </c>
      <c s="463">
        <v>0</v>
      </c>
      <c s="464">
        <v>0</v>
      </c>
      <c s="464">
        <v>0</v>
      </c>
      <c s="464">
        <v>0</v>
      </c>
      <c s="469">
        <v>0</v>
      </c>
      <c s="469">
        <v>0</v>
      </c>
      <c s="465">
        <v>483442.85999999999</v>
      </c>
      <c s="471">
        <v>44291</v>
      </c>
      <c s="471">
        <v>46117</v>
      </c>
      <c s="472">
        <v>483442.85999999999</v>
      </c>
      <c s="861">
        <v>1.3472222222222223</v>
      </c>
      <c s="861">
        <v>5</v>
      </c>
      <c s="633">
        <v>0.071294999999999997</v>
      </c>
      <c s="473">
        <v>1.3472222222222223</v>
      </c>
      <c s="473">
        <v>5</v>
      </c>
      <c s="474">
        <v>0.071294999999999997</v>
      </c>
      <c s="783" t="s">
        <v>1478</v>
      </c>
      <c s="783" t="s">
        <v>1479</v>
      </c>
    </row>
    <row r="997" spans="1:41" s="783" customFormat="1" ht="14.4">
      <c r="A997" s="475" t="s">
        <v>895</v>
      </c>
      <c s="460">
        <v>1</v>
      </c>
      <c s="459" t="s">
        <v>3028</v>
      </c>
      <c s="857" t="s">
        <v>364</v>
      </c>
      <c s="459" t="s">
        <v>365</v>
      </c>
      <c s="459" t="s">
        <v>979</v>
      </c>
      <c s="459" t="s">
        <v>819</v>
      </c>
      <c s="459" t="s">
        <v>956</v>
      </c>
      <c s="459" t="s">
        <v>818</v>
      </c>
      <c s="459" t="s">
        <v>0</v>
      </c>
      <c s="459" t="s">
        <v>896</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225665.14999999999</v>
      </c>
      <c s="861">
        <v>0</v>
      </c>
      <c s="861">
        <v>0</v>
      </c>
      <c s="633">
        <v>0.061652999999999999</v>
      </c>
      <c s="473">
        <v>0</v>
      </c>
      <c s="473">
        <v>0</v>
      </c>
      <c s="474">
        <v>0</v>
      </c>
      <c s="783" t="s">
        <v>1478</v>
      </c>
      <c s="783" t="s">
        <v>1479</v>
      </c>
    </row>
    <row r="998" spans="1:41" s="783" customFormat="1" ht="14.4">
      <c r="A998" s="475" t="s">
        <v>897</v>
      </c>
      <c s="460">
        <v>1</v>
      </c>
      <c s="459" t="s">
        <v>3029</v>
      </c>
      <c s="857" t="s">
        <v>364</v>
      </c>
      <c s="459" t="s">
        <v>365</v>
      </c>
      <c s="459" t="s">
        <v>979</v>
      </c>
      <c s="459" t="s">
        <v>819</v>
      </c>
      <c s="459" t="s">
        <v>956</v>
      </c>
      <c s="459" t="s">
        <v>818</v>
      </c>
      <c s="459" t="s">
        <v>0</v>
      </c>
      <c s="459" t="s">
        <v>896</v>
      </c>
      <c s="459" t="s">
        <v>367</v>
      </c>
      <c s="459" t="s">
        <v>372</v>
      </c>
      <c s="466">
        <v>1</v>
      </c>
      <c s="466">
        <v>1</v>
      </c>
      <c s="466">
        <v>1</v>
      </c>
      <c s="466">
        <v>1</v>
      </c>
      <c s="466">
        <v>1</v>
      </c>
      <c s="466">
        <v>1</v>
      </c>
      <c s="467">
        <v>0</v>
      </c>
      <c s="467">
        <v>1</v>
      </c>
      <c s="467">
        <v>0</v>
      </c>
      <c s="468">
        <v>225665.14999999999</v>
      </c>
      <c s="463">
        <v>0</v>
      </c>
      <c s="464">
        <v>0</v>
      </c>
      <c s="464">
        <v>0</v>
      </c>
      <c s="464">
        <v>0</v>
      </c>
      <c s="469">
        <v>0</v>
      </c>
      <c s="469">
        <v>0</v>
      </c>
      <c s="465">
        <v>225665.14999999999</v>
      </c>
      <c s="471">
        <v>44291</v>
      </c>
      <c s="471">
        <v>46117</v>
      </c>
      <c s="472">
        <v>225665.14999999999</v>
      </c>
      <c s="861">
        <v>1.3472222222222223</v>
      </c>
      <c s="861">
        <v>5</v>
      </c>
      <c s="633">
        <v>0.071294999999999997</v>
      </c>
      <c s="473">
        <v>1.3472222222222223</v>
      </c>
      <c s="473">
        <v>5</v>
      </c>
      <c s="474">
        <v>0.071294999999999997</v>
      </c>
      <c s="783" t="s">
        <v>1478</v>
      </c>
      <c s="783" t="s">
        <v>1479</v>
      </c>
    </row>
    <row r="999" spans="1:41" s="783" customFormat="1" ht="14.4">
      <c r="A999" s="475" t="s">
        <v>898</v>
      </c>
      <c s="460">
        <v>1</v>
      </c>
      <c s="459" t="s">
        <v>3030</v>
      </c>
      <c s="857" t="s">
        <v>364</v>
      </c>
      <c s="459" t="s">
        <v>365</v>
      </c>
      <c s="459" t="s">
        <v>979</v>
      </c>
      <c s="459" t="s">
        <v>819</v>
      </c>
      <c s="459" t="s">
        <v>956</v>
      </c>
      <c s="459" t="s">
        <v>818</v>
      </c>
      <c s="459" t="s">
        <v>0</v>
      </c>
      <c s="459" t="s">
        <v>899</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2916155.8999999999</v>
      </c>
      <c s="861">
        <v>0</v>
      </c>
      <c s="861">
        <v>0</v>
      </c>
      <c s="633">
        <v>0.061652999999999999</v>
      </c>
      <c s="473">
        <v>0</v>
      </c>
      <c s="473">
        <v>0</v>
      </c>
      <c s="474">
        <v>0</v>
      </c>
      <c s="783" t="s">
        <v>1478</v>
      </c>
      <c s="783" t="s">
        <v>1479</v>
      </c>
    </row>
    <row r="1000" spans="1:41" s="783" customFormat="1" ht="14.4">
      <c r="A1000" s="475" t="s">
        <v>900</v>
      </c>
      <c s="460">
        <v>1</v>
      </c>
      <c s="459" t="s">
        <v>3031</v>
      </c>
      <c s="857" t="s">
        <v>364</v>
      </c>
      <c s="459" t="s">
        <v>365</v>
      </c>
      <c s="459" t="s">
        <v>979</v>
      </c>
      <c s="459" t="s">
        <v>819</v>
      </c>
      <c s="459" t="s">
        <v>956</v>
      </c>
      <c s="459" t="s">
        <v>818</v>
      </c>
      <c s="459" t="s">
        <v>0</v>
      </c>
      <c s="459" t="s">
        <v>899</v>
      </c>
      <c s="459" t="s">
        <v>367</v>
      </c>
      <c s="459" t="s">
        <v>372</v>
      </c>
      <c s="466">
        <v>1</v>
      </c>
      <c s="466">
        <v>1</v>
      </c>
      <c s="466">
        <v>1</v>
      </c>
      <c s="466">
        <v>1</v>
      </c>
      <c s="466">
        <v>1</v>
      </c>
      <c s="466">
        <v>1</v>
      </c>
      <c s="467">
        <v>0</v>
      </c>
      <c s="467">
        <v>1</v>
      </c>
      <c s="467">
        <v>0</v>
      </c>
      <c s="468">
        <v>2916155.8999999999</v>
      </c>
      <c s="463">
        <v>0</v>
      </c>
      <c s="464">
        <v>0</v>
      </c>
      <c s="464">
        <v>0</v>
      </c>
      <c s="464">
        <v>0</v>
      </c>
      <c s="469">
        <v>0</v>
      </c>
      <c s="469">
        <v>0</v>
      </c>
      <c s="465">
        <v>2916155.8999999999</v>
      </c>
      <c s="471">
        <v>44291</v>
      </c>
      <c s="471">
        <v>46117</v>
      </c>
      <c s="472">
        <v>2916155.8999999999</v>
      </c>
      <c s="861">
        <v>1.3472222222222223</v>
      </c>
      <c s="861">
        <v>5</v>
      </c>
      <c s="633">
        <v>0.071294999999999997</v>
      </c>
      <c s="473">
        <v>1.3472222222222223</v>
      </c>
      <c s="473">
        <v>5</v>
      </c>
      <c s="474">
        <v>0.071294999999999997</v>
      </c>
      <c s="783" t="s">
        <v>1478</v>
      </c>
      <c s="783" t="s">
        <v>1479</v>
      </c>
    </row>
    <row r="1001" spans="1:41" s="783" customFormat="1" ht="14.4">
      <c r="A1001" s="475" t="s">
        <v>901</v>
      </c>
      <c s="460">
        <v>1</v>
      </c>
      <c s="459" t="s">
        <v>3032</v>
      </c>
      <c s="857" t="s">
        <v>364</v>
      </c>
      <c s="459" t="s">
        <v>365</v>
      </c>
      <c s="459" t="s">
        <v>979</v>
      </c>
      <c s="459" t="s">
        <v>819</v>
      </c>
      <c s="459" t="s">
        <v>956</v>
      </c>
      <c s="459" t="s">
        <v>818</v>
      </c>
      <c s="459" t="s">
        <v>0</v>
      </c>
      <c s="459" t="s">
        <v>902</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368430.09999999998</v>
      </c>
      <c s="861">
        <v>0</v>
      </c>
      <c s="861">
        <v>0</v>
      </c>
      <c s="633">
        <v>0.061652999999999999</v>
      </c>
      <c s="473">
        <v>0</v>
      </c>
      <c s="473">
        <v>0</v>
      </c>
      <c s="474">
        <v>0</v>
      </c>
      <c s="783" t="s">
        <v>1478</v>
      </c>
      <c s="783" t="s">
        <v>1479</v>
      </c>
    </row>
    <row r="1002" spans="1:41" s="783" customFormat="1" ht="14.4">
      <c r="A1002" s="475" t="s">
        <v>903</v>
      </c>
      <c s="460">
        <v>1</v>
      </c>
      <c s="459" t="s">
        <v>3033</v>
      </c>
      <c s="857" t="s">
        <v>364</v>
      </c>
      <c s="459" t="s">
        <v>365</v>
      </c>
      <c s="459" t="s">
        <v>979</v>
      </c>
      <c s="459" t="s">
        <v>819</v>
      </c>
      <c s="459" t="s">
        <v>956</v>
      </c>
      <c s="459" t="s">
        <v>818</v>
      </c>
      <c s="459" t="s">
        <v>0</v>
      </c>
      <c s="459" t="s">
        <v>902</v>
      </c>
      <c s="459" t="s">
        <v>367</v>
      </c>
      <c s="459" t="s">
        <v>372</v>
      </c>
      <c s="466">
        <v>1</v>
      </c>
      <c s="466">
        <v>1</v>
      </c>
      <c s="466">
        <v>1</v>
      </c>
      <c s="466">
        <v>1</v>
      </c>
      <c s="466">
        <v>1</v>
      </c>
      <c s="466">
        <v>1</v>
      </c>
      <c s="467">
        <v>0</v>
      </c>
      <c s="467">
        <v>1</v>
      </c>
      <c s="467">
        <v>0</v>
      </c>
      <c s="468">
        <v>368430.09999999998</v>
      </c>
      <c s="463">
        <v>0</v>
      </c>
      <c s="464">
        <v>0</v>
      </c>
      <c s="464">
        <v>0</v>
      </c>
      <c s="464">
        <v>0</v>
      </c>
      <c s="469">
        <v>0</v>
      </c>
      <c s="469">
        <v>0</v>
      </c>
      <c s="465">
        <v>368430.09999999998</v>
      </c>
      <c s="471">
        <v>44291</v>
      </c>
      <c s="471">
        <v>46117</v>
      </c>
      <c s="472">
        <v>368430.09999999998</v>
      </c>
      <c s="861">
        <v>1.3472222222222223</v>
      </c>
      <c s="861">
        <v>5</v>
      </c>
      <c s="633">
        <v>0.071294999999999997</v>
      </c>
      <c s="473">
        <v>1.3472222222222223</v>
      </c>
      <c s="473">
        <v>5</v>
      </c>
      <c s="474">
        <v>0.071294999999999997</v>
      </c>
      <c s="783" t="s">
        <v>1478</v>
      </c>
      <c s="783" t="s">
        <v>1479</v>
      </c>
    </row>
    <row r="1003" spans="1:41" s="783" customFormat="1" ht="14.4">
      <c r="A1003" s="475" t="s">
        <v>904</v>
      </c>
      <c s="460">
        <v>1</v>
      </c>
      <c s="459" t="s">
        <v>3034</v>
      </c>
      <c s="857" t="s">
        <v>364</v>
      </c>
      <c s="459" t="s">
        <v>365</v>
      </c>
      <c s="459" t="s">
        <v>979</v>
      </c>
      <c s="459" t="s">
        <v>819</v>
      </c>
      <c s="459" t="s">
        <v>956</v>
      </c>
      <c s="459" t="s">
        <v>818</v>
      </c>
      <c s="459" t="s">
        <v>0</v>
      </c>
      <c s="459" t="s">
        <v>905</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2054758.8700000001</v>
      </c>
      <c s="861">
        <v>0</v>
      </c>
      <c s="861">
        <v>0</v>
      </c>
      <c s="633">
        <v>0.061652999999999999</v>
      </c>
      <c s="473">
        <v>0</v>
      </c>
      <c s="473">
        <v>0</v>
      </c>
      <c s="474">
        <v>0</v>
      </c>
      <c s="783" t="s">
        <v>1478</v>
      </c>
      <c s="783" t="s">
        <v>1479</v>
      </c>
    </row>
    <row r="1004" spans="1:41" s="783" customFormat="1" ht="14.4">
      <c r="A1004" s="475" t="s">
        <v>906</v>
      </c>
      <c s="460">
        <v>1</v>
      </c>
      <c s="459" t="s">
        <v>3035</v>
      </c>
      <c s="857" t="s">
        <v>364</v>
      </c>
      <c s="459" t="s">
        <v>365</v>
      </c>
      <c s="459" t="s">
        <v>979</v>
      </c>
      <c s="459" t="s">
        <v>819</v>
      </c>
      <c s="459" t="s">
        <v>956</v>
      </c>
      <c s="459" t="s">
        <v>818</v>
      </c>
      <c s="459" t="s">
        <v>0</v>
      </c>
      <c s="459" t="s">
        <v>905</v>
      </c>
      <c s="459" t="s">
        <v>367</v>
      </c>
      <c s="459" t="s">
        <v>372</v>
      </c>
      <c s="466">
        <v>1</v>
      </c>
      <c s="466">
        <v>1</v>
      </c>
      <c s="466">
        <v>1</v>
      </c>
      <c s="466">
        <v>1</v>
      </c>
      <c s="466">
        <v>1</v>
      </c>
      <c s="466">
        <v>1</v>
      </c>
      <c s="467">
        <v>0</v>
      </c>
      <c s="467">
        <v>1</v>
      </c>
      <c s="467">
        <v>0</v>
      </c>
      <c s="468">
        <v>2054758.8799999999</v>
      </c>
      <c s="463">
        <v>0</v>
      </c>
      <c s="464">
        <v>0</v>
      </c>
      <c s="464">
        <v>0</v>
      </c>
      <c s="464">
        <v>0</v>
      </c>
      <c s="469">
        <v>0</v>
      </c>
      <c s="469">
        <v>0</v>
      </c>
      <c s="465">
        <v>2054758.8799999999</v>
      </c>
      <c s="471">
        <v>44291</v>
      </c>
      <c s="471">
        <v>46117</v>
      </c>
      <c s="472">
        <v>2054758.8799999999</v>
      </c>
      <c s="861">
        <v>1.3472222222222223</v>
      </c>
      <c s="861">
        <v>5</v>
      </c>
      <c s="633">
        <v>0.071294999999999997</v>
      </c>
      <c s="473">
        <v>1.3472222222222223</v>
      </c>
      <c s="473">
        <v>4.9999999999999991</v>
      </c>
      <c s="474">
        <v>0.071294999999999997</v>
      </c>
      <c s="783" t="s">
        <v>1478</v>
      </c>
      <c s="783" t="s">
        <v>1479</v>
      </c>
    </row>
    <row r="1005" spans="1:41" s="783" customFormat="1" ht="14.4">
      <c r="A1005" s="475" t="s">
        <v>907</v>
      </c>
      <c s="460">
        <v>1</v>
      </c>
      <c s="459" t="s">
        <v>3036</v>
      </c>
      <c s="857" t="s">
        <v>364</v>
      </c>
      <c s="459" t="s">
        <v>365</v>
      </c>
      <c s="459" t="s">
        <v>979</v>
      </c>
      <c s="459" t="s">
        <v>819</v>
      </c>
      <c s="459" t="s">
        <v>956</v>
      </c>
      <c s="459" t="s">
        <v>818</v>
      </c>
      <c s="459" t="s">
        <v>0</v>
      </c>
      <c s="459" t="s">
        <v>908</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631820.51000000001</v>
      </c>
      <c s="861">
        <v>0</v>
      </c>
      <c s="861">
        <v>0</v>
      </c>
      <c s="633">
        <v>0.061652999999999999</v>
      </c>
      <c s="473">
        <v>0</v>
      </c>
      <c s="473">
        <v>0</v>
      </c>
      <c s="474">
        <v>0</v>
      </c>
      <c s="783" t="s">
        <v>1478</v>
      </c>
      <c s="783" t="s">
        <v>1479</v>
      </c>
    </row>
    <row r="1006" spans="1:41" s="783" customFormat="1" ht="14.4">
      <c r="A1006" s="475" t="s">
        <v>909</v>
      </c>
      <c s="460">
        <v>1</v>
      </c>
      <c s="459" t="s">
        <v>3037</v>
      </c>
      <c s="857" t="s">
        <v>364</v>
      </c>
      <c s="459" t="s">
        <v>365</v>
      </c>
      <c s="459" t="s">
        <v>979</v>
      </c>
      <c s="459" t="s">
        <v>819</v>
      </c>
      <c s="459" t="s">
        <v>956</v>
      </c>
      <c s="459" t="s">
        <v>818</v>
      </c>
      <c s="459" t="s">
        <v>0</v>
      </c>
      <c s="459" t="s">
        <v>908</v>
      </c>
      <c s="459" t="s">
        <v>367</v>
      </c>
      <c s="459" t="s">
        <v>372</v>
      </c>
      <c s="466">
        <v>1</v>
      </c>
      <c s="466">
        <v>1</v>
      </c>
      <c s="466">
        <v>1</v>
      </c>
      <c s="466">
        <v>1</v>
      </c>
      <c s="466">
        <v>1</v>
      </c>
      <c s="466">
        <v>1</v>
      </c>
      <c s="467">
        <v>0</v>
      </c>
      <c s="467">
        <v>1</v>
      </c>
      <c s="467">
        <v>0</v>
      </c>
      <c s="468">
        <v>631820.51000000001</v>
      </c>
      <c s="463">
        <v>0</v>
      </c>
      <c s="464">
        <v>0</v>
      </c>
      <c s="464">
        <v>0</v>
      </c>
      <c s="464">
        <v>0</v>
      </c>
      <c s="469">
        <v>0</v>
      </c>
      <c s="469">
        <v>0</v>
      </c>
      <c s="465">
        <v>631820.51000000001</v>
      </c>
      <c s="471">
        <v>44291</v>
      </c>
      <c s="471">
        <v>46117</v>
      </c>
      <c s="472">
        <v>631820.51000000001</v>
      </c>
      <c s="861">
        <v>1.3472222222222223</v>
      </c>
      <c s="861">
        <v>5</v>
      </c>
      <c s="633">
        <v>0.071294999999999997</v>
      </c>
      <c s="473">
        <v>1.3472222222222223</v>
      </c>
      <c s="473">
        <v>5</v>
      </c>
      <c s="474">
        <v>0.071294999999999997</v>
      </c>
      <c s="783" t="s">
        <v>1478</v>
      </c>
      <c s="783" t="s">
        <v>1479</v>
      </c>
    </row>
    <row r="1007" spans="1:41" s="783" customFormat="1" ht="14.4">
      <c r="A1007" s="475" t="s">
        <v>910</v>
      </c>
      <c s="460">
        <v>1</v>
      </c>
      <c s="459" t="s">
        <v>3038</v>
      </c>
      <c s="857" t="s">
        <v>364</v>
      </c>
      <c s="459" t="s">
        <v>365</v>
      </c>
      <c s="459" t="s">
        <v>979</v>
      </c>
      <c s="459" t="s">
        <v>819</v>
      </c>
      <c s="459" t="s">
        <v>956</v>
      </c>
      <c s="459" t="s">
        <v>818</v>
      </c>
      <c s="459" t="s">
        <v>0</v>
      </c>
      <c s="459" t="s">
        <v>911</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523524.21000000002</v>
      </c>
      <c s="861">
        <v>0</v>
      </c>
      <c s="861">
        <v>0</v>
      </c>
      <c s="633">
        <v>0.061652999999999999</v>
      </c>
      <c s="473">
        <v>0</v>
      </c>
      <c s="473">
        <v>0</v>
      </c>
      <c s="474">
        <v>0</v>
      </c>
      <c s="783" t="s">
        <v>1478</v>
      </c>
      <c s="783" t="s">
        <v>1479</v>
      </c>
    </row>
    <row r="1008" spans="1:41" s="783" customFormat="1" ht="14.4">
      <c r="A1008" s="475" t="s">
        <v>912</v>
      </c>
      <c s="460">
        <v>1</v>
      </c>
      <c s="459" t="s">
        <v>3039</v>
      </c>
      <c s="857" t="s">
        <v>364</v>
      </c>
      <c s="459" t="s">
        <v>365</v>
      </c>
      <c s="459" t="s">
        <v>979</v>
      </c>
      <c s="459" t="s">
        <v>819</v>
      </c>
      <c s="459" t="s">
        <v>956</v>
      </c>
      <c s="459" t="s">
        <v>818</v>
      </c>
      <c s="459" t="s">
        <v>0</v>
      </c>
      <c s="459" t="s">
        <v>911</v>
      </c>
      <c s="459" t="s">
        <v>367</v>
      </c>
      <c s="459" t="s">
        <v>372</v>
      </c>
      <c s="466">
        <v>1</v>
      </c>
      <c s="466">
        <v>1</v>
      </c>
      <c s="466">
        <v>1</v>
      </c>
      <c s="466">
        <v>1</v>
      </c>
      <c s="466">
        <v>1</v>
      </c>
      <c s="466">
        <v>1</v>
      </c>
      <c s="467">
        <v>0</v>
      </c>
      <c s="467">
        <v>1</v>
      </c>
      <c s="467">
        <v>0</v>
      </c>
      <c s="468">
        <v>523524.21000000002</v>
      </c>
      <c s="463">
        <v>0</v>
      </c>
      <c s="464">
        <v>0</v>
      </c>
      <c s="464">
        <v>0</v>
      </c>
      <c s="464">
        <v>0</v>
      </c>
      <c s="469">
        <v>0</v>
      </c>
      <c s="469">
        <v>0</v>
      </c>
      <c s="465">
        <v>523524.21000000002</v>
      </c>
      <c s="471">
        <v>44291</v>
      </c>
      <c s="471">
        <v>46117</v>
      </c>
      <c s="472">
        <v>523524.21000000002</v>
      </c>
      <c s="861">
        <v>1.3472222222222223</v>
      </c>
      <c s="861">
        <v>5</v>
      </c>
      <c s="633">
        <v>0.071294999999999997</v>
      </c>
      <c s="473">
        <v>1.3472222222222223</v>
      </c>
      <c s="473">
        <v>5</v>
      </c>
      <c s="474">
        <v>0.071294999999999997</v>
      </c>
      <c s="783" t="s">
        <v>1478</v>
      </c>
      <c s="783" t="s">
        <v>1479</v>
      </c>
    </row>
    <row r="1009" spans="1:41" s="783" customFormat="1" ht="14.4">
      <c r="A1009" s="475" t="s">
        <v>913</v>
      </c>
      <c s="460">
        <v>1</v>
      </c>
      <c s="459" t="s">
        <v>3040</v>
      </c>
      <c s="857" t="s">
        <v>364</v>
      </c>
      <c s="459" t="s">
        <v>365</v>
      </c>
      <c s="459" t="s">
        <v>979</v>
      </c>
      <c s="459" t="s">
        <v>819</v>
      </c>
      <c s="459" t="s">
        <v>956</v>
      </c>
      <c s="459" t="s">
        <v>818</v>
      </c>
      <c s="459" t="s">
        <v>0</v>
      </c>
      <c s="459" t="s">
        <v>914</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2585731.2200000002</v>
      </c>
      <c s="861">
        <v>0</v>
      </c>
      <c s="861">
        <v>0</v>
      </c>
      <c s="633">
        <v>0.061652999999999999</v>
      </c>
      <c s="473">
        <v>0</v>
      </c>
      <c s="473">
        <v>0</v>
      </c>
      <c s="474">
        <v>0</v>
      </c>
      <c s="783" t="s">
        <v>1478</v>
      </c>
      <c s="783" t="s">
        <v>1479</v>
      </c>
    </row>
    <row r="1010" spans="1:41" s="783" customFormat="1" ht="14.4">
      <c r="A1010" s="475" t="s">
        <v>915</v>
      </c>
      <c s="460">
        <v>1</v>
      </c>
      <c s="459" t="s">
        <v>3041</v>
      </c>
      <c s="857" t="s">
        <v>364</v>
      </c>
      <c s="459" t="s">
        <v>365</v>
      </c>
      <c s="459" t="s">
        <v>979</v>
      </c>
      <c s="459" t="s">
        <v>819</v>
      </c>
      <c s="459" t="s">
        <v>956</v>
      </c>
      <c s="459" t="s">
        <v>818</v>
      </c>
      <c s="459" t="s">
        <v>0</v>
      </c>
      <c s="459" t="s">
        <v>914</v>
      </c>
      <c s="459" t="s">
        <v>367</v>
      </c>
      <c s="459" t="s">
        <v>372</v>
      </c>
      <c s="466">
        <v>1</v>
      </c>
      <c s="466">
        <v>1</v>
      </c>
      <c s="466">
        <v>1</v>
      </c>
      <c s="466">
        <v>1</v>
      </c>
      <c s="466">
        <v>1</v>
      </c>
      <c s="466">
        <v>1</v>
      </c>
      <c s="467">
        <v>0</v>
      </c>
      <c s="467">
        <v>1</v>
      </c>
      <c s="467">
        <v>0</v>
      </c>
      <c s="468">
        <v>2585731.2200000002</v>
      </c>
      <c s="463">
        <v>0</v>
      </c>
      <c s="464">
        <v>0</v>
      </c>
      <c s="464">
        <v>0</v>
      </c>
      <c s="464">
        <v>0</v>
      </c>
      <c s="469">
        <v>0</v>
      </c>
      <c s="469">
        <v>0</v>
      </c>
      <c s="465">
        <v>2585731.2200000002</v>
      </c>
      <c s="471">
        <v>44291</v>
      </c>
      <c s="471">
        <v>46117</v>
      </c>
      <c s="472">
        <v>2585731.2200000002</v>
      </c>
      <c s="861">
        <v>1.3472222222222223</v>
      </c>
      <c s="861">
        <v>5</v>
      </c>
      <c s="633">
        <v>0.071294999999999997</v>
      </c>
      <c s="473">
        <v>1.3472222222222223</v>
      </c>
      <c s="473">
        <v>5</v>
      </c>
      <c s="474">
        <v>0.071294999999999997</v>
      </c>
      <c s="783" t="s">
        <v>1478</v>
      </c>
      <c s="783" t="s">
        <v>1479</v>
      </c>
    </row>
    <row r="1011" spans="1:41" s="783" customFormat="1" ht="14.4">
      <c r="A1011" s="475" t="s">
        <v>916</v>
      </c>
      <c s="460">
        <v>1</v>
      </c>
      <c s="459" t="s">
        <v>3042</v>
      </c>
      <c s="857" t="s">
        <v>364</v>
      </c>
      <c s="459" t="s">
        <v>365</v>
      </c>
      <c s="459" t="s">
        <v>979</v>
      </c>
      <c s="459" t="s">
        <v>819</v>
      </c>
      <c s="459" t="s">
        <v>956</v>
      </c>
      <c s="459" t="s">
        <v>818</v>
      </c>
      <c s="459" t="s">
        <v>0</v>
      </c>
      <c s="459" t="s">
        <v>917</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192212.14000000001</v>
      </c>
      <c s="861">
        <v>0</v>
      </c>
      <c s="861">
        <v>0</v>
      </c>
      <c s="633">
        <v>0.061652999999999999</v>
      </c>
      <c s="473">
        <v>0</v>
      </c>
      <c s="473">
        <v>0</v>
      </c>
      <c s="474">
        <v>0</v>
      </c>
      <c s="783" t="s">
        <v>1478</v>
      </c>
      <c s="783" t="s">
        <v>1479</v>
      </c>
    </row>
    <row r="1012" spans="1:41" s="783" customFormat="1" ht="14.4">
      <c r="A1012" s="475" t="s">
        <v>918</v>
      </c>
      <c s="460">
        <v>1</v>
      </c>
      <c s="459" t="s">
        <v>3043</v>
      </c>
      <c s="857" t="s">
        <v>364</v>
      </c>
      <c s="459" t="s">
        <v>365</v>
      </c>
      <c s="459" t="s">
        <v>979</v>
      </c>
      <c s="459" t="s">
        <v>819</v>
      </c>
      <c s="459" t="s">
        <v>956</v>
      </c>
      <c s="459" t="s">
        <v>818</v>
      </c>
      <c s="459" t="s">
        <v>0</v>
      </c>
      <c s="459" t="s">
        <v>917</v>
      </c>
      <c s="459" t="s">
        <v>367</v>
      </c>
      <c s="459" t="s">
        <v>372</v>
      </c>
      <c s="466">
        <v>1</v>
      </c>
      <c s="466">
        <v>1</v>
      </c>
      <c s="466">
        <v>1</v>
      </c>
      <c s="466">
        <v>1</v>
      </c>
      <c s="466">
        <v>1</v>
      </c>
      <c s="466">
        <v>1</v>
      </c>
      <c s="467">
        <v>0</v>
      </c>
      <c s="467">
        <v>1</v>
      </c>
      <c s="467">
        <v>0</v>
      </c>
      <c s="468">
        <v>192177.26999999999</v>
      </c>
      <c s="463">
        <v>0</v>
      </c>
      <c s="464">
        <v>0</v>
      </c>
      <c s="464">
        <v>0</v>
      </c>
      <c s="464">
        <v>0</v>
      </c>
      <c s="469">
        <v>0</v>
      </c>
      <c s="469">
        <v>0</v>
      </c>
      <c s="465">
        <v>192177.26999999999</v>
      </c>
      <c s="471">
        <v>44291</v>
      </c>
      <c s="471">
        <v>46117</v>
      </c>
      <c s="472">
        <v>192177.26999999999</v>
      </c>
      <c s="861">
        <v>1.3472222222222223</v>
      </c>
      <c s="861">
        <v>5</v>
      </c>
      <c s="633">
        <v>0.071294999999999997</v>
      </c>
      <c s="473">
        <v>1.3472222222222223</v>
      </c>
      <c s="473">
        <v>5</v>
      </c>
      <c s="474">
        <v>0.071294999999999997</v>
      </c>
      <c s="783" t="s">
        <v>1478</v>
      </c>
      <c s="783" t="s">
        <v>1479</v>
      </c>
    </row>
    <row r="1013" spans="1:41" s="783" customFormat="1" ht="14.4">
      <c r="A1013" s="475" t="s">
        <v>919</v>
      </c>
      <c s="460">
        <v>1</v>
      </c>
      <c s="459" t="s">
        <v>3044</v>
      </c>
      <c s="857" t="s">
        <v>364</v>
      </c>
      <c s="459" t="s">
        <v>365</v>
      </c>
      <c s="459" t="s">
        <v>979</v>
      </c>
      <c s="459" t="s">
        <v>819</v>
      </c>
      <c s="459" t="s">
        <v>956</v>
      </c>
      <c s="459" t="s">
        <v>818</v>
      </c>
      <c s="459" t="s">
        <v>0</v>
      </c>
      <c s="459" t="s">
        <v>920</v>
      </c>
      <c s="459" t="s">
        <v>367</v>
      </c>
      <c s="459" t="s">
        <v>372</v>
      </c>
      <c s="466">
        <v>1</v>
      </c>
      <c s="466">
        <v>1</v>
      </c>
      <c s="466">
        <v>1</v>
      </c>
      <c s="466">
        <v>1</v>
      </c>
      <c s="466">
        <v>1</v>
      </c>
      <c s="466">
        <v>1</v>
      </c>
      <c s="467">
        <v>0</v>
      </c>
      <c s="467">
        <v>1</v>
      </c>
      <c s="467">
        <v>0</v>
      </c>
      <c s="468">
        <v>0</v>
      </c>
      <c s="463">
        <v>0</v>
      </c>
      <c s="464">
        <v>0</v>
      </c>
      <c s="464">
        <v>0</v>
      </c>
      <c s="464">
        <v>0</v>
      </c>
      <c s="469">
        <v>0</v>
      </c>
      <c s="469">
        <v>0</v>
      </c>
      <c s="465">
        <v>0</v>
      </c>
      <c s="471">
        <v>44291</v>
      </c>
      <c s="471">
        <v>45387</v>
      </c>
      <c s="472">
        <v>2436217.96</v>
      </c>
      <c s="861">
        <v>0</v>
      </c>
      <c s="861">
        <v>0</v>
      </c>
      <c s="633">
        <v>0.061652999999999999</v>
      </c>
      <c s="473">
        <v>0</v>
      </c>
      <c s="473">
        <v>0</v>
      </c>
      <c s="474">
        <v>0</v>
      </c>
      <c s="783" t="s">
        <v>1478</v>
      </c>
      <c s="783" t="s">
        <v>1479</v>
      </c>
    </row>
    <row r="1014" spans="1:41" s="783" customFormat="1" ht="14.4">
      <c r="A1014" s="475" t="s">
        <v>921</v>
      </c>
      <c s="460">
        <v>1</v>
      </c>
      <c s="459" t="s">
        <v>3045</v>
      </c>
      <c s="857" t="s">
        <v>364</v>
      </c>
      <c s="459" t="s">
        <v>365</v>
      </c>
      <c s="459" t="s">
        <v>979</v>
      </c>
      <c s="459" t="s">
        <v>819</v>
      </c>
      <c s="459" t="s">
        <v>956</v>
      </c>
      <c s="459" t="s">
        <v>818</v>
      </c>
      <c s="459" t="s">
        <v>0</v>
      </c>
      <c s="459" t="s">
        <v>920</v>
      </c>
      <c s="459" t="s">
        <v>367</v>
      </c>
      <c s="459" t="s">
        <v>372</v>
      </c>
      <c s="466">
        <v>1</v>
      </c>
      <c s="466">
        <v>1</v>
      </c>
      <c s="466">
        <v>1</v>
      </c>
      <c s="466">
        <v>1</v>
      </c>
      <c s="466">
        <v>1</v>
      </c>
      <c s="466">
        <v>1</v>
      </c>
      <c s="467">
        <v>0</v>
      </c>
      <c s="467">
        <v>1</v>
      </c>
      <c s="467">
        <v>0</v>
      </c>
      <c s="468">
        <v>2435775.9399999999</v>
      </c>
      <c s="463">
        <v>0</v>
      </c>
      <c s="464">
        <v>0</v>
      </c>
      <c s="464">
        <v>0</v>
      </c>
      <c s="464">
        <v>0</v>
      </c>
      <c s="469">
        <v>0</v>
      </c>
      <c s="469">
        <v>0</v>
      </c>
      <c s="465">
        <v>2435775.9399999999</v>
      </c>
      <c s="471">
        <v>44291</v>
      </c>
      <c s="471">
        <v>46117</v>
      </c>
      <c s="472">
        <v>2435775.9399999999</v>
      </c>
      <c s="861">
        <v>1.3472222222222223</v>
      </c>
      <c s="861">
        <v>5</v>
      </c>
      <c s="633">
        <v>0.071294999999999997</v>
      </c>
      <c s="473">
        <v>1.3472222222222223</v>
      </c>
      <c s="473">
        <v>5</v>
      </c>
      <c s="474">
        <v>0.071294999999999997</v>
      </c>
      <c s="783" t="s">
        <v>1478</v>
      </c>
      <c s="783" t="s">
        <v>1479</v>
      </c>
    </row>
    <row r="1015" spans="1:41" s="783" customFormat="1" ht="14.4">
      <c r="A1015" s="475" t="s">
        <v>988</v>
      </c>
      <c s="460">
        <v>1</v>
      </c>
      <c s="459" t="s">
        <v>3046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104592.8</v>
      </c>
      <c s="861">
        <v>0</v>
      </c>
      <c s="861">
        <v>0</v>
      </c>
      <c s="633">
        <v>0.061652999999999999</v>
      </c>
      <c s="473">
        <v>0</v>
      </c>
      <c s="473">
        <v>0</v>
      </c>
      <c s="474">
        <v>0</v>
      </c>
      <c s="783" t="s">
        <v>1478</v>
      </c>
      <c s="783" t="s">
        <v>1479</v>
      </c>
    </row>
    <row r="1016" spans="1:41" s="783" customFormat="1" ht="14.4">
      <c r="A1016" s="475" t="s">
        <v>989</v>
      </c>
      <c s="460">
        <v>1</v>
      </c>
      <c s="459" t="s">
        <v>3047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91282.020000000004</v>
      </c>
      <c s="463">
        <v>0</v>
      </c>
      <c s="464">
        <v>0</v>
      </c>
      <c s="464">
        <v>0</v>
      </c>
      <c s="464">
        <v>0</v>
      </c>
      <c s="469">
        <v>0</v>
      </c>
      <c s="469">
        <v>0</v>
      </c>
      <c s="465">
        <v>91282.020000000004</v>
      </c>
      <c s="471">
        <v>44291</v>
      </c>
      <c s="471">
        <v>46117</v>
      </c>
      <c s="472">
        <v>91282.020000000004</v>
      </c>
      <c s="861">
        <v>1.3472222222222223</v>
      </c>
      <c s="861">
        <v>5</v>
      </c>
      <c s="633">
        <v>0.071294999999999997</v>
      </c>
      <c s="473">
        <v>1.3472222222222223</v>
      </c>
      <c s="473">
        <v>5</v>
      </c>
      <c s="474">
        <v>0.071294999999999997</v>
      </c>
      <c s="783" t="s">
        <v>1478</v>
      </c>
      <c s="783" t="s">
        <v>1479</v>
      </c>
    </row>
    <row r="1017" spans="1:41" s="783" customFormat="1" ht="14.4">
      <c r="A1017" s="475" t="s">
        <v>990</v>
      </c>
      <c s="460">
        <v>1</v>
      </c>
      <c s="459" t="s">
        <v>3048</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91962.880000000005</v>
      </c>
      <c s="861">
        <v>0</v>
      </c>
      <c s="861">
        <v>0</v>
      </c>
      <c s="633">
        <v>0.061652999999999999</v>
      </c>
      <c s="473">
        <v>0</v>
      </c>
      <c s="473">
        <v>0</v>
      </c>
      <c s="474">
        <v>0</v>
      </c>
      <c s="783" t="s">
        <v>1478</v>
      </c>
      <c s="783" t="s">
        <v>1479</v>
      </c>
    </row>
    <row r="1018" spans="1:41" s="783" customFormat="1" ht="14.4">
      <c r="A1018" s="475" t="s">
        <v>991</v>
      </c>
      <c s="460">
        <v>1</v>
      </c>
      <c s="459" t="s">
        <v>3049</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80356.710000000006</v>
      </c>
      <c s="463">
        <v>0</v>
      </c>
      <c s="464">
        <v>0</v>
      </c>
      <c s="464">
        <v>0</v>
      </c>
      <c s="464">
        <v>0</v>
      </c>
      <c s="469">
        <v>0</v>
      </c>
      <c s="469">
        <v>0</v>
      </c>
      <c s="465">
        <v>80356.710000000006</v>
      </c>
      <c s="471">
        <v>44291</v>
      </c>
      <c s="471">
        <v>46117</v>
      </c>
      <c s="472">
        <v>80356.710000000006</v>
      </c>
      <c s="861">
        <v>1.3472222222222223</v>
      </c>
      <c s="861">
        <v>5</v>
      </c>
      <c s="633">
        <v>0.071294999999999997</v>
      </c>
      <c s="473">
        <v>1.3472222222222223</v>
      </c>
      <c s="473">
        <v>5</v>
      </c>
      <c s="474">
        <v>0.071294999999999997</v>
      </c>
      <c s="783" t="s">
        <v>1478</v>
      </c>
      <c s="783" t="s">
        <v>1479</v>
      </c>
    </row>
    <row r="1019" spans="1:41" s="783" customFormat="1" ht="14.4">
      <c r="A1019" s="475" t="s">
        <v>992</v>
      </c>
      <c s="460">
        <v>1</v>
      </c>
      <c s="459" t="s">
        <v>3050</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1198732.98</v>
      </c>
      <c s="861">
        <v>0</v>
      </c>
      <c s="861">
        <v>0</v>
      </c>
      <c s="633">
        <v>0.061652999999999999</v>
      </c>
      <c s="473">
        <v>0</v>
      </c>
      <c s="473">
        <v>0</v>
      </c>
      <c s="474">
        <v>0</v>
      </c>
      <c s="783" t="s">
        <v>1478</v>
      </c>
      <c s="783" t="s">
        <v>1479</v>
      </c>
    </row>
    <row r="1020" spans="1:41" s="783" customFormat="1" ht="14.4">
      <c r="A1020" s="475" t="s">
        <v>993</v>
      </c>
      <c s="460">
        <v>1</v>
      </c>
      <c s="459" t="s">
        <v>3051</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1046714.9300000001</v>
      </c>
      <c s="463">
        <v>0</v>
      </c>
      <c s="464">
        <v>0</v>
      </c>
      <c s="464">
        <v>0</v>
      </c>
      <c s="464">
        <v>0</v>
      </c>
      <c s="469">
        <v>0</v>
      </c>
      <c s="469">
        <v>0</v>
      </c>
      <c s="465">
        <v>1046714.9300000001</v>
      </c>
      <c s="471">
        <v>44291</v>
      </c>
      <c s="471">
        <v>46117</v>
      </c>
      <c s="472">
        <v>1046714.9300000001</v>
      </c>
      <c s="861">
        <v>1.3472222222222223</v>
      </c>
      <c s="861">
        <v>5</v>
      </c>
      <c s="633">
        <v>0.071294999999999997</v>
      </c>
      <c s="473">
        <v>1.3472222222222223</v>
      </c>
      <c s="473">
        <v>5</v>
      </c>
      <c s="474">
        <v>0.071294999999999997</v>
      </c>
      <c s="783" t="s">
        <v>1478</v>
      </c>
      <c s="783" t="s">
        <v>1479</v>
      </c>
    </row>
    <row r="1021" spans="1:41" s="783" customFormat="1" ht="14.4">
      <c r="A1021" s="475" t="s">
        <v>994</v>
      </c>
      <c s="460">
        <v>1</v>
      </c>
      <c s="459" t="s">
        <v>3052</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196313.57000000001</v>
      </c>
      <c s="861">
        <v>0</v>
      </c>
      <c s="861">
        <v>0</v>
      </c>
      <c s="633">
        <v>0.061652999999999999</v>
      </c>
      <c s="473">
        <v>0</v>
      </c>
      <c s="473">
        <v>0</v>
      </c>
      <c s="474">
        <v>0</v>
      </c>
      <c s="783" t="s">
        <v>1478</v>
      </c>
      <c s="783" t="s">
        <v>1479</v>
      </c>
    </row>
    <row r="1022" spans="1:41" s="783" customFormat="1" ht="14.4">
      <c r="A1022" s="475" t="s">
        <v>995</v>
      </c>
      <c s="460">
        <v>1</v>
      </c>
      <c s="459" t="s">
        <v>3053</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3564557.04</v>
      </c>
      <c s="861">
        <v>0</v>
      </c>
      <c s="861">
        <v>0</v>
      </c>
      <c s="633">
        <v>0.061652999999999999</v>
      </c>
      <c s="473">
        <v>0</v>
      </c>
      <c s="473">
        <v>0</v>
      </c>
      <c s="474">
        <v>0</v>
      </c>
      <c s="783" t="s">
        <v>1478</v>
      </c>
      <c s="783" t="s">
        <v>1479</v>
      </c>
    </row>
    <row r="1023" spans="1:41" s="783" customFormat="1" ht="14.4">
      <c r="A1023" s="475" t="s">
        <v>996</v>
      </c>
      <c s="460">
        <v>1</v>
      </c>
      <c s="459" t="s">
        <v>3054</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3555893.6000000001</v>
      </c>
      <c s="463">
        <v>0</v>
      </c>
      <c s="464">
        <v>0</v>
      </c>
      <c s="464">
        <v>0</v>
      </c>
      <c s="464">
        <v>0</v>
      </c>
      <c s="469">
        <v>0</v>
      </c>
      <c s="469">
        <v>0</v>
      </c>
      <c s="465">
        <v>3555893.6000000001</v>
      </c>
      <c s="471">
        <v>44291</v>
      </c>
      <c s="471">
        <v>46117</v>
      </c>
      <c s="472">
        <v>3555893.6000000001</v>
      </c>
      <c s="861">
        <v>1.3472222222222223</v>
      </c>
      <c s="861">
        <v>5</v>
      </c>
      <c s="633">
        <v>0.071294999999999997</v>
      </c>
      <c s="473">
        <v>1.3472222222222223</v>
      </c>
      <c s="473">
        <v>5</v>
      </c>
      <c s="474">
        <v>0.071294999999999997</v>
      </c>
      <c s="783" t="s">
        <v>1478</v>
      </c>
      <c s="783" t="s">
        <v>1479</v>
      </c>
    </row>
    <row r="1024" spans="1:41" s="783" customFormat="1" ht="14.4">
      <c r="A1024" s="475" t="s">
        <v>997</v>
      </c>
      <c s="460">
        <v>1</v>
      </c>
      <c s="459" t="s">
        <v>3055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395442.45000000001</v>
      </c>
      <c s="861">
        <v>0</v>
      </c>
      <c s="861">
        <v>0</v>
      </c>
      <c s="633">
        <v>0.061652999999999999</v>
      </c>
      <c s="473">
        <v>0</v>
      </c>
      <c s="473">
        <v>0</v>
      </c>
      <c s="474">
        <v>0</v>
      </c>
      <c s="783" t="s">
        <v>1478</v>
      </c>
      <c s="783" t="s">
        <v>1479</v>
      </c>
    </row>
    <row r="1025" spans="1:41" s="783" customFormat="1" ht="14.4">
      <c r="A1025" s="475" t="s">
        <v>998</v>
      </c>
      <c s="460">
        <v>1</v>
      </c>
      <c s="459" t="s">
        <v>3056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490623.38</v>
      </c>
      <c s="861">
        <v>0</v>
      </c>
      <c s="861">
        <v>0</v>
      </c>
      <c s="633">
        <v>0.061652999999999999</v>
      </c>
      <c s="473">
        <v>0</v>
      </c>
      <c s="473">
        <v>0</v>
      </c>
      <c s="474">
        <v>0</v>
      </c>
      <c s="783" t="s">
        <v>1478</v>
      </c>
      <c s="783" t="s">
        <v>1479</v>
      </c>
    </row>
    <row r="1026" spans="1:41" s="783" customFormat="1" ht="14.4">
      <c r="A1026" s="475" t="s">
        <v>999</v>
      </c>
      <c s="460">
        <v>1</v>
      </c>
      <c s="459" t="s">
        <v>3057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98211.399999999994</v>
      </c>
      <c s="861">
        <v>0</v>
      </c>
      <c s="861">
        <v>0</v>
      </c>
      <c s="633">
        <v>0.061652999999999999</v>
      </c>
      <c s="473">
        <v>0</v>
      </c>
      <c s="473">
        <v>0</v>
      </c>
      <c s="474">
        <v>0</v>
      </c>
      <c s="783" t="s">
        <v>1478</v>
      </c>
      <c s="783" t="s">
        <v>1479</v>
      </c>
    </row>
    <row r="1027" spans="1:41" s="783" customFormat="1" ht="14.4">
      <c r="A1027" s="475" t="s">
        <v>1000</v>
      </c>
      <c s="460">
        <v>1</v>
      </c>
      <c s="459" t="s">
        <v>3058</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449335.29999999999</v>
      </c>
      <c s="861">
        <v>0</v>
      </c>
      <c s="861">
        <v>0</v>
      </c>
      <c s="633">
        <v>0.061652999999999999</v>
      </c>
      <c s="473">
        <v>0</v>
      </c>
      <c s="473">
        <v>0</v>
      </c>
      <c s="474">
        <v>0</v>
      </c>
      <c s="783" t="s">
        <v>1478</v>
      </c>
      <c s="783" t="s">
        <v>1479</v>
      </c>
    </row>
    <row r="1028" spans="1:41" s="783" customFormat="1" ht="14.4">
      <c r="A1028" s="475" t="s">
        <v>1001</v>
      </c>
      <c s="460">
        <v>1</v>
      </c>
      <c s="459" t="s">
        <v>3059</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2120807.8700000001</v>
      </c>
      <c s="861">
        <v>0</v>
      </c>
      <c s="861">
        <v>0</v>
      </c>
      <c s="633">
        <v>0.061652999999999999</v>
      </c>
      <c s="473">
        <v>0</v>
      </c>
      <c s="473">
        <v>0</v>
      </c>
      <c s="474">
        <v>0</v>
      </c>
      <c s="783" t="s">
        <v>1478</v>
      </c>
      <c s="783" t="s">
        <v>1479</v>
      </c>
    </row>
    <row r="1029" spans="1:41" s="783" customFormat="1" ht="14.4">
      <c r="A1029" s="475" t="s">
        <v>1002</v>
      </c>
      <c s="460">
        <v>1</v>
      </c>
      <c s="459" t="s">
        <v>3060</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1850375.0900000001</v>
      </c>
      <c s="463">
        <v>0</v>
      </c>
      <c s="464">
        <v>0</v>
      </c>
      <c s="464">
        <v>0</v>
      </c>
      <c s="464">
        <v>0</v>
      </c>
      <c s="469">
        <v>0</v>
      </c>
      <c s="469">
        <v>0</v>
      </c>
      <c s="465">
        <v>1850375.0900000001</v>
      </c>
      <c s="471">
        <v>44291</v>
      </c>
      <c s="471">
        <v>46117</v>
      </c>
      <c s="472">
        <v>1850375.0900000001</v>
      </c>
      <c s="861">
        <v>1.3472222222222223</v>
      </c>
      <c s="861">
        <v>5</v>
      </c>
      <c s="633">
        <v>0.071294999999999997</v>
      </c>
      <c s="473">
        <v>1.3472222222222223</v>
      </c>
      <c s="473">
        <v>5</v>
      </c>
      <c s="474">
        <v>0.071294999999999997</v>
      </c>
      <c s="783" t="s">
        <v>1478</v>
      </c>
      <c s="783" t="s">
        <v>1479</v>
      </c>
    </row>
    <row r="1030" spans="1:41" s="783" customFormat="1" ht="14.4">
      <c r="A1030" s="475" t="s">
        <v>1003</v>
      </c>
      <c s="460">
        <v>1</v>
      </c>
      <c s="459" t="s">
        <v>3061</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104601.13</v>
      </c>
      <c s="861">
        <v>0</v>
      </c>
      <c s="861">
        <v>0</v>
      </c>
      <c s="633">
        <v>0.061652999999999999</v>
      </c>
      <c s="473">
        <v>0</v>
      </c>
      <c s="473">
        <v>0</v>
      </c>
      <c s="474">
        <v>0</v>
      </c>
      <c s="783" t="s">
        <v>1478</v>
      </c>
      <c s="783" t="s">
        <v>1479</v>
      </c>
    </row>
    <row r="1031" spans="1:41" s="783" customFormat="1" ht="14.4">
      <c r="A1031" s="475" t="s">
        <v>1004</v>
      </c>
      <c s="460">
        <v>1</v>
      </c>
      <c s="459" t="s">
        <v>3062</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130253</v>
      </c>
      <c s="861">
        <v>0</v>
      </c>
      <c s="861">
        <v>0</v>
      </c>
      <c s="633">
        <v>0.061652999999999999</v>
      </c>
      <c s="473">
        <v>0</v>
      </c>
      <c s="473">
        <v>0</v>
      </c>
      <c s="474">
        <v>0</v>
      </c>
      <c s="783" t="s">
        <v>1478</v>
      </c>
      <c s="783" t="s">
        <v>1479</v>
      </c>
    </row>
    <row r="1032" spans="1:41" s="783" customFormat="1" ht="14.4">
      <c r="A1032" s="475" t="s">
        <v>1005</v>
      </c>
      <c s="460">
        <v>1</v>
      </c>
      <c s="459" t="s">
        <v>3063</v>
      </c>
      <c s="857"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470">
        <v>183406083.75</v>
      </c>
      <c s="463">
        <v>0</v>
      </c>
      <c s="464">
        <v>0</v>
      </c>
      <c s="464">
        <v>0</v>
      </c>
      <c s="464">
        <v>0</v>
      </c>
      <c s="469">
        <v>0</v>
      </c>
      <c s="469">
        <v>0</v>
      </c>
      <c s="465">
        <v>183406083.75</v>
      </c>
      <c s="471">
        <v>44314</v>
      </c>
      <c s="471">
        <v>47966</v>
      </c>
      <c s="472">
        <v>183406083.75</v>
      </c>
      <c s="861">
        <v>6.4111111111111114</v>
      </c>
      <c s="861">
        <v>10</v>
      </c>
      <c s="633">
        <v>0.078262999999999999</v>
      </c>
      <c s="473">
        <v>6.4111111111111114</v>
      </c>
      <c s="473">
        <v>10</v>
      </c>
      <c s="474">
        <v>0.078262999999999999</v>
      </c>
      <c s="783" t="s">
        <v>1478</v>
      </c>
      <c s="783" t="s">
        <v>1479</v>
      </c>
    </row>
    <row r="1033" spans="1:41" s="783" customFormat="1" ht="14.4">
      <c r="A1033" s="475" t="s">
        <v>1006</v>
      </c>
      <c s="460">
        <v>1</v>
      </c>
      <c s="459" t="s">
        <v>3064</v>
      </c>
      <c s="857" t="s">
        <v>364</v>
      </c>
      <c s="459" t="s">
        <v>365</v>
      </c>
      <c s="459" t="s">
        <v>979</v>
      </c>
      <c s="459" t="s">
        <v>28</v>
      </c>
      <c s="459" t="s">
        <v>957</v>
      </c>
      <c s="459" t="s">
        <v>368</v>
      </c>
      <c s="459" t="s">
        <v>1</v>
      </c>
      <c s="459" t="s">
        <v>28</v>
      </c>
      <c s="459" t="s">
        <v>367</v>
      </c>
      <c s="459" t="s">
        <v>372</v>
      </c>
      <c s="460">
        <v>1</v>
      </c>
      <c s="460">
        <v>1</v>
      </c>
      <c s="460">
        <v>1</v>
      </c>
      <c s="466">
        <v>0</v>
      </c>
      <c s="466">
        <v>1</v>
      </c>
      <c s="466">
        <v>1</v>
      </c>
      <c s="466">
        <v>1</v>
      </c>
      <c s="467">
        <v>0</v>
      </c>
      <c s="466">
        <v>0</v>
      </c>
      <c s="470">
        <v>0</v>
      </c>
      <c s="463">
        <v>0</v>
      </c>
      <c s="464">
        <v>0</v>
      </c>
      <c s="464">
        <v>0</v>
      </c>
      <c s="464">
        <v>0</v>
      </c>
      <c s="469">
        <v>0</v>
      </c>
      <c s="469">
        <v>0</v>
      </c>
      <c s="465">
        <v>0</v>
      </c>
      <c s="471">
        <v>44291</v>
      </c>
      <c s="471">
        <v>45387</v>
      </c>
      <c s="472">
        <v>200000000</v>
      </c>
      <c s="861">
        <v>0</v>
      </c>
      <c s="861">
        <v>0</v>
      </c>
      <c s="633">
        <v>0.061652999999999999</v>
      </c>
      <c s="473">
        <v>0</v>
      </c>
      <c s="473">
        <v>0</v>
      </c>
      <c s="474">
        <v>0</v>
      </c>
      <c s="783" t="s">
        <v>1478</v>
      </c>
      <c s="783" t="s">
        <v>1479</v>
      </c>
    </row>
    <row r="1034" spans="1:41" s="783" customFormat="1" ht="14.4">
      <c r="A1034" s="475" t="s">
        <v>1134</v>
      </c>
      <c s="460">
        <v>1</v>
      </c>
      <c s="459" t="s">
        <v>3065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2">
        <v>269211.21000000002</v>
      </c>
      <c s="861">
        <v>0</v>
      </c>
      <c s="861">
        <v>0</v>
      </c>
      <c s="633">
        <v>0.061652999999999999</v>
      </c>
      <c s="473">
        <v>0</v>
      </c>
      <c s="473">
        <v>0</v>
      </c>
      <c s="474">
        <v>0</v>
      </c>
      <c s="783" t="s">
        <v>1478</v>
      </c>
      <c s="783" t="s">
        <v>1479</v>
      </c>
    </row>
    <row r="1035" spans="1:41" s="783" customFormat="1" ht="14.4">
      <c r="A1035" s="475" t="s">
        <v>1135</v>
      </c>
      <c s="460">
        <v>1</v>
      </c>
      <c s="459" t="s">
        <v>3066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268396.38</v>
      </c>
      <c s="463">
        <v>0</v>
      </c>
      <c s="464">
        <v>0</v>
      </c>
      <c s="464">
        <v>0</v>
      </c>
      <c s="464">
        <v>0</v>
      </c>
      <c s="469">
        <v>0</v>
      </c>
      <c s="469">
        <v>0</v>
      </c>
      <c s="465">
        <v>268396.38</v>
      </c>
      <c s="471">
        <v>44291</v>
      </c>
      <c s="471">
        <v>46117</v>
      </c>
      <c s="472">
        <v>268396.38</v>
      </c>
      <c s="861">
        <v>1.3472222222222223</v>
      </c>
      <c s="861">
        <v>5</v>
      </c>
      <c s="633">
        <v>0.071294999999999997</v>
      </c>
      <c s="473">
        <v>1.3472222222222223</v>
      </c>
      <c s="473">
        <v>5</v>
      </c>
      <c s="474">
        <v>0.071294999999999997</v>
      </c>
      <c s="783" t="s">
        <v>1478</v>
      </c>
      <c s="783" t="s">
        <v>1479</v>
      </c>
    </row>
    <row r="1036" spans="1:41" s="783" customFormat="1" ht="14.4">
      <c r="A1036" s="475" t="s">
        <v>1136</v>
      </c>
      <c s="460">
        <v>1</v>
      </c>
      <c s="459" t="s">
        <v>3067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900601.55000000005</v>
      </c>
      <c s="861">
        <v>0</v>
      </c>
      <c s="861">
        <v>0</v>
      </c>
      <c s="633">
        <v>0.061652999999999999</v>
      </c>
      <c s="473">
        <v>0</v>
      </c>
      <c s="473">
        <v>0</v>
      </c>
      <c s="474">
        <v>0</v>
      </c>
      <c s="783" t="s">
        <v>1478</v>
      </c>
      <c s="783" t="s">
        <v>1479</v>
      </c>
    </row>
    <row r="1037" spans="1:41" s="783" customFormat="1" ht="14.4">
      <c r="A1037" s="475" t="s">
        <v>1137</v>
      </c>
      <c s="460">
        <v>1</v>
      </c>
      <c s="459" t="s">
        <v>3068</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897783.5</v>
      </c>
      <c s="463">
        <v>0</v>
      </c>
      <c s="464">
        <v>0</v>
      </c>
      <c s="464">
        <v>0</v>
      </c>
      <c s="464">
        <v>0</v>
      </c>
      <c s="469">
        <v>0</v>
      </c>
      <c s="469">
        <v>0</v>
      </c>
      <c s="465">
        <v>897783.5</v>
      </c>
      <c s="471">
        <v>44291</v>
      </c>
      <c s="471">
        <v>46117</v>
      </c>
      <c s="476">
        <v>897783.5</v>
      </c>
      <c s="861">
        <v>1.3472222222222223</v>
      </c>
      <c s="861">
        <v>5</v>
      </c>
      <c s="633">
        <v>0.071294999999999997</v>
      </c>
      <c s="473">
        <v>1.3472222222222223</v>
      </c>
      <c s="473">
        <v>5</v>
      </c>
      <c s="474">
        <v>0.071294999999999997</v>
      </c>
      <c s="783" t="s">
        <v>1478</v>
      </c>
      <c s="783" t="s">
        <v>1479</v>
      </c>
    </row>
    <row r="1038" spans="1:41" s="783" customFormat="1" ht="14.4">
      <c r="A1038" s="475" t="s">
        <v>1138</v>
      </c>
      <c s="460">
        <v>1</v>
      </c>
      <c s="459" t="s">
        <v>3069</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300832</v>
      </c>
      <c s="861">
        <v>0</v>
      </c>
      <c s="861">
        <v>0</v>
      </c>
      <c s="633">
        <v>0.061652999999999999</v>
      </c>
      <c s="473">
        <v>0</v>
      </c>
      <c s="473">
        <v>0</v>
      </c>
      <c s="474">
        <v>0</v>
      </c>
      <c s="783" t="s">
        <v>1478</v>
      </c>
      <c s="783" t="s">
        <v>1479</v>
      </c>
    </row>
    <row r="1039" spans="1:41" s="783" customFormat="1" ht="14.4">
      <c r="A1039" s="475" t="s">
        <v>1139</v>
      </c>
      <c s="460">
        <v>1</v>
      </c>
      <c s="459" t="s">
        <v>3070</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299860</v>
      </c>
      <c s="463">
        <v>0</v>
      </c>
      <c s="464">
        <v>0</v>
      </c>
      <c s="464">
        <v>0</v>
      </c>
      <c s="464">
        <v>0</v>
      </c>
      <c s="469">
        <v>0</v>
      </c>
      <c s="469">
        <v>0</v>
      </c>
      <c s="465">
        <v>299860</v>
      </c>
      <c s="471">
        <v>44291</v>
      </c>
      <c s="471">
        <v>46117</v>
      </c>
      <c s="476">
        <v>299860</v>
      </c>
      <c s="861">
        <v>1.3472222222222223</v>
      </c>
      <c s="861">
        <v>5</v>
      </c>
      <c s="633">
        <v>0.071294999999999997</v>
      </c>
      <c s="473">
        <v>1.3472222222222223</v>
      </c>
      <c s="473">
        <v>5</v>
      </c>
      <c s="474">
        <v>0.071294999999999997</v>
      </c>
      <c s="783" t="s">
        <v>1478</v>
      </c>
      <c s="783" t="s">
        <v>1479</v>
      </c>
    </row>
    <row r="1040" spans="1:41" s="783" customFormat="1" ht="14.4">
      <c r="A1040" s="475" t="s">
        <v>1140</v>
      </c>
      <c s="460">
        <v>1</v>
      </c>
      <c s="459" t="s">
        <v>3071</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499530.17999999999</v>
      </c>
      <c s="861">
        <v>0</v>
      </c>
      <c s="861">
        <v>0</v>
      </c>
      <c s="633">
        <v>0.061652999999999999</v>
      </c>
      <c s="473">
        <v>0</v>
      </c>
      <c s="473">
        <v>0</v>
      </c>
      <c s="474">
        <v>0</v>
      </c>
      <c s="783" t="s">
        <v>1478</v>
      </c>
      <c s="783" t="s">
        <v>1479</v>
      </c>
    </row>
    <row r="1041" spans="1:41" s="783" customFormat="1" ht="14.4">
      <c r="A1041" s="475" t="s">
        <v>1141</v>
      </c>
      <c s="460">
        <v>1</v>
      </c>
      <c s="459" t="s">
        <v>3072</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497838.22999999998</v>
      </c>
      <c s="463">
        <v>0</v>
      </c>
      <c s="464">
        <v>0</v>
      </c>
      <c s="464">
        <v>0</v>
      </c>
      <c s="464">
        <v>0</v>
      </c>
      <c s="469">
        <v>0</v>
      </c>
      <c s="469">
        <v>0</v>
      </c>
      <c s="465">
        <v>497838.22999999998</v>
      </c>
      <c s="471">
        <v>44291</v>
      </c>
      <c s="471">
        <v>46117</v>
      </c>
      <c s="476">
        <v>497838.22999999998</v>
      </c>
      <c s="861">
        <v>1.3472222222222223</v>
      </c>
      <c s="861">
        <v>5</v>
      </c>
      <c s="633">
        <v>0.071294999999999997</v>
      </c>
      <c s="473">
        <v>1.3472222222222223</v>
      </c>
      <c s="473">
        <v>5</v>
      </c>
      <c s="474">
        <v>0.071294999999999997</v>
      </c>
      <c s="783" t="s">
        <v>1478</v>
      </c>
      <c s="783" t="s">
        <v>1479</v>
      </c>
    </row>
    <row r="1042" spans="1:41" s="783" customFormat="1" ht="14.4">
      <c r="A1042" s="475" t="s">
        <v>1142</v>
      </c>
      <c s="460">
        <v>1</v>
      </c>
      <c s="459" t="s">
        <v>3073</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682304.58999999997</v>
      </c>
      <c s="861">
        <v>0</v>
      </c>
      <c s="861">
        <v>0</v>
      </c>
      <c s="633">
        <v>0.061652999999999999</v>
      </c>
      <c s="473">
        <v>0</v>
      </c>
      <c s="473">
        <v>0</v>
      </c>
      <c s="474">
        <v>0</v>
      </c>
      <c s="783" t="s">
        <v>1478</v>
      </c>
      <c s="783" t="s">
        <v>1479</v>
      </c>
    </row>
    <row r="1043" spans="1:41" s="783" customFormat="1" ht="14.4">
      <c r="A1043" s="475" t="s">
        <v>1143</v>
      </c>
      <c s="460">
        <v>1</v>
      </c>
      <c s="459" t="s">
        <v>3074</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682304.58999999997</v>
      </c>
      <c s="463">
        <v>0</v>
      </c>
      <c s="464">
        <v>0</v>
      </c>
      <c s="464">
        <v>0</v>
      </c>
      <c s="464">
        <v>0</v>
      </c>
      <c s="469">
        <v>0</v>
      </c>
      <c s="469">
        <v>0</v>
      </c>
      <c s="465">
        <v>682304.58999999997</v>
      </c>
      <c s="471">
        <v>44291</v>
      </c>
      <c s="471">
        <v>46117</v>
      </c>
      <c s="476">
        <v>682304.58999999997</v>
      </c>
      <c s="861">
        <v>1.3472222222222223</v>
      </c>
      <c s="861">
        <v>5</v>
      </c>
      <c s="633">
        <v>0.071294999999999997</v>
      </c>
      <c s="473">
        <v>1.3472222222222223</v>
      </c>
      <c s="473">
        <v>5</v>
      </c>
      <c s="474">
        <v>0.071294999999999997</v>
      </c>
      <c s="783" t="s">
        <v>1478</v>
      </c>
      <c s="783" t="s">
        <v>1479</v>
      </c>
    </row>
    <row r="1044" spans="1:41" s="783" customFormat="1" ht="14.4">
      <c r="A1044" s="475" t="s">
        <v>1144</v>
      </c>
      <c s="460">
        <v>1</v>
      </c>
      <c s="459" t="s">
        <v>3075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627775.63</v>
      </c>
      <c s="861">
        <v>0</v>
      </c>
      <c s="861">
        <v>0</v>
      </c>
      <c s="633">
        <v>0.061652999999999999</v>
      </c>
      <c s="473">
        <v>0</v>
      </c>
      <c s="473">
        <v>0</v>
      </c>
      <c s="474">
        <v>0</v>
      </c>
      <c s="783" t="s">
        <v>1478</v>
      </c>
      <c s="783" t="s">
        <v>1479</v>
      </c>
    </row>
    <row r="1045" spans="1:41" s="783" customFormat="1" ht="14.4">
      <c r="A1045" s="475" t="s">
        <v>1145</v>
      </c>
      <c s="460">
        <v>1</v>
      </c>
      <c s="459" t="s">
        <v>3076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625422.69999999995</v>
      </c>
      <c s="463">
        <v>0</v>
      </c>
      <c s="464">
        <v>0</v>
      </c>
      <c s="464">
        <v>0</v>
      </c>
      <c s="464">
        <v>0</v>
      </c>
      <c s="469">
        <v>0</v>
      </c>
      <c s="469">
        <v>0</v>
      </c>
      <c s="465">
        <v>625422.69999999995</v>
      </c>
      <c s="471">
        <v>44291</v>
      </c>
      <c s="471">
        <v>46117</v>
      </c>
      <c s="476">
        <v>625422.69999999995</v>
      </c>
      <c s="861">
        <v>1.3472222222222223</v>
      </c>
      <c s="861">
        <v>5</v>
      </c>
      <c s="633">
        <v>0.071294999999999997</v>
      </c>
      <c s="473">
        <v>1.3472222222222223</v>
      </c>
      <c s="473">
        <v>5</v>
      </c>
      <c s="474">
        <v>0.071294999999999997</v>
      </c>
      <c s="783" t="s">
        <v>1478</v>
      </c>
      <c s="783" t="s">
        <v>1479</v>
      </c>
    </row>
    <row r="1046" spans="1:41" s="783" customFormat="1" ht="14.4">
      <c r="A1046" s="475" t="s">
        <v>1146</v>
      </c>
      <c s="460">
        <v>1</v>
      </c>
      <c s="459" t="s">
        <v>3077</v>
      </c>
      <c s="857" t="s">
        <v>364</v>
      </c>
      <c s="459" t="s">
        <v>365</v>
      </c>
      <c s="459" t="s">
        <v>979</v>
      </c>
      <c s="459" t="s">
        <v>644</v>
      </c>
      <c s="459" t="s">
        <v>956</v>
      </c>
      <c s="459" t="s">
        <v>643</v>
      </c>
      <c s="459" t="s">
        <v>0</v>
      </c>
      <c s="459" t="s">
        <v>645</v>
      </c>
      <c s="459" t="s">
        <v>367</v>
      </c>
      <c s="459" t="s">
        <v>372</v>
      </c>
      <c s="460">
        <v>1</v>
      </c>
      <c s="460">
        <v>1</v>
      </c>
      <c s="460">
        <v>1</v>
      </c>
      <c s="466">
        <v>1</v>
      </c>
      <c s="466">
        <v>1</v>
      </c>
      <c s="466">
        <v>1</v>
      </c>
      <c s="467">
        <v>0</v>
      </c>
      <c s="467">
        <v>0</v>
      </c>
      <c s="467">
        <v>0</v>
      </c>
      <c s="470">
        <v>44545</v>
      </c>
      <c s="463">
        <v>0</v>
      </c>
      <c s="464">
        <v>0</v>
      </c>
      <c s="464">
        <v>174.84</v>
      </c>
      <c s="464">
        <v>0</v>
      </c>
      <c s="469">
        <v>0</v>
      </c>
      <c s="469">
        <v>0</v>
      </c>
      <c s="465">
        <v>44545</v>
      </c>
      <c s="471">
        <v>44414</v>
      </c>
      <c s="471">
        <v>45875</v>
      </c>
      <c s="476">
        <v>44545</v>
      </c>
      <c s="861">
        <v>0.68333333333333335</v>
      </c>
      <c s="861">
        <v>4</v>
      </c>
      <c s="633">
        <v>0.047100000000000003</v>
      </c>
      <c s="473">
        <v>0.68333333333333335</v>
      </c>
      <c s="473">
        <v>4</v>
      </c>
      <c s="474">
        <v>0.047100000000000003</v>
      </c>
      <c s="783" t="s">
        <v>1478</v>
      </c>
      <c s="783" t="s">
        <v>1479</v>
      </c>
    </row>
    <row r="1047" spans="1:41" s="783" customFormat="1" ht="14.4">
      <c r="A1047" s="475" t="s">
        <v>1146</v>
      </c>
      <c s="460">
        <v>2</v>
      </c>
      <c s="459" t="s">
        <v>3078</v>
      </c>
      <c s="857" t="s">
        <v>364</v>
      </c>
      <c s="459" t="s">
        <v>365</v>
      </c>
      <c s="459" t="s">
        <v>979</v>
      </c>
      <c s="459" t="s">
        <v>644</v>
      </c>
      <c s="459" t="s">
        <v>956</v>
      </c>
      <c s="459" t="s">
        <v>643</v>
      </c>
      <c s="459" t="s">
        <v>0</v>
      </c>
      <c s="459" t="s">
        <v>645</v>
      </c>
      <c s="459" t="s">
        <v>367</v>
      </c>
      <c s="459" t="s">
        <v>372</v>
      </c>
      <c s="460">
        <v>1</v>
      </c>
      <c s="460">
        <v>1</v>
      </c>
      <c s="460">
        <v>1</v>
      </c>
      <c s="466">
        <v>1</v>
      </c>
      <c s="466">
        <v>1</v>
      </c>
      <c s="466">
        <v>1</v>
      </c>
      <c s="467">
        <v>0</v>
      </c>
      <c s="467">
        <v>0</v>
      </c>
      <c s="467">
        <v>0</v>
      </c>
      <c s="470">
        <v>53100</v>
      </c>
      <c s="463">
        <v>0</v>
      </c>
      <c s="464">
        <v>0</v>
      </c>
      <c s="464">
        <v>237.18000000000001</v>
      </c>
      <c s="464">
        <v>0</v>
      </c>
      <c s="469">
        <v>0</v>
      </c>
      <c s="469">
        <v>0</v>
      </c>
      <c s="465">
        <v>53100</v>
      </c>
      <c s="471">
        <v>44414</v>
      </c>
      <c s="471">
        <v>46605</v>
      </c>
      <c s="476">
        <v>53100</v>
      </c>
      <c s="861">
        <v>2.6833333333333331</v>
      </c>
      <c s="861">
        <v>6</v>
      </c>
      <c s="633">
        <v>0.053600000000000002</v>
      </c>
      <c s="473">
        <v>2.6833333333333331</v>
      </c>
      <c s="473">
        <v>6</v>
      </c>
      <c s="474">
        <v>0.053600000000000009</v>
      </c>
      <c s="783" t="s">
        <v>1478</v>
      </c>
      <c s="783" t="s">
        <v>1479</v>
      </c>
    </row>
    <row r="1048" spans="1:41" s="783" customFormat="1" ht="14.4">
      <c r="A1048" s="475" t="s">
        <v>1146</v>
      </c>
      <c s="460">
        <v>3</v>
      </c>
      <c s="459" t="s">
        <v>3079</v>
      </c>
      <c s="857" t="s">
        <v>364</v>
      </c>
      <c s="459" t="s">
        <v>365</v>
      </c>
      <c s="459" t="s">
        <v>979</v>
      </c>
      <c s="459" t="s">
        <v>644</v>
      </c>
      <c s="459" t="s">
        <v>956</v>
      </c>
      <c s="459" t="s">
        <v>643</v>
      </c>
      <c s="459" t="s">
        <v>0</v>
      </c>
      <c s="459" t="s">
        <v>645</v>
      </c>
      <c s="459" t="s">
        <v>367</v>
      </c>
      <c s="459" t="s">
        <v>372</v>
      </c>
      <c s="460">
        <v>1</v>
      </c>
      <c s="460">
        <v>1</v>
      </c>
      <c s="460">
        <v>1</v>
      </c>
      <c s="466">
        <v>1</v>
      </c>
      <c s="466">
        <v>1</v>
      </c>
      <c s="466">
        <v>1</v>
      </c>
      <c s="467">
        <v>0</v>
      </c>
      <c s="467">
        <v>0</v>
      </c>
      <c s="467">
        <v>0</v>
      </c>
      <c s="470">
        <v>102955</v>
      </c>
      <c s="463">
        <v>0</v>
      </c>
      <c s="464">
        <v>0</v>
      </c>
      <c s="464">
        <v>483.88999999999999</v>
      </c>
      <c s="464">
        <v>0</v>
      </c>
      <c s="469">
        <v>0</v>
      </c>
      <c s="469">
        <v>0</v>
      </c>
      <c s="465">
        <v>102955</v>
      </c>
      <c s="471">
        <v>44414</v>
      </c>
      <c s="471">
        <v>46971</v>
      </c>
      <c s="476">
        <v>102955</v>
      </c>
      <c s="861">
        <v>3.6833333333333331</v>
      </c>
      <c s="861">
        <v>7</v>
      </c>
      <c s="633">
        <v>0.056399999999999999</v>
      </c>
      <c s="473">
        <v>3.6833333333333331</v>
      </c>
      <c s="473">
        <v>7</v>
      </c>
      <c s="474">
        <v>0.056400000000000006</v>
      </c>
      <c s="783" t="s">
        <v>1478</v>
      </c>
      <c s="783" t="s">
        <v>1479</v>
      </c>
    </row>
    <row r="1049" spans="1:41" s="783" customFormat="1" ht="14.4">
      <c r="A1049" s="475" t="s">
        <v>1146</v>
      </c>
      <c s="460">
        <v>4</v>
      </c>
      <c s="459" t="s">
        <v>3080</v>
      </c>
      <c s="857" t="s">
        <v>364</v>
      </c>
      <c s="459" t="s">
        <v>365</v>
      </c>
      <c s="459" t="s">
        <v>979</v>
      </c>
      <c s="459" t="s">
        <v>644</v>
      </c>
      <c s="459" t="s">
        <v>956</v>
      </c>
      <c s="459" t="s">
        <v>643</v>
      </c>
      <c s="459" t="s">
        <v>0</v>
      </c>
      <c s="459" t="s">
        <v>645</v>
      </c>
      <c s="459" t="s">
        <v>367</v>
      </c>
      <c s="459" t="s">
        <v>372</v>
      </c>
      <c s="460">
        <v>1</v>
      </c>
      <c s="460">
        <v>1</v>
      </c>
      <c s="460">
        <v>1</v>
      </c>
      <c s="466">
        <v>1</v>
      </c>
      <c s="466">
        <v>1</v>
      </c>
      <c s="466">
        <v>1</v>
      </c>
      <c s="467">
        <v>0</v>
      </c>
      <c s="467">
        <v>0</v>
      </c>
      <c s="467">
        <v>0</v>
      </c>
      <c s="470">
        <v>2512515</v>
      </c>
      <c s="463">
        <v>0</v>
      </c>
      <c s="464">
        <v>0</v>
      </c>
      <c s="464">
        <v>12416.01</v>
      </c>
      <c s="464">
        <v>0</v>
      </c>
      <c s="469">
        <v>0</v>
      </c>
      <c s="469">
        <v>0</v>
      </c>
      <c s="465">
        <v>2512515</v>
      </c>
      <c s="471">
        <v>44414</v>
      </c>
      <c s="471">
        <v>47336</v>
      </c>
      <c s="476">
        <v>2512515</v>
      </c>
      <c s="861">
        <v>4.6833333333333336</v>
      </c>
      <c s="861">
        <v>8</v>
      </c>
      <c s="633">
        <v>0.059299999999999999</v>
      </c>
      <c s="473">
        <v>4.6833333333333336</v>
      </c>
      <c s="473">
        <v>8</v>
      </c>
      <c s="474">
        <v>0.059299999999999999</v>
      </c>
      <c s="783" t="s">
        <v>1478</v>
      </c>
      <c s="783" t="s">
        <v>1479</v>
      </c>
    </row>
    <row r="1050" spans="1:41" s="783" customFormat="1" ht="14.4">
      <c r="A1050" s="475" t="s">
        <v>1146</v>
      </c>
      <c s="460">
        <v>5</v>
      </c>
      <c s="459" t="s">
        <v>3081</v>
      </c>
      <c s="857" t="s">
        <v>364</v>
      </c>
      <c s="459" t="s">
        <v>365</v>
      </c>
      <c s="459" t="s">
        <v>979</v>
      </c>
      <c s="459" t="s">
        <v>644</v>
      </c>
      <c s="459" t="s">
        <v>956</v>
      </c>
      <c s="459" t="s">
        <v>643</v>
      </c>
      <c s="459" t="s">
        <v>0</v>
      </c>
      <c s="459" t="s">
        <v>645</v>
      </c>
      <c s="459" t="s">
        <v>367</v>
      </c>
      <c s="459" t="s">
        <v>372</v>
      </c>
      <c s="460">
        <v>1</v>
      </c>
      <c s="460">
        <v>1</v>
      </c>
      <c s="460">
        <v>1</v>
      </c>
      <c s="466">
        <v>1</v>
      </c>
      <c s="466">
        <v>1</v>
      </c>
      <c s="466">
        <v>1</v>
      </c>
      <c s="467">
        <v>0</v>
      </c>
      <c s="467">
        <v>0</v>
      </c>
      <c s="467">
        <v>0</v>
      </c>
      <c s="470">
        <v>5635975</v>
      </c>
      <c s="463">
        <v>0</v>
      </c>
      <c s="464">
        <v>0</v>
      </c>
      <c s="464">
        <v>29166.169999999998</v>
      </c>
      <c s="464">
        <v>0</v>
      </c>
      <c s="469">
        <v>0</v>
      </c>
      <c s="469">
        <v>0</v>
      </c>
      <c s="465">
        <v>5635975</v>
      </c>
      <c s="471">
        <v>44414</v>
      </c>
      <c s="471">
        <v>47701</v>
      </c>
      <c s="476">
        <v>5635975</v>
      </c>
      <c s="861">
        <v>5.6833333333333336</v>
      </c>
      <c s="861">
        <v>9</v>
      </c>
      <c s="633">
        <v>0.062100000000000002</v>
      </c>
      <c s="473">
        <v>5.6833333333333336</v>
      </c>
      <c s="473">
        <v>9</v>
      </c>
      <c s="474">
        <v>0.062099999999999995</v>
      </c>
      <c s="783" t="s">
        <v>1478</v>
      </c>
      <c s="783" t="s">
        <v>1479</v>
      </c>
    </row>
    <row r="1051" spans="1:41" s="783" customFormat="1" ht="14.4">
      <c r="A1051" s="475" t="s">
        <v>1146</v>
      </c>
      <c s="460">
        <v>6</v>
      </c>
      <c s="459" t="s">
        <v>3082</v>
      </c>
      <c s="857" t="s">
        <v>364</v>
      </c>
      <c s="459" t="s">
        <v>365</v>
      </c>
      <c s="459" t="s">
        <v>979</v>
      </c>
      <c s="459" t="s">
        <v>644</v>
      </c>
      <c s="459" t="s">
        <v>956</v>
      </c>
      <c s="459" t="s">
        <v>643</v>
      </c>
      <c s="459" t="s">
        <v>0</v>
      </c>
      <c s="459" t="s">
        <v>645</v>
      </c>
      <c s="459" t="s">
        <v>367</v>
      </c>
      <c s="459" t="s">
        <v>372</v>
      </c>
      <c s="460">
        <v>1</v>
      </c>
      <c s="460">
        <v>1</v>
      </c>
      <c s="460">
        <v>1</v>
      </c>
      <c s="466">
        <v>1</v>
      </c>
      <c s="466">
        <v>1</v>
      </c>
      <c s="466">
        <v>1</v>
      </c>
      <c s="467">
        <v>0</v>
      </c>
      <c s="467">
        <v>0</v>
      </c>
      <c s="467">
        <v>0</v>
      </c>
      <c s="470">
        <v>52067.5</v>
      </c>
      <c s="463">
        <v>0</v>
      </c>
      <c s="464">
        <v>0</v>
      </c>
      <c s="464">
        <v>282.02999999999997</v>
      </c>
      <c s="464">
        <v>0</v>
      </c>
      <c s="469">
        <v>0</v>
      </c>
      <c s="469">
        <v>0</v>
      </c>
      <c s="465">
        <v>52067.5</v>
      </c>
      <c s="471">
        <v>44414</v>
      </c>
      <c s="471">
        <v>48066</v>
      </c>
      <c s="476">
        <v>52067.5</v>
      </c>
      <c s="861">
        <v>6.6833333333333336</v>
      </c>
      <c s="861">
        <v>10</v>
      </c>
      <c s="633">
        <v>0.065000000000000002</v>
      </c>
      <c s="473">
        <v>6.6833333333333345</v>
      </c>
      <c s="473">
        <v>10</v>
      </c>
      <c s="474">
        <v>0.065000000000000002</v>
      </c>
      <c s="783" t="s">
        <v>1478</v>
      </c>
      <c s="783" t="s">
        <v>1479</v>
      </c>
    </row>
    <row r="1052" spans="1:41" s="783" customFormat="1" ht="14.4">
      <c r="A1052" s="475" t="s">
        <v>1147</v>
      </c>
      <c s="460">
        <v>1</v>
      </c>
      <c s="459" t="s">
        <v>3083</v>
      </c>
      <c s="857"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470">
        <v>126653981.23999999</v>
      </c>
      <c s="463">
        <v>0</v>
      </c>
      <c s="464">
        <v>0</v>
      </c>
      <c s="464">
        <v>0</v>
      </c>
      <c s="464">
        <v>0</v>
      </c>
      <c s="469">
        <v>0</v>
      </c>
      <c s="469">
        <v>0</v>
      </c>
      <c s="465">
        <v>126653981.23999999</v>
      </c>
      <c s="471">
        <v>44291</v>
      </c>
      <c s="471">
        <v>46117</v>
      </c>
      <c s="476">
        <v>126653981.23999999</v>
      </c>
      <c s="861">
        <v>1.3472222222222223</v>
      </c>
      <c s="861">
        <v>5</v>
      </c>
      <c s="633">
        <v>0.071294999999999997</v>
      </c>
      <c s="473">
        <v>1.3472222222222223</v>
      </c>
      <c s="473">
        <v>5</v>
      </c>
      <c s="474">
        <v>0.071294999999999997</v>
      </c>
      <c s="783" t="s">
        <v>1478</v>
      </c>
      <c s="783" t="s">
        <v>1479</v>
      </c>
    </row>
    <row r="1053" spans="1:41" s="783" customFormat="1" ht="14.4">
      <c r="A1053" s="475" t="s">
        <v>1148</v>
      </c>
      <c s="460">
        <v>1</v>
      </c>
      <c s="459" t="s">
        <v>3084</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1097997.0800000001</v>
      </c>
      <c s="861">
        <v>0</v>
      </c>
      <c s="861">
        <v>0</v>
      </c>
      <c s="633">
        <v>0.061652999999999999</v>
      </c>
      <c s="473">
        <v>0</v>
      </c>
      <c s="473">
        <v>0</v>
      </c>
      <c s="474">
        <v>0</v>
      </c>
      <c s="783" t="s">
        <v>1478</v>
      </c>
      <c s="783" t="s">
        <v>1479</v>
      </c>
    </row>
    <row r="1054" spans="1:41" s="783" customFormat="1" ht="14.4">
      <c r="A1054" s="475" t="s">
        <v>1149</v>
      </c>
      <c s="460">
        <v>1</v>
      </c>
      <c s="459" t="s">
        <v>3085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1094019.6000000001</v>
      </c>
      <c s="463">
        <v>0</v>
      </c>
      <c s="464">
        <v>0</v>
      </c>
      <c s="464">
        <v>0</v>
      </c>
      <c s="464">
        <v>0</v>
      </c>
      <c s="469">
        <v>0</v>
      </c>
      <c s="469">
        <v>0</v>
      </c>
      <c s="465">
        <v>1094019.6000000001</v>
      </c>
      <c s="471">
        <v>44291</v>
      </c>
      <c s="471">
        <v>46117</v>
      </c>
      <c s="476">
        <v>1094019.6000000001</v>
      </c>
      <c s="861">
        <v>1.3472222222222223</v>
      </c>
      <c s="861">
        <v>5</v>
      </c>
      <c s="633">
        <v>0.071294999999999997</v>
      </c>
      <c s="473">
        <v>1.3472222222222223</v>
      </c>
      <c s="473">
        <v>5</v>
      </c>
      <c s="474">
        <v>0.071294999999999997</v>
      </c>
      <c s="783" t="s">
        <v>1478</v>
      </c>
      <c s="783" t="s">
        <v>1479</v>
      </c>
    </row>
    <row r="1055" spans="1:41" s="783" customFormat="1" ht="14.4">
      <c r="A1055" s="475" t="s">
        <v>1150</v>
      </c>
      <c s="460">
        <v>1</v>
      </c>
      <c s="459" t="s">
        <v>3086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0</v>
      </c>
      <c s="463">
        <v>0</v>
      </c>
      <c s="464">
        <v>0</v>
      </c>
      <c s="464">
        <v>0</v>
      </c>
      <c s="464">
        <v>0</v>
      </c>
      <c s="469">
        <v>0</v>
      </c>
      <c s="469">
        <v>0</v>
      </c>
      <c s="465">
        <v>0</v>
      </c>
      <c s="471">
        <v>44291</v>
      </c>
      <c s="471">
        <v>45387</v>
      </c>
      <c s="476">
        <v>1097997.0700000001</v>
      </c>
      <c s="861">
        <v>0</v>
      </c>
      <c s="861">
        <v>0</v>
      </c>
      <c s="633">
        <v>0.061652999999999999</v>
      </c>
      <c s="473">
        <v>0</v>
      </c>
      <c s="473">
        <v>0</v>
      </c>
      <c s="474">
        <v>0</v>
      </c>
      <c s="783" t="s">
        <v>1478</v>
      </c>
      <c s="783" t="s">
        <v>1479</v>
      </c>
    </row>
    <row r="1056" spans="1:41" s="783" customFormat="1" ht="14.4">
      <c r="A1056" s="475" t="s">
        <v>1151</v>
      </c>
      <c s="460">
        <v>1</v>
      </c>
      <c s="459" t="s">
        <v>3087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70">
        <v>1094019.6100000001</v>
      </c>
      <c s="463">
        <v>0</v>
      </c>
      <c s="464">
        <v>0</v>
      </c>
      <c s="464">
        <v>0</v>
      </c>
      <c s="464">
        <v>0</v>
      </c>
      <c s="469">
        <v>0</v>
      </c>
      <c s="469">
        <v>0</v>
      </c>
      <c s="465">
        <v>1094019.6100000001</v>
      </c>
      <c s="471">
        <v>44291</v>
      </c>
      <c s="471">
        <v>46117</v>
      </c>
      <c s="476">
        <v>1094019.6100000001</v>
      </c>
      <c s="861">
        <v>1.3472222222222223</v>
      </c>
      <c s="861">
        <v>5</v>
      </c>
      <c s="633">
        <v>0.071294999999999997</v>
      </c>
      <c s="473">
        <v>1.3472222222222223</v>
      </c>
      <c s="473">
        <v>5</v>
      </c>
      <c s="474">
        <v>0.071294999999999997</v>
      </c>
      <c s="783" t="s">
        <v>1478</v>
      </c>
      <c s="783" t="s">
        <v>1479</v>
      </c>
    </row>
    <row r="1057" spans="1:41" s="783" customFormat="1" ht="14.4">
      <c r="A1057" s="475" t="s">
        <v>1217</v>
      </c>
      <c s="460">
        <v>1</v>
      </c>
      <c s="459" t="s">
        <v>3088</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116256.87</v>
      </c>
      <c s="861">
        <v>0</v>
      </c>
      <c s="861">
        <v>0</v>
      </c>
      <c s="633">
        <v>0.061652999999999999</v>
      </c>
      <c s="473">
        <v>0</v>
      </c>
      <c s="473">
        <v>0</v>
      </c>
      <c s="474">
        <v>0</v>
      </c>
      <c s="783" t="s">
        <v>1478</v>
      </c>
      <c s="783" t="s">
        <v>1479</v>
      </c>
    </row>
    <row r="1058" spans="1:41" s="783" customFormat="1" ht="14.4">
      <c r="A1058" s="475" t="s">
        <v>1216</v>
      </c>
      <c s="460">
        <v>1</v>
      </c>
      <c s="459" t="s">
        <v>3089</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147482.09</v>
      </c>
      <c s="861">
        <v>0</v>
      </c>
      <c s="861">
        <v>0</v>
      </c>
      <c s="633">
        <v>0.061652999999999999</v>
      </c>
      <c s="473">
        <v>0</v>
      </c>
      <c s="473">
        <v>0</v>
      </c>
      <c s="474">
        <v>0</v>
      </c>
      <c s="783" t="s">
        <v>1478</v>
      </c>
      <c s="783" t="s">
        <v>1479</v>
      </c>
    </row>
    <row r="1059" spans="1:41" s="783" customFormat="1" ht="14.4">
      <c r="A1059" s="475" t="s">
        <v>1215</v>
      </c>
      <c s="460">
        <v>2</v>
      </c>
      <c s="459" t="s">
        <v>3090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582">
        <v>44446</v>
      </c>
      <c s="471">
        <v>45542</v>
      </c>
      <c s="472">
        <v>23600</v>
      </c>
      <c s="861">
        <v>0</v>
      </c>
      <c s="861">
        <v>0</v>
      </c>
      <c s="633">
        <v>0.042999999999999997</v>
      </c>
      <c s="473">
        <v>0</v>
      </c>
      <c s="473">
        <v>0</v>
      </c>
      <c s="474">
        <v>0</v>
      </c>
      <c s="783" t="s">
        <v>1478</v>
      </c>
      <c s="783" t="s">
        <v>1479</v>
      </c>
    </row>
    <row r="1060" spans="1:41" s="783" customFormat="1" ht="14.4">
      <c r="A1060" s="475" t="s">
        <v>1215</v>
      </c>
      <c s="460">
        <v>3</v>
      </c>
      <c s="459" t="s">
        <v>3091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96612.5</v>
      </c>
      <c s="463">
        <v>0</v>
      </c>
      <c s="464">
        <v>0</v>
      </c>
      <c s="464">
        <v>379.19999999999999</v>
      </c>
      <c s="464">
        <v>0</v>
      </c>
      <c s="469">
        <v>0</v>
      </c>
      <c s="469">
        <v>0</v>
      </c>
      <c s="465">
        <v>96612.5</v>
      </c>
      <c s="582">
        <v>44446</v>
      </c>
      <c s="471">
        <v>45907</v>
      </c>
      <c s="472">
        <v>96612.5</v>
      </c>
      <c s="861">
        <v>0.76944444444444449</v>
      </c>
      <c s="861">
        <v>4</v>
      </c>
      <c s="633">
        <v>0.047100000000000003</v>
      </c>
      <c s="473">
        <v>0.76944444444444449</v>
      </c>
      <c s="473">
        <v>4</v>
      </c>
      <c s="474">
        <v>0.047100000000000003</v>
      </c>
      <c s="783" t="s">
        <v>1478</v>
      </c>
      <c s="783" t="s">
        <v>1479</v>
      </c>
    </row>
    <row r="1061" spans="1:41" s="783" customFormat="1" ht="14.4">
      <c r="A1061" s="475" t="s">
        <v>1215</v>
      </c>
      <c s="460">
        <v>4</v>
      </c>
      <c s="459" t="s">
        <v>3092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139240</v>
      </c>
      <c s="463">
        <v>0</v>
      </c>
      <c s="464">
        <v>0</v>
      </c>
      <c s="464">
        <v>588.28999999999996</v>
      </c>
      <c s="464">
        <v>0</v>
      </c>
      <c s="469">
        <v>0</v>
      </c>
      <c s="469">
        <v>0</v>
      </c>
      <c s="465">
        <v>139240</v>
      </c>
      <c s="582">
        <v>44446</v>
      </c>
      <c s="471">
        <v>46272</v>
      </c>
      <c s="472">
        <v>139240</v>
      </c>
      <c s="861">
        <v>1.7694444444444444</v>
      </c>
      <c s="861">
        <v>5</v>
      </c>
      <c s="633">
        <v>0.050700000000000002</v>
      </c>
      <c s="473">
        <v>1.7694444444444444</v>
      </c>
      <c s="473">
        <v>5</v>
      </c>
      <c s="474">
        <v>0.050700000000000002</v>
      </c>
      <c s="783" t="s">
        <v>1478</v>
      </c>
      <c s="783" t="s">
        <v>1479</v>
      </c>
    </row>
    <row r="1062" spans="1:41" s="783" customFormat="1" ht="14.4">
      <c r="A1062" s="475" t="s">
        <v>1215</v>
      </c>
      <c s="460">
        <v>5</v>
      </c>
      <c s="459" t="s">
        <v>3093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1247555</v>
      </c>
      <c s="463">
        <v>0</v>
      </c>
      <c s="464">
        <v>0</v>
      </c>
      <c s="464">
        <v>5572.4099999999999</v>
      </c>
      <c s="464">
        <v>0</v>
      </c>
      <c s="469">
        <v>0</v>
      </c>
      <c s="469">
        <v>0</v>
      </c>
      <c s="465">
        <v>1247555</v>
      </c>
      <c s="582">
        <v>44446</v>
      </c>
      <c s="471">
        <v>46637</v>
      </c>
      <c s="472">
        <v>1247555</v>
      </c>
      <c s="861">
        <v>2.7694444444444444</v>
      </c>
      <c s="861">
        <v>6</v>
      </c>
      <c s="633">
        <v>0.053600000000000002</v>
      </c>
      <c s="473">
        <v>2.7694444444444444</v>
      </c>
      <c s="473">
        <v>6</v>
      </c>
      <c s="474">
        <v>0.053600000000000002</v>
      </c>
      <c s="783" t="s">
        <v>1478</v>
      </c>
      <c s="783" t="s">
        <v>1479</v>
      </c>
    </row>
    <row r="1063" spans="1:41" s="783" customFormat="1" ht="14.4">
      <c r="A1063" s="475" t="s">
        <v>1215</v>
      </c>
      <c s="460">
        <v>6</v>
      </c>
      <c s="459" t="s">
        <v>3094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4091650</v>
      </c>
      <c s="463">
        <v>0</v>
      </c>
      <c s="464">
        <v>0</v>
      </c>
      <c s="464">
        <v>19230.75</v>
      </c>
      <c s="464">
        <v>0</v>
      </c>
      <c s="469">
        <v>0</v>
      </c>
      <c s="469">
        <v>0</v>
      </c>
      <c s="465">
        <v>4091650</v>
      </c>
      <c s="582">
        <v>44446</v>
      </c>
      <c s="471">
        <v>47003</v>
      </c>
      <c s="472">
        <v>4091650</v>
      </c>
      <c s="861">
        <v>3.7694444444444444</v>
      </c>
      <c s="861">
        <v>7</v>
      </c>
      <c s="633">
        <v>0.056399999999999999</v>
      </c>
      <c s="473">
        <v>3.7694444444444444</v>
      </c>
      <c s="473">
        <v>7</v>
      </c>
      <c s="474">
        <v>0.056399999999999999</v>
      </c>
      <c s="783" t="s">
        <v>1478</v>
      </c>
      <c s="783" t="s">
        <v>1479</v>
      </c>
    </row>
    <row r="1064" spans="1:41" s="783" customFormat="1" ht="14.4">
      <c r="A1064" s="475" t="s">
        <v>1215</v>
      </c>
      <c s="460">
        <v>7</v>
      </c>
      <c s="459" t="s">
        <v>3095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1859827.5</v>
      </c>
      <c s="463">
        <v>0</v>
      </c>
      <c s="464">
        <v>0</v>
      </c>
      <c s="464">
        <v>9190.6499999999996</v>
      </c>
      <c s="464">
        <v>0</v>
      </c>
      <c s="469">
        <v>0</v>
      </c>
      <c s="469">
        <v>0</v>
      </c>
      <c s="465">
        <v>1859827.5</v>
      </c>
      <c s="582">
        <v>44446</v>
      </c>
      <c s="471">
        <v>47368</v>
      </c>
      <c s="472">
        <v>1859827.5</v>
      </c>
      <c s="861">
        <v>4.7694444444444448</v>
      </c>
      <c s="861">
        <v>8</v>
      </c>
      <c s="633">
        <v>0.059299999999999999</v>
      </c>
      <c s="473">
        <v>4.7694444444444448</v>
      </c>
      <c s="473">
        <v>8</v>
      </c>
      <c s="474">
        <v>0.059299999999999999</v>
      </c>
      <c s="783" t="s">
        <v>1478</v>
      </c>
      <c s="783" t="s">
        <v>1479</v>
      </c>
    </row>
    <row r="1065" spans="1:41" s="783" customFormat="1" ht="14.4">
      <c r="A1065" s="475" t="s">
        <v>1215</v>
      </c>
      <c s="460">
        <v>8</v>
      </c>
      <c s="459" t="s">
        <v>3096</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582">
        <v>44446</v>
      </c>
      <c s="471">
        <v>47733</v>
      </c>
      <c s="472">
        <v>53100</v>
      </c>
      <c s="861">
        <v>5.7694444444444448</v>
      </c>
      <c s="861">
        <v>9</v>
      </c>
      <c s="633">
        <v>0.062100000000000002</v>
      </c>
      <c s="473">
        <v>5.7694444444444448</v>
      </c>
      <c s="473">
        <v>9</v>
      </c>
      <c s="474">
        <v>0.062100000000000002</v>
      </c>
      <c s="783" t="s">
        <v>1478</v>
      </c>
      <c s="783" t="s">
        <v>1479</v>
      </c>
    </row>
    <row r="1066" spans="1:41" s="783" customFormat="1" ht="14.4">
      <c r="A1066" s="475" t="s">
        <v>1215</v>
      </c>
      <c s="460">
        <v>9</v>
      </c>
      <c s="459" t="s">
        <v>3097</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105905</v>
      </c>
      <c s="463">
        <v>0</v>
      </c>
      <c s="464">
        <v>0</v>
      </c>
      <c s="464">
        <v>573.64999999999998</v>
      </c>
      <c s="464">
        <v>0</v>
      </c>
      <c s="469">
        <v>0</v>
      </c>
      <c s="469">
        <v>0</v>
      </c>
      <c s="465">
        <v>105905</v>
      </c>
      <c s="582">
        <v>44446</v>
      </c>
      <c s="471">
        <v>48098</v>
      </c>
      <c s="472">
        <v>105905</v>
      </c>
      <c s="861">
        <v>6.7694444444444448</v>
      </c>
      <c s="861">
        <v>10</v>
      </c>
      <c s="633">
        <v>0.065000000000000002</v>
      </c>
      <c s="473">
        <v>6.7694444444444439</v>
      </c>
      <c s="473">
        <v>10</v>
      </c>
      <c s="474">
        <v>0.065000000000000002</v>
      </c>
      <c s="783" t="s">
        <v>1478</v>
      </c>
      <c s="783" t="s">
        <v>1479</v>
      </c>
    </row>
    <row r="1067" spans="1:41" s="783" customFormat="1" ht="14.4">
      <c r="A1067" s="475" t="s">
        <v>1214</v>
      </c>
      <c s="460">
        <v>2</v>
      </c>
      <c s="459" t="s">
        <v>3098</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0</v>
      </c>
      <c s="463">
        <v>0</v>
      </c>
      <c s="464">
        <v>0</v>
      </c>
      <c s="464">
        <v>0</v>
      </c>
      <c s="464">
        <v>0</v>
      </c>
      <c s="469">
        <v>0</v>
      </c>
      <c s="469">
        <v>0</v>
      </c>
      <c s="465">
        <v>0</v>
      </c>
      <c s="582">
        <v>44467</v>
      </c>
      <c s="471">
        <v>45563</v>
      </c>
      <c s="472">
        <v>348395</v>
      </c>
      <c s="861">
        <v>0</v>
      </c>
      <c s="861">
        <v>0</v>
      </c>
      <c s="633">
        <v>0.042999999999999997</v>
      </c>
      <c s="473">
        <v>0</v>
      </c>
      <c s="473">
        <v>0</v>
      </c>
      <c s="474">
        <v>0</v>
      </c>
      <c s="783" t="s">
        <v>1478</v>
      </c>
      <c s="783" t="s">
        <v>1479</v>
      </c>
    </row>
    <row r="1068" spans="1:41" s="783" customFormat="1" ht="14.4">
      <c r="A1068" s="475" t="s">
        <v>1214</v>
      </c>
      <c s="460">
        <v>3</v>
      </c>
      <c s="459" t="s">
        <v>3099</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144845</v>
      </c>
      <c s="463">
        <v>0</v>
      </c>
      <c s="464">
        <v>0</v>
      </c>
      <c s="464">
        <v>568.51999999999998</v>
      </c>
      <c s="464">
        <v>0</v>
      </c>
      <c s="469">
        <v>0</v>
      </c>
      <c s="469">
        <v>0</v>
      </c>
      <c s="465">
        <v>144845</v>
      </c>
      <c s="582">
        <v>44467</v>
      </c>
      <c s="471">
        <v>45928</v>
      </c>
      <c s="472">
        <v>114845</v>
      </c>
      <c s="861">
        <v>0.82777777777777772</v>
      </c>
      <c s="861">
        <v>4</v>
      </c>
      <c s="633">
        <v>0.047100000000000003</v>
      </c>
      <c s="473">
        <v>0.82777777777777772</v>
      </c>
      <c s="473">
        <v>4</v>
      </c>
      <c s="474">
        <v>0.047100000000000003</v>
      </c>
      <c s="783" t="s">
        <v>1478</v>
      </c>
      <c s="783" t="s">
        <v>1479</v>
      </c>
    </row>
    <row r="1069" spans="1:41" s="783" customFormat="1" ht="14.4">
      <c r="A1069" s="475" t="s">
        <v>1214</v>
      </c>
      <c s="460">
        <v>4</v>
      </c>
      <c s="459" t="s">
        <v>3100</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458135</v>
      </c>
      <c s="463">
        <v>0</v>
      </c>
      <c s="464">
        <v>0</v>
      </c>
      <c s="464">
        <v>1935.6199999999999</v>
      </c>
      <c s="464">
        <v>0</v>
      </c>
      <c s="469">
        <v>0</v>
      </c>
      <c s="469">
        <v>0</v>
      </c>
      <c s="465">
        <v>458135</v>
      </c>
      <c s="582">
        <v>44467</v>
      </c>
      <c s="471">
        <v>46293</v>
      </c>
      <c s="472">
        <v>458135</v>
      </c>
      <c s="861">
        <v>1.8277777777777777</v>
      </c>
      <c s="861">
        <v>5</v>
      </c>
      <c s="633">
        <v>0.050700000000000002</v>
      </c>
      <c s="473">
        <v>1.8277777777777777</v>
      </c>
      <c s="473">
        <v>5</v>
      </c>
      <c s="474">
        <v>0.050700000000000002</v>
      </c>
      <c s="783" t="s">
        <v>1478</v>
      </c>
      <c s="783" t="s">
        <v>1479</v>
      </c>
    </row>
    <row r="1070" spans="1:41" s="783" customFormat="1" ht="14.4">
      <c r="A1070" s="475" t="s">
        <v>1214</v>
      </c>
      <c s="460">
        <v>5</v>
      </c>
      <c s="459" t="s">
        <v>3101</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925710</v>
      </c>
      <c s="463">
        <v>0</v>
      </c>
      <c s="464">
        <v>0</v>
      </c>
      <c s="464">
        <v>4134.8400000000001</v>
      </c>
      <c s="464">
        <v>0</v>
      </c>
      <c s="469">
        <v>0</v>
      </c>
      <c s="469">
        <v>0</v>
      </c>
      <c s="465">
        <v>925710</v>
      </c>
      <c s="582">
        <v>44467</v>
      </c>
      <c s="471">
        <v>46658</v>
      </c>
      <c s="472">
        <v>925710</v>
      </c>
      <c s="861">
        <v>2.8277777777777779</v>
      </c>
      <c s="861">
        <v>6</v>
      </c>
      <c s="633">
        <v>0.053600000000000002</v>
      </c>
      <c s="473">
        <v>2.8277777777777779</v>
      </c>
      <c s="473">
        <v>6</v>
      </c>
      <c s="474">
        <v>0.053600000000000002</v>
      </c>
      <c s="783" t="s">
        <v>1478</v>
      </c>
      <c s="783" t="s">
        <v>1479</v>
      </c>
    </row>
    <row r="1071" spans="1:41" s="783" customFormat="1" ht="14.4">
      <c r="A1071" s="475" t="s">
        <v>1214</v>
      </c>
      <c s="460">
        <v>6</v>
      </c>
      <c s="459" t="s">
        <v>3102</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3460645</v>
      </c>
      <c s="463">
        <v>0</v>
      </c>
      <c s="464">
        <v>0</v>
      </c>
      <c s="464">
        <v>16265.030000000001</v>
      </c>
      <c s="464">
        <v>0</v>
      </c>
      <c s="469">
        <v>0</v>
      </c>
      <c s="469">
        <v>0</v>
      </c>
      <c s="465">
        <v>3460645</v>
      </c>
      <c s="582">
        <v>44467</v>
      </c>
      <c s="471">
        <v>47024</v>
      </c>
      <c s="472">
        <v>3460645</v>
      </c>
      <c s="861">
        <v>3.8277777777777779</v>
      </c>
      <c s="861">
        <v>7</v>
      </c>
      <c s="633">
        <v>0.056399999999999999</v>
      </c>
      <c s="473">
        <v>3.8277777777777779</v>
      </c>
      <c s="473">
        <v>7</v>
      </c>
      <c s="474">
        <v>0.056399999999999999</v>
      </c>
      <c s="783" t="s">
        <v>1478</v>
      </c>
      <c s="783" t="s">
        <v>1479</v>
      </c>
    </row>
    <row r="1072" spans="1:41" s="783" customFormat="1" ht="14.4">
      <c r="A1072" s="475" t="s">
        <v>1214</v>
      </c>
      <c s="460">
        <v>7</v>
      </c>
      <c s="459" t="s">
        <v>3103</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1880920</v>
      </c>
      <c s="463">
        <v>0</v>
      </c>
      <c s="464">
        <v>0</v>
      </c>
      <c s="464">
        <v>9294.8799999999992</v>
      </c>
      <c s="464">
        <v>0</v>
      </c>
      <c s="469">
        <v>0</v>
      </c>
      <c s="469">
        <v>0</v>
      </c>
      <c s="465">
        <v>1880920</v>
      </c>
      <c s="582">
        <v>44467</v>
      </c>
      <c s="471">
        <v>47389</v>
      </c>
      <c s="472">
        <v>1880920</v>
      </c>
      <c s="861">
        <v>4.8277777777777775</v>
      </c>
      <c s="861">
        <v>8</v>
      </c>
      <c s="633">
        <v>0.059299999999999999</v>
      </c>
      <c s="473">
        <v>4.8277777777777775</v>
      </c>
      <c s="473">
        <v>8</v>
      </c>
      <c s="474">
        <v>0.059299999999999999</v>
      </c>
      <c s="783" t="s">
        <v>1478</v>
      </c>
      <c s="783" t="s">
        <v>1479</v>
      </c>
    </row>
    <row r="1073" spans="1:41" s="783" customFormat="1" ht="14.4">
      <c r="A1073" s="475" t="s">
        <v>1214</v>
      </c>
      <c s="460">
        <v>8</v>
      </c>
      <c s="459" t="s">
        <v>3104</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93515</v>
      </c>
      <c s="463">
        <v>0</v>
      </c>
      <c s="464">
        <v>0</v>
      </c>
      <c s="464">
        <v>483.94</v>
      </c>
      <c s="464">
        <v>0</v>
      </c>
      <c s="469">
        <v>0</v>
      </c>
      <c s="469">
        <v>0</v>
      </c>
      <c s="465">
        <v>93515</v>
      </c>
      <c s="582">
        <v>44467</v>
      </c>
      <c s="471">
        <v>47754</v>
      </c>
      <c s="472">
        <v>93515</v>
      </c>
      <c s="861">
        <v>5.8277777777777775</v>
      </c>
      <c s="861">
        <v>9</v>
      </c>
      <c s="633">
        <v>0.062100000000000002</v>
      </c>
      <c s="473">
        <v>5.8277777777777775</v>
      </c>
      <c s="473">
        <v>9</v>
      </c>
      <c s="474">
        <v>0.062100000000000002</v>
      </c>
      <c s="783" t="s">
        <v>1478</v>
      </c>
      <c s="783" t="s">
        <v>1479</v>
      </c>
    </row>
    <row r="1074" spans="1:41" s="783" customFormat="1" ht="14.4">
      <c r="A1074" s="475" t="s">
        <v>1214</v>
      </c>
      <c s="460">
        <v>9</v>
      </c>
      <c s="459" t="s">
        <v>3105</v>
      </c>
      <c s="857"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51920</v>
      </c>
      <c s="463">
        <v>0</v>
      </c>
      <c s="464">
        <v>0</v>
      </c>
      <c s="464">
        <v>281.23000000000002</v>
      </c>
      <c s="464">
        <v>0</v>
      </c>
      <c s="469">
        <v>0</v>
      </c>
      <c s="469">
        <v>0</v>
      </c>
      <c s="465">
        <v>51920</v>
      </c>
      <c s="582">
        <v>44467</v>
      </c>
      <c s="471">
        <v>48119</v>
      </c>
      <c s="472">
        <v>51920</v>
      </c>
      <c s="861">
        <v>6.8277777777777775</v>
      </c>
      <c s="861">
        <v>10</v>
      </c>
      <c s="633">
        <v>0.065000000000000002</v>
      </c>
      <c s="473">
        <v>6.8277777777777775</v>
      </c>
      <c s="473">
        <v>10</v>
      </c>
      <c s="474">
        <v>0.065000000000000002</v>
      </c>
      <c s="783" t="s">
        <v>1478</v>
      </c>
      <c s="783" t="s">
        <v>1479</v>
      </c>
    </row>
    <row r="1075" spans="1:41" s="783" customFormat="1" ht="14.4">
      <c r="A1075" s="462" t="s">
        <v>1222</v>
      </c>
      <c s="460">
        <v>1</v>
      </c>
      <c s="459" t="s">
        <v>3106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-0.010000000009313226</v>
      </c>
      <c s="463">
        <v>0</v>
      </c>
      <c s="464">
        <v>0</v>
      </c>
      <c s="464">
        <v>0</v>
      </c>
      <c s="464">
        <v>0</v>
      </c>
      <c s="469">
        <v>0</v>
      </c>
      <c s="469">
        <v>0</v>
      </c>
      <c s="465">
        <v>-0.010000000009313226</v>
      </c>
      <c s="582">
        <v>44291</v>
      </c>
      <c s="471">
        <v>45387</v>
      </c>
      <c s="472">
        <v>176783.37</v>
      </c>
      <c s="861">
        <v>0</v>
      </c>
      <c s="861">
        <v>0</v>
      </c>
      <c s="633">
        <v>0.061652999999999999</v>
      </c>
      <c s="473">
        <v>0</v>
      </c>
      <c s="473">
        <v>0</v>
      </c>
      <c s="474">
        <v>0.061652999999999999</v>
      </c>
      <c s="783" t="s">
        <v>1478</v>
      </c>
      <c s="783" t="s">
        <v>1479</v>
      </c>
    </row>
    <row r="1076" spans="1:41" s="783" customFormat="1" ht="14.4">
      <c r="A1076" s="462" t="s">
        <v>1246</v>
      </c>
      <c s="460">
        <v>1</v>
      </c>
      <c s="459" t="s">
        <v>3107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443670.84999999998</v>
      </c>
      <c s="861">
        <v>0</v>
      </c>
      <c s="861">
        <v>0</v>
      </c>
      <c s="633">
        <v>0.061699999999999998</v>
      </c>
      <c s="473">
        <v>0</v>
      </c>
      <c s="473">
        <v>0</v>
      </c>
      <c s="474">
        <v>0</v>
      </c>
      <c s="783" t="s">
        <v>1478</v>
      </c>
      <c s="783" t="s">
        <v>1479</v>
      </c>
    </row>
    <row r="1077" spans="1:41" s="783" customFormat="1" ht="14.4">
      <c r="A1077" s="462" t="s">
        <v>1247</v>
      </c>
      <c s="460">
        <v>1</v>
      </c>
      <c s="459" t="s">
        <v>3108</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824266.69999999995</v>
      </c>
      <c s="861">
        <v>0</v>
      </c>
      <c s="861">
        <v>0</v>
      </c>
      <c s="633">
        <v>0.061699999999999998</v>
      </c>
      <c s="473">
        <v>0</v>
      </c>
      <c s="473">
        <v>0</v>
      </c>
      <c s="474">
        <v>0</v>
      </c>
      <c s="783" t="s">
        <v>1478</v>
      </c>
      <c s="783" t="s">
        <v>1479</v>
      </c>
    </row>
    <row r="1078" spans="1:41" s="783" customFormat="1" ht="14.4">
      <c r="A1078" s="462" t="s">
        <v>1248</v>
      </c>
      <c s="460">
        <v>1</v>
      </c>
      <c s="459" t="s">
        <v>3109</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2954385.5299999998</v>
      </c>
      <c s="463">
        <v>0</v>
      </c>
      <c s="464">
        <v>0</v>
      </c>
      <c s="464">
        <v>0</v>
      </c>
      <c s="464">
        <v>0</v>
      </c>
      <c s="469">
        <v>0</v>
      </c>
      <c s="469">
        <v>0</v>
      </c>
      <c s="465">
        <v>2954385.5299999998</v>
      </c>
      <c s="582">
        <v>44291</v>
      </c>
      <c s="471">
        <v>46117</v>
      </c>
      <c s="472">
        <v>2954385.5299999998</v>
      </c>
      <c s="861">
        <v>1.3472222222222223</v>
      </c>
      <c s="861">
        <v>5</v>
      </c>
      <c s="633">
        <v>0.071300000000000002</v>
      </c>
      <c s="473">
        <v>1.3472222222222223</v>
      </c>
      <c s="473">
        <v>5</v>
      </c>
      <c s="474">
        <v>0.071300000000000002</v>
      </c>
      <c s="783" t="s">
        <v>1478</v>
      </c>
      <c s="783" t="s">
        <v>1479</v>
      </c>
    </row>
    <row r="1079" spans="1:41" s="783" customFormat="1" ht="14.4">
      <c r="A1079" s="462" t="s">
        <v>1249</v>
      </c>
      <c s="460">
        <v>1</v>
      </c>
      <c s="459" t="s">
        <v>3110</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69484.5</v>
      </c>
      <c s="861">
        <v>0</v>
      </c>
      <c s="861">
        <v>0</v>
      </c>
      <c s="633">
        <v>0.061699999999999998</v>
      </c>
      <c s="473">
        <v>0</v>
      </c>
      <c s="473">
        <v>0</v>
      </c>
      <c s="474">
        <v>0</v>
      </c>
      <c s="783" t="s">
        <v>1478</v>
      </c>
      <c s="783" t="s">
        <v>1479</v>
      </c>
    </row>
    <row r="1080" spans="1:41" s="783" customFormat="1" ht="14.4">
      <c r="A1080" s="462" t="s">
        <v>1250</v>
      </c>
      <c s="460">
        <v>1</v>
      </c>
      <c s="459" t="s">
        <v>3111</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161888.79000000001</v>
      </c>
      <c s="463">
        <v>0</v>
      </c>
      <c s="464">
        <v>0</v>
      </c>
      <c s="464">
        <v>0</v>
      </c>
      <c s="464">
        <v>0</v>
      </c>
      <c s="469">
        <v>0</v>
      </c>
      <c s="469">
        <v>0</v>
      </c>
      <c s="465">
        <v>161888.79000000001</v>
      </c>
      <c s="582">
        <v>44291</v>
      </c>
      <c s="471">
        <v>46117</v>
      </c>
      <c s="472">
        <v>161866.76000000001</v>
      </c>
      <c s="861">
        <v>1.3472222222222223</v>
      </c>
      <c s="861">
        <v>5</v>
      </c>
      <c s="633">
        <v>0.071300000000000002</v>
      </c>
      <c s="473">
        <v>1.3472222222222223</v>
      </c>
      <c s="473">
        <v>5</v>
      </c>
      <c s="474">
        <v>0.071300000000000002</v>
      </c>
      <c s="783" t="s">
        <v>1478</v>
      </c>
      <c s="783" t="s">
        <v>1479</v>
      </c>
    </row>
    <row r="1081" spans="1:41" s="783" customFormat="1" ht="14.4">
      <c r="A1081" s="462" t="s">
        <v>1251</v>
      </c>
      <c s="460">
        <v>1</v>
      </c>
      <c s="459" t="s">
        <v>3112</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2090369.1000000001</v>
      </c>
      <c s="861">
        <v>0</v>
      </c>
      <c s="861">
        <v>0</v>
      </c>
      <c s="633">
        <v>0.061699999999999998</v>
      </c>
      <c s="473">
        <v>0</v>
      </c>
      <c s="473">
        <v>0</v>
      </c>
      <c s="474">
        <v>0</v>
      </c>
      <c s="783" t="s">
        <v>1478</v>
      </c>
      <c s="783" t="s">
        <v>1479</v>
      </c>
    </row>
    <row r="1082" spans="1:41" s="783" customFormat="1" ht="14.4">
      <c r="A1082" s="462" t="s">
        <v>1252</v>
      </c>
      <c s="460">
        <v>1</v>
      </c>
      <c s="459" t="s">
        <v>3113</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4870703.75</v>
      </c>
      <c s="463">
        <v>0</v>
      </c>
      <c s="464">
        <v>0</v>
      </c>
      <c s="464">
        <v>0</v>
      </c>
      <c s="464">
        <v>0</v>
      </c>
      <c s="469">
        <v>0</v>
      </c>
      <c s="469">
        <v>0</v>
      </c>
      <c s="465">
        <v>4870703.75</v>
      </c>
      <c s="582">
        <v>44291</v>
      </c>
      <c s="471">
        <v>46117</v>
      </c>
      <c s="472">
        <v>4870041.04</v>
      </c>
      <c s="861">
        <v>1.3472222222222223</v>
      </c>
      <c s="861">
        <v>5</v>
      </c>
      <c s="633">
        <v>0.071300000000000002</v>
      </c>
      <c s="473">
        <v>1.3472222222222223</v>
      </c>
      <c s="473">
        <v>5</v>
      </c>
      <c s="474">
        <v>0.071300000000000002</v>
      </c>
      <c s="783" t="s">
        <v>1478</v>
      </c>
      <c s="783" t="s">
        <v>1479</v>
      </c>
    </row>
    <row r="1083" spans="1:41" s="783" customFormat="1" ht="14.4">
      <c r="A1083" s="462" t="s">
        <v>1253</v>
      </c>
      <c s="460">
        <v>1</v>
      </c>
      <c s="459" t="s">
        <v>3114</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260270.54999999999</v>
      </c>
      <c s="861">
        <v>0</v>
      </c>
      <c s="861">
        <v>0</v>
      </c>
      <c s="633">
        <v>0.061699999999999998</v>
      </c>
      <c s="473">
        <v>0</v>
      </c>
      <c s="473">
        <v>0</v>
      </c>
      <c s="474">
        <v>0</v>
      </c>
      <c s="783" t="s">
        <v>1478</v>
      </c>
      <c s="783" t="s">
        <v>1479</v>
      </c>
    </row>
    <row r="1084" spans="1:41" s="783" customFormat="1" ht="14.4">
      <c r="A1084" s="462" t="s">
        <v>1254</v>
      </c>
      <c s="460">
        <v>1</v>
      </c>
      <c s="459" t="s">
        <v>3115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606448.37</v>
      </c>
      <c s="463">
        <v>0</v>
      </c>
      <c s="464">
        <v>0</v>
      </c>
      <c s="464">
        <v>0</v>
      </c>
      <c s="464">
        <v>0</v>
      </c>
      <c s="469">
        <v>0</v>
      </c>
      <c s="469">
        <v>0</v>
      </c>
      <c s="465">
        <v>606448.37</v>
      </c>
      <c s="582">
        <v>44291</v>
      </c>
      <c s="471">
        <v>46117</v>
      </c>
      <c s="472">
        <v>606448.37</v>
      </c>
      <c s="861">
        <v>1.3472222222222223</v>
      </c>
      <c s="861">
        <v>5</v>
      </c>
      <c s="633">
        <v>0.071300000000000002</v>
      </c>
      <c s="473">
        <v>1.3472222222222223</v>
      </c>
      <c s="473">
        <v>5</v>
      </c>
      <c s="474">
        <v>0.071300000000000002</v>
      </c>
      <c s="783" t="s">
        <v>1478</v>
      </c>
      <c s="783" t="s">
        <v>1479</v>
      </c>
    </row>
    <row r="1085" spans="1:41" s="783" customFormat="1" ht="14.4">
      <c r="A1085" s="462" t="s">
        <v>1255</v>
      </c>
      <c s="460">
        <v>1</v>
      </c>
      <c s="459" t="s">
        <v>3116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1208666.99</v>
      </c>
      <c s="861">
        <v>0</v>
      </c>
      <c s="861">
        <v>0</v>
      </c>
      <c s="633">
        <v>0.061699999999999998</v>
      </c>
      <c s="473">
        <v>0</v>
      </c>
      <c s="473">
        <v>0</v>
      </c>
      <c s="474">
        <v>0</v>
      </c>
      <c s="783" t="s">
        <v>1478</v>
      </c>
      <c s="783" t="s">
        <v>1479</v>
      </c>
    </row>
    <row r="1086" spans="1:41" s="783" customFormat="1" ht="14.4">
      <c r="A1086" s="462" t="s">
        <v>1256</v>
      </c>
      <c s="460">
        <v>1</v>
      </c>
      <c s="459" t="s">
        <v>3117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2815700.29</v>
      </c>
      <c s="463">
        <v>0</v>
      </c>
      <c s="464">
        <v>0</v>
      </c>
      <c s="464">
        <v>0</v>
      </c>
      <c s="464">
        <v>0</v>
      </c>
      <c s="469">
        <v>0</v>
      </c>
      <c s="469">
        <v>0</v>
      </c>
      <c s="465">
        <v>2815700.29</v>
      </c>
      <c s="582">
        <v>44291</v>
      </c>
      <c s="471">
        <v>46117</v>
      </c>
      <c s="472">
        <v>2815700.29</v>
      </c>
      <c s="861">
        <v>1.3472222222222223</v>
      </c>
      <c s="861">
        <v>5</v>
      </c>
      <c s="633">
        <v>0.071300000000000002</v>
      </c>
      <c s="473">
        <v>1.3472222222222223</v>
      </c>
      <c s="473">
        <v>5</v>
      </c>
      <c s="474">
        <v>0.071300000000000002</v>
      </c>
      <c s="783" t="s">
        <v>1478</v>
      </c>
      <c s="783" t="s">
        <v>1479</v>
      </c>
    </row>
    <row r="1087" spans="1:41" s="783" customFormat="1" ht="14.4">
      <c r="A1087" s="462" t="s">
        <v>1257</v>
      </c>
      <c s="460">
        <v>1</v>
      </c>
      <c s="459" t="s">
        <v>3118</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243524</v>
      </c>
      <c s="861">
        <v>0</v>
      </c>
      <c s="861">
        <v>0</v>
      </c>
      <c s="633">
        <v>0.061699999999999998</v>
      </c>
      <c s="473">
        <v>0</v>
      </c>
      <c s="473">
        <v>0</v>
      </c>
      <c s="474">
        <v>0</v>
      </c>
      <c s="783" t="s">
        <v>1478</v>
      </c>
      <c s="783" t="s">
        <v>1479</v>
      </c>
    </row>
    <row r="1088" spans="1:41" s="783" customFormat="1" ht="14.4">
      <c r="A1088" s="462" t="s">
        <v>1258</v>
      </c>
      <c s="460">
        <v>1</v>
      </c>
      <c s="459" t="s">
        <v>3119</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1188264.7</v>
      </c>
      <c s="861">
        <v>0</v>
      </c>
      <c s="861">
        <v>0</v>
      </c>
      <c s="633">
        <v>0.061699999999999998</v>
      </c>
      <c s="473">
        <v>0</v>
      </c>
      <c s="473">
        <v>0</v>
      </c>
      <c s="474">
        <v>0</v>
      </c>
      <c s="783" t="s">
        <v>1478</v>
      </c>
      <c s="783" t="s">
        <v>1479</v>
      </c>
    </row>
    <row r="1089" spans="1:41" s="783" customFormat="1" ht="14.4">
      <c r="A1089" s="462" t="s">
        <v>1259</v>
      </c>
      <c s="460">
        <v>1</v>
      </c>
      <c s="459" t="s">
        <v>3120</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567294</v>
      </c>
      <c s="463">
        <v>0</v>
      </c>
      <c s="464">
        <v>0</v>
      </c>
      <c s="464">
        <v>0</v>
      </c>
      <c s="464">
        <v>0</v>
      </c>
      <c s="469">
        <v>0</v>
      </c>
      <c s="469">
        <v>0</v>
      </c>
      <c s="465">
        <v>567294</v>
      </c>
      <c s="582">
        <v>44291</v>
      </c>
      <c s="471">
        <v>46117</v>
      </c>
      <c s="472">
        <v>567294</v>
      </c>
      <c s="861">
        <v>1.3472222222222223</v>
      </c>
      <c s="861">
        <v>5</v>
      </c>
      <c s="633">
        <v>0.071300000000000002</v>
      </c>
      <c s="473">
        <v>1.3472222222222223</v>
      </c>
      <c s="473">
        <v>5</v>
      </c>
      <c s="474">
        <v>0.071300000000000002</v>
      </c>
      <c s="783" t="s">
        <v>1478</v>
      </c>
      <c s="783" t="s">
        <v>1479</v>
      </c>
    </row>
    <row r="1090" spans="1:41" s="783" customFormat="1" ht="14.4">
      <c r="A1090" s="462" t="s">
        <v>1260</v>
      </c>
      <c s="460">
        <v>1</v>
      </c>
      <c s="459" t="s">
        <v>3121</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2768097.4199999999</v>
      </c>
      <c s="463">
        <v>0</v>
      </c>
      <c s="464">
        <v>0</v>
      </c>
      <c s="464">
        <v>0</v>
      </c>
      <c s="464">
        <v>0</v>
      </c>
      <c s="469">
        <v>0</v>
      </c>
      <c s="469">
        <v>0</v>
      </c>
      <c s="465">
        <v>2768097.4199999999</v>
      </c>
      <c s="582">
        <v>44291</v>
      </c>
      <c s="471">
        <v>46117</v>
      </c>
      <c s="472">
        <v>2768097.4199999999</v>
      </c>
      <c s="861">
        <v>1.3472222222222223</v>
      </c>
      <c s="861">
        <v>5</v>
      </c>
      <c s="633">
        <v>0.071300000000000002</v>
      </c>
      <c s="473">
        <v>1.3472222222222223</v>
      </c>
      <c s="473">
        <v>5</v>
      </c>
      <c s="474">
        <v>0.071300000000000002</v>
      </c>
      <c s="783" t="s">
        <v>1478</v>
      </c>
      <c s="783" t="s">
        <v>1479</v>
      </c>
    </row>
    <row r="1091" spans="1:41" s="783" customFormat="1" ht="14.4">
      <c r="A1091" s="462" t="s">
        <v>1261</v>
      </c>
      <c s="460">
        <v>1</v>
      </c>
      <c s="459" t="s">
        <v>3122</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1278519.1100000001</v>
      </c>
      <c s="861">
        <v>0</v>
      </c>
      <c s="861">
        <v>0</v>
      </c>
      <c s="633">
        <v>0.061699999999999998</v>
      </c>
      <c s="473">
        <v>0</v>
      </c>
      <c s="473">
        <v>0</v>
      </c>
      <c s="474">
        <v>0</v>
      </c>
      <c s="783" t="s">
        <v>1478</v>
      </c>
      <c s="783" t="s">
        <v>1479</v>
      </c>
    </row>
    <row r="1092" spans="1:41" s="783" customFormat="1" ht="14.4">
      <c r="A1092" s="462" t="s">
        <v>1262</v>
      </c>
      <c s="460">
        <v>1</v>
      </c>
      <c s="459" t="s">
        <v>3123</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2978506.3700000001</v>
      </c>
      <c s="463">
        <v>0</v>
      </c>
      <c s="464">
        <v>0</v>
      </c>
      <c s="464">
        <v>0</v>
      </c>
      <c s="464">
        <v>0</v>
      </c>
      <c s="469">
        <v>0</v>
      </c>
      <c s="469">
        <v>0</v>
      </c>
      <c s="465">
        <v>2978506.3700000001</v>
      </c>
      <c s="582">
        <v>44291</v>
      </c>
      <c s="471">
        <v>46117</v>
      </c>
      <c s="472">
        <v>2978506.3700000001</v>
      </c>
      <c s="861">
        <v>1.3472222222222223</v>
      </c>
      <c s="861">
        <v>5</v>
      </c>
      <c s="633">
        <v>0.071300000000000002</v>
      </c>
      <c s="473">
        <v>1.3472222222222223</v>
      </c>
      <c s="473">
        <v>5</v>
      </c>
      <c s="474">
        <v>0.071300000000000002</v>
      </c>
      <c s="783" t="s">
        <v>1478</v>
      </c>
      <c s="783" t="s">
        <v>1479</v>
      </c>
    </row>
    <row r="1093" spans="1:41" s="783" customFormat="1" ht="14.4">
      <c r="A1093" s="462" t="s">
        <v>1263</v>
      </c>
      <c s="460">
        <v>1</v>
      </c>
      <c s="459" t="s">
        <v>3124</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2924864.3500000001</v>
      </c>
      <c s="861">
        <v>0</v>
      </c>
      <c s="861">
        <v>0</v>
      </c>
      <c s="633">
        <v>0.061699999999999998</v>
      </c>
      <c s="473">
        <v>0</v>
      </c>
      <c s="473">
        <v>0</v>
      </c>
      <c s="474">
        <v>0</v>
      </c>
      <c s="783" t="s">
        <v>1478</v>
      </c>
      <c s="783" t="s">
        <v>1479</v>
      </c>
    </row>
    <row r="1094" spans="1:41" s="783" customFormat="1" ht="14.4">
      <c r="A1094" s="462" t="s">
        <v>1264</v>
      </c>
      <c s="460">
        <v>1</v>
      </c>
      <c s="459" t="s">
        <v>3125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6813386.9900000002</v>
      </c>
      <c s="463">
        <v>0</v>
      </c>
      <c s="464">
        <v>0</v>
      </c>
      <c s="464">
        <v>0</v>
      </c>
      <c s="464">
        <v>0</v>
      </c>
      <c s="469">
        <v>0</v>
      </c>
      <c s="469">
        <v>0</v>
      </c>
      <c s="465">
        <v>6813386.9900000002</v>
      </c>
      <c s="582">
        <v>44291</v>
      </c>
      <c s="471">
        <v>46117</v>
      </c>
      <c s="472">
        <v>6813386.9900000002</v>
      </c>
      <c s="861">
        <v>1.3472222222222223</v>
      </c>
      <c s="861">
        <v>5</v>
      </c>
      <c s="633">
        <v>0.071300000000000002</v>
      </c>
      <c s="473">
        <v>1.3472222222222223</v>
      </c>
      <c s="473">
        <v>5</v>
      </c>
      <c s="474">
        <v>0.071300000000000002</v>
      </c>
      <c s="783" t="s">
        <v>1478</v>
      </c>
      <c s="783" t="s">
        <v>1479</v>
      </c>
    </row>
    <row r="1095" spans="1:41" s="783" customFormat="1" ht="14.4">
      <c r="A1095" s="462" t="s">
        <v>1265</v>
      </c>
      <c s="460">
        <v>1</v>
      </c>
      <c s="459" t="s">
        <v>3126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283359.29999999999</v>
      </c>
      <c s="861">
        <v>0</v>
      </c>
      <c s="861">
        <v>0</v>
      </c>
      <c s="633">
        <v>0.061699999999999998</v>
      </c>
      <c s="473">
        <v>0</v>
      </c>
      <c s="473">
        <v>0</v>
      </c>
      <c s="474">
        <v>0</v>
      </c>
      <c s="783" t="s">
        <v>1478</v>
      </c>
      <c s="783" t="s">
        <v>1479</v>
      </c>
    </row>
    <row r="1096" spans="1:41" s="783" customFormat="1" ht="14.4">
      <c r="A1096" s="462" t="s">
        <v>1266</v>
      </c>
      <c s="460">
        <v>1</v>
      </c>
      <c s="459" t="s">
        <v>3127</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660076.67000000004</v>
      </c>
      <c s="463">
        <v>0</v>
      </c>
      <c s="464">
        <v>0</v>
      </c>
      <c s="464">
        <v>0</v>
      </c>
      <c s="464">
        <v>0</v>
      </c>
      <c s="469">
        <v>0</v>
      </c>
      <c s="469">
        <v>0</v>
      </c>
      <c s="465">
        <v>660076.67000000004</v>
      </c>
      <c s="582">
        <v>44291</v>
      </c>
      <c s="471">
        <v>46117</v>
      </c>
      <c s="472">
        <v>660076.67000000004</v>
      </c>
      <c s="861">
        <v>1.3472222222222223</v>
      </c>
      <c s="861">
        <v>5</v>
      </c>
      <c s="633">
        <v>0.071300000000000002</v>
      </c>
      <c s="473">
        <v>1.3472222222222223</v>
      </c>
      <c s="473">
        <v>5</v>
      </c>
      <c s="474">
        <v>0.071300000000000002</v>
      </c>
      <c s="783" t="s">
        <v>1478</v>
      </c>
      <c s="783" t="s">
        <v>1479</v>
      </c>
    </row>
    <row r="1097" spans="1:41" s="783" customFormat="1" ht="14.4">
      <c r="A1097" s="462" t="s">
        <v>1267</v>
      </c>
      <c s="460">
        <v>1</v>
      </c>
      <c s="459" t="s">
        <v>3128</v>
      </c>
      <c s="857" t="s">
        <v>364</v>
      </c>
      <c s="459" t="s">
        <v>365</v>
      </c>
      <c s="459" t="s">
        <v>979</v>
      </c>
      <c s="459" t="s">
        <v>371</v>
      </c>
      <c s="459" t="s">
        <v>957</v>
      </c>
      <c s="459" t="s">
        <v>366</v>
      </c>
      <c s="459" t="s">
        <v>1</v>
      </c>
      <c s="459" t="s">
        <v>1347</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213302.5</v>
      </c>
      <c s="861">
        <v>0</v>
      </c>
      <c s="861">
        <v>0</v>
      </c>
      <c s="633">
        <v>0.061699999999999998</v>
      </c>
      <c s="473">
        <v>0</v>
      </c>
      <c s="473">
        <v>0</v>
      </c>
      <c s="474">
        <v>0</v>
      </c>
      <c s="783" t="s">
        <v>1478</v>
      </c>
      <c s="783" t="s">
        <v>1479</v>
      </c>
    </row>
    <row r="1098" spans="1:41" s="783" customFormat="1" ht="14.4">
      <c r="A1098" s="462" t="s">
        <v>1268</v>
      </c>
      <c s="460">
        <v>1</v>
      </c>
      <c s="459" t="s">
        <v>3129</v>
      </c>
      <c s="857" t="s">
        <v>364</v>
      </c>
      <c s="459" t="s">
        <v>365</v>
      </c>
      <c s="459" t="s">
        <v>979</v>
      </c>
      <c s="459" t="s">
        <v>371</v>
      </c>
      <c s="459" t="s">
        <v>957</v>
      </c>
      <c s="459" t="s">
        <v>366</v>
      </c>
      <c s="459" t="s">
        <v>1</v>
      </c>
      <c s="459" t="s">
        <v>1348</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398590.88</v>
      </c>
      <c s="861">
        <v>0</v>
      </c>
      <c s="861">
        <v>0</v>
      </c>
      <c s="633">
        <v>0.061699999999999998</v>
      </c>
      <c s="473">
        <v>0</v>
      </c>
      <c s="473">
        <v>0</v>
      </c>
      <c s="474">
        <v>0</v>
      </c>
      <c s="783" t="s">
        <v>1478</v>
      </c>
      <c s="783" t="s">
        <v>1479</v>
      </c>
    </row>
    <row r="1099" spans="1:41" s="783" customFormat="1" ht="14.4">
      <c r="A1099" s="462" t="s">
        <v>1269</v>
      </c>
      <c s="460">
        <v>1</v>
      </c>
      <c s="459" t="s">
        <v>3130</v>
      </c>
      <c s="857" t="s">
        <v>364</v>
      </c>
      <c s="459" t="s">
        <v>365</v>
      </c>
      <c s="459" t="s">
        <v>979</v>
      </c>
      <c s="459" t="s">
        <v>371</v>
      </c>
      <c s="459" t="s">
        <v>957</v>
      </c>
      <c s="459" t="s">
        <v>366</v>
      </c>
      <c s="459" t="s">
        <v>1</v>
      </c>
      <c s="459" t="s">
        <v>1348</v>
      </c>
      <c s="459" t="s">
        <v>367</v>
      </c>
      <c s="459" t="s">
        <v>372</v>
      </c>
      <c s="466">
        <v>1</v>
      </c>
      <c s="466">
        <v>1</v>
      </c>
      <c s="466">
        <v>1</v>
      </c>
      <c s="466">
        <v>0</v>
      </c>
      <c s="466">
        <v>0</v>
      </c>
      <c s="466">
        <v>1</v>
      </c>
      <c s="467">
        <v>1</v>
      </c>
      <c s="467">
        <v>1</v>
      </c>
      <c s="467">
        <v>0</v>
      </c>
      <c s="468">
        <v>928479.65000000002</v>
      </c>
      <c s="463">
        <v>0</v>
      </c>
      <c s="464">
        <v>0</v>
      </c>
      <c s="464">
        <v>0</v>
      </c>
      <c s="464">
        <v>0</v>
      </c>
      <c s="469">
        <v>0</v>
      </c>
      <c s="469">
        <v>0</v>
      </c>
      <c s="465">
        <v>928479.65000000002</v>
      </c>
      <c s="582">
        <v>44291</v>
      </c>
      <c s="471">
        <v>46117</v>
      </c>
      <c s="472">
        <v>928479.65000000002</v>
      </c>
      <c s="861">
        <v>1.3472222222222223</v>
      </c>
      <c s="861">
        <v>5</v>
      </c>
      <c s="633">
        <v>0.071300000000000002</v>
      </c>
      <c s="473">
        <v>1.3472222222222223</v>
      </c>
      <c s="473">
        <v>5</v>
      </c>
      <c s="474">
        <v>0.071300000000000002</v>
      </c>
      <c s="783" t="s">
        <v>1478</v>
      </c>
      <c s="783" t="s">
        <v>1479</v>
      </c>
    </row>
    <row r="1100" spans="1:41" s="783" customFormat="1" ht="14.4">
      <c r="A1100" s="462" t="s">
        <v>1270</v>
      </c>
      <c s="460">
        <v>1</v>
      </c>
      <c s="459" t="s">
        <v>3131</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43390.080000000002</v>
      </c>
      <c s="861">
        <v>0</v>
      </c>
      <c s="861">
        <v>0</v>
      </c>
      <c s="633">
        <v>0.061699999999999998</v>
      </c>
      <c s="473">
        <v>0</v>
      </c>
      <c s="473">
        <v>0</v>
      </c>
      <c s="474">
        <v>0</v>
      </c>
      <c s="783" t="s">
        <v>1478</v>
      </c>
      <c s="783" t="s">
        <v>1479</v>
      </c>
    </row>
    <row r="1101" spans="1:41" s="783" customFormat="1" ht="14.4">
      <c r="A1101" s="462" t="s">
        <v>1271</v>
      </c>
      <c s="460">
        <v>1</v>
      </c>
      <c s="459" t="s">
        <v>3132</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101084.49000000001</v>
      </c>
      <c s="463">
        <v>0</v>
      </c>
      <c s="464">
        <v>0</v>
      </c>
      <c s="464">
        <v>0</v>
      </c>
      <c s="464">
        <v>0</v>
      </c>
      <c s="469">
        <v>0</v>
      </c>
      <c s="469">
        <v>0</v>
      </c>
      <c s="465">
        <v>101084.49000000001</v>
      </c>
      <c s="582">
        <v>44291</v>
      </c>
      <c s="471">
        <v>46117</v>
      </c>
      <c s="472">
        <v>101069.95</v>
      </c>
      <c s="861">
        <v>1.3472222222222223</v>
      </c>
      <c s="861">
        <v>5</v>
      </c>
      <c s="633">
        <v>0.071300000000000002</v>
      </c>
      <c s="473">
        <v>1.3472222222222223</v>
      </c>
      <c s="473">
        <v>5</v>
      </c>
      <c s="474">
        <v>0.071300000000000002</v>
      </c>
      <c s="783" t="s">
        <v>1478</v>
      </c>
      <c s="783" t="s">
        <v>1479</v>
      </c>
    </row>
    <row r="1102" spans="1:41" s="783" customFormat="1" ht="14.4">
      <c r="A1102" s="462" t="s">
        <v>1272</v>
      </c>
      <c s="460">
        <v>1</v>
      </c>
      <c s="459" t="s">
        <v>3133</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545826</v>
      </c>
      <c s="861">
        <v>0</v>
      </c>
      <c s="861">
        <v>0</v>
      </c>
      <c s="633">
        <v>0.061699999999999998</v>
      </c>
      <c s="473">
        <v>0</v>
      </c>
      <c s="473">
        <v>0</v>
      </c>
      <c s="474">
        <v>0</v>
      </c>
      <c s="783" t="s">
        <v>1478</v>
      </c>
      <c s="783" t="s">
        <v>1479</v>
      </c>
    </row>
    <row r="1103" spans="1:41" s="783" customFormat="1" ht="14.4">
      <c r="A1103" s="462" t="s">
        <v>1273</v>
      </c>
      <c s="460">
        <v>1</v>
      </c>
      <c s="459" t="s">
        <v>3134</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1271455</v>
      </c>
      <c s="463">
        <v>0</v>
      </c>
      <c s="464">
        <v>0</v>
      </c>
      <c s="464">
        <v>0</v>
      </c>
      <c s="464">
        <v>0</v>
      </c>
      <c s="469">
        <v>0</v>
      </c>
      <c s="469">
        <v>0</v>
      </c>
      <c s="465">
        <v>1271455</v>
      </c>
      <c s="582">
        <v>44291</v>
      </c>
      <c s="471">
        <v>46117</v>
      </c>
      <c s="472">
        <v>1271455</v>
      </c>
      <c s="861">
        <v>1.3472222222222223</v>
      </c>
      <c s="861">
        <v>5</v>
      </c>
      <c s="633">
        <v>0.071300000000000002</v>
      </c>
      <c s="473">
        <v>1.3472222222222223</v>
      </c>
      <c s="473">
        <v>5</v>
      </c>
      <c s="474">
        <v>0.071300000000000002</v>
      </c>
      <c s="783" t="s">
        <v>1478</v>
      </c>
      <c s="783" t="s">
        <v>1479</v>
      </c>
    </row>
    <row r="1104" spans="1:41" s="783" customFormat="1" ht="14.4">
      <c r="A1104" s="462" t="s">
        <v>1274</v>
      </c>
      <c s="460">
        <v>1</v>
      </c>
      <c s="459" t="s">
        <v>3135</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2025024.25</v>
      </c>
      <c s="861">
        <v>0</v>
      </c>
      <c s="861">
        <v>0</v>
      </c>
      <c s="633">
        <v>0.061699999999999998</v>
      </c>
      <c s="473">
        <v>0</v>
      </c>
      <c s="473">
        <v>0</v>
      </c>
      <c s="474">
        <v>0</v>
      </c>
      <c s="783" t="s">
        <v>1478</v>
      </c>
      <c s="783" t="s">
        <v>1479</v>
      </c>
    </row>
    <row r="1105" spans="1:41" s="783" customFormat="1" ht="14.4">
      <c r="A1105" s="462" t="s">
        <v>1275</v>
      </c>
      <c s="460">
        <v>1</v>
      </c>
      <c s="459" t="s">
        <v>3136</v>
      </c>
      <c s="857"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4725056.5899999999</v>
      </c>
      <c s="463">
        <v>0</v>
      </c>
      <c s="464">
        <v>0</v>
      </c>
      <c s="464">
        <v>0</v>
      </c>
      <c s="464">
        <v>0</v>
      </c>
      <c s="469">
        <v>0</v>
      </c>
      <c s="469">
        <v>0</v>
      </c>
      <c s="465">
        <v>4725056.5899999999</v>
      </c>
      <c s="582">
        <v>44291</v>
      </c>
      <c s="471">
        <v>46117</v>
      </c>
      <c s="472">
        <v>4724056.5899999999</v>
      </c>
      <c s="861">
        <v>1.3472222222222223</v>
      </c>
      <c s="861">
        <v>5</v>
      </c>
      <c s="633">
        <v>0.071300000000000002</v>
      </c>
      <c s="473">
        <v>1.3472222222222223</v>
      </c>
      <c s="473">
        <v>5</v>
      </c>
      <c s="474">
        <v>0.071300000000000002</v>
      </c>
      <c s="783" t="s">
        <v>1478</v>
      </c>
      <c s="783" t="s">
        <v>1479</v>
      </c>
    </row>
    <row r="1106" spans="1:41" s="783" customFormat="1" ht="14.4">
      <c r="A1106" s="462" t="s">
        <v>1276</v>
      </c>
      <c s="460">
        <v>1</v>
      </c>
      <c s="459" t="s">
        <v>3137</v>
      </c>
      <c s="460" t="s">
        <v>364</v>
      </c>
      <c s="459" t="s">
        <v>365</v>
      </c>
      <c s="459" t="s">
        <v>979</v>
      </c>
      <c s="459" t="s">
        <v>371</v>
      </c>
      <c s="459" t="s">
        <v>957</v>
      </c>
      <c s="459" t="s">
        <v>366</v>
      </c>
      <c s="459" t="s">
        <v>1</v>
      </c>
      <c s="459" t="s">
        <v>858</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2226623.79</v>
      </c>
      <c s="861">
        <v>0</v>
      </c>
      <c s="861">
        <v>0</v>
      </c>
      <c s="633">
        <v>0.061699999999999998</v>
      </c>
      <c s="473">
        <v>0</v>
      </c>
      <c s="473">
        <v>0</v>
      </c>
      <c s="474">
        <v>0</v>
      </c>
      <c s="783" t="s">
        <v>1478</v>
      </c>
      <c s="783" t="s">
        <v>1479</v>
      </c>
    </row>
    <row r="1107" spans="1:41" s="783" customFormat="1" ht="14.4">
      <c r="A1107" s="462" t="s">
        <v>1277</v>
      </c>
      <c s="460">
        <v>1</v>
      </c>
      <c s="459" t="s">
        <v>3138</v>
      </c>
      <c s="460" t="s">
        <v>364</v>
      </c>
      <c s="459" t="s">
        <v>365</v>
      </c>
      <c s="459" t="s">
        <v>979</v>
      </c>
      <c s="459" t="s">
        <v>371</v>
      </c>
      <c s="459" t="s">
        <v>957</v>
      </c>
      <c s="459" t="s">
        <v>366</v>
      </c>
      <c s="459" t="s">
        <v>1</v>
      </c>
      <c s="459" t="s">
        <v>858</v>
      </c>
      <c s="459" t="s">
        <v>367</v>
      </c>
      <c s="459" t="s">
        <v>372</v>
      </c>
      <c s="466">
        <v>1</v>
      </c>
      <c s="466">
        <v>1</v>
      </c>
      <c s="466">
        <v>1</v>
      </c>
      <c s="466">
        <v>0</v>
      </c>
      <c s="466">
        <v>0</v>
      </c>
      <c s="466">
        <v>1</v>
      </c>
      <c s="467">
        <v>1</v>
      </c>
      <c s="467">
        <v>1</v>
      </c>
      <c s="467">
        <v>0</v>
      </c>
      <c s="468">
        <v>2222644.7999999998</v>
      </c>
      <c s="463">
        <v>0</v>
      </c>
      <c s="464">
        <v>0</v>
      </c>
      <c s="464">
        <v>0</v>
      </c>
      <c s="464">
        <v>0</v>
      </c>
      <c s="469">
        <v>0</v>
      </c>
      <c s="469">
        <v>0</v>
      </c>
      <c s="465">
        <v>2222644.7999999998</v>
      </c>
      <c s="582">
        <v>44291</v>
      </c>
      <c s="471">
        <v>46117</v>
      </c>
      <c s="472">
        <v>2222644.7999999998</v>
      </c>
      <c s="861">
        <v>1.3472222222222223</v>
      </c>
      <c s="861">
        <v>5</v>
      </c>
      <c s="633">
        <v>0.071300000000000002</v>
      </c>
      <c s="473">
        <v>1.3472222222222223</v>
      </c>
      <c s="473">
        <v>5</v>
      </c>
      <c s="474">
        <v>0.071300000000000002</v>
      </c>
      <c s="783" t="s">
        <v>1478</v>
      </c>
      <c s="783" t="s">
        <v>1479</v>
      </c>
    </row>
    <row r="1108" spans="1:41" s="783" customFormat="1" ht="14.4">
      <c r="A1108" s="462" t="s">
        <v>1278</v>
      </c>
      <c s="460">
        <v>1</v>
      </c>
      <c s="459" t="s">
        <v>3139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272308.46000000002</v>
      </c>
      <c s="861">
        <v>0</v>
      </c>
      <c s="861">
        <v>0</v>
      </c>
      <c s="633">
        <v>0.061699999999999998</v>
      </c>
      <c s="473">
        <v>0</v>
      </c>
      <c s="473">
        <v>0</v>
      </c>
      <c s="474">
        <v>0</v>
      </c>
      <c s="783" t="s">
        <v>1478</v>
      </c>
      <c s="783" t="s">
        <v>1479</v>
      </c>
    </row>
    <row r="1109" spans="1:41" s="783" customFormat="1" ht="14.4">
      <c r="A1109" s="462" t="s">
        <v>1279</v>
      </c>
      <c s="460">
        <v>1</v>
      </c>
      <c s="459" t="s">
        <v>3140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634251.97999999998</v>
      </c>
      <c s="463">
        <v>0</v>
      </c>
      <c s="464">
        <v>0</v>
      </c>
      <c s="464">
        <v>0</v>
      </c>
      <c s="464">
        <v>0</v>
      </c>
      <c s="469">
        <v>0</v>
      </c>
      <c s="469">
        <v>0</v>
      </c>
      <c s="465">
        <v>634251.97999999998</v>
      </c>
      <c s="582">
        <v>44291</v>
      </c>
      <c s="471">
        <v>46117</v>
      </c>
      <c s="472">
        <v>634251.97999999998</v>
      </c>
      <c s="861">
        <v>1.3472222222222223</v>
      </c>
      <c s="861">
        <v>5</v>
      </c>
      <c s="633">
        <v>0.071300000000000002</v>
      </c>
      <c s="473">
        <v>1.3472222222222223</v>
      </c>
      <c s="473">
        <v>5</v>
      </c>
      <c s="474">
        <v>0.071300000000000002</v>
      </c>
      <c s="783" t="s">
        <v>1478</v>
      </c>
      <c s="783" t="s">
        <v>1479</v>
      </c>
    </row>
    <row r="1110" spans="1:41" s="783" customFormat="1" ht="14.4">
      <c r="A1110" s="462" t="s">
        <v>1280</v>
      </c>
      <c s="460">
        <v>1</v>
      </c>
      <c s="459" t="s">
        <v>3141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193432.39999999999</v>
      </c>
      <c s="861">
        <v>0</v>
      </c>
      <c s="861">
        <v>0</v>
      </c>
      <c s="633">
        <v>0.061699999999999998</v>
      </c>
      <c s="473">
        <v>0</v>
      </c>
      <c s="473">
        <v>0</v>
      </c>
      <c s="474">
        <v>0</v>
      </c>
      <c s="783" t="s">
        <v>1478</v>
      </c>
      <c s="783" t="s">
        <v>1479</v>
      </c>
    </row>
    <row r="1111" spans="1:41" s="783" customFormat="1" ht="14.4">
      <c r="A1111" s="462" t="s">
        <v>1281</v>
      </c>
      <c s="460">
        <v>1</v>
      </c>
      <c s="459" t="s">
        <v>3142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450536.42999999999</v>
      </c>
      <c s="463">
        <v>0</v>
      </c>
      <c s="464">
        <v>0</v>
      </c>
      <c s="464">
        <v>0</v>
      </c>
      <c s="464">
        <v>0</v>
      </c>
      <c s="469">
        <v>0</v>
      </c>
      <c s="469">
        <v>0</v>
      </c>
      <c s="465">
        <v>450536.42999999999</v>
      </c>
      <c s="582">
        <v>44291</v>
      </c>
      <c s="471">
        <v>46117</v>
      </c>
      <c s="472">
        <v>450536.42999999999</v>
      </c>
      <c s="861">
        <v>1.3472222222222223</v>
      </c>
      <c s="861">
        <v>5</v>
      </c>
      <c s="633">
        <v>0.071300000000000002</v>
      </c>
      <c s="473">
        <v>1.3472222222222223</v>
      </c>
      <c s="473">
        <v>5</v>
      </c>
      <c s="474">
        <v>0.071300000000000002</v>
      </c>
      <c s="783" t="s">
        <v>1478</v>
      </c>
      <c s="783" t="s">
        <v>1479</v>
      </c>
    </row>
    <row r="1112" spans="1:41" s="783" customFormat="1" ht="14.4">
      <c r="A1112" s="462" t="s">
        <v>1282</v>
      </c>
      <c s="460">
        <v>1</v>
      </c>
      <c s="459" t="s">
        <v>3143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28197.049999999999</v>
      </c>
      <c s="861">
        <v>0</v>
      </c>
      <c s="861">
        <v>0</v>
      </c>
      <c s="633">
        <v>0.061699999999999998</v>
      </c>
      <c s="473">
        <v>0</v>
      </c>
      <c s="473">
        <v>0</v>
      </c>
      <c s="474">
        <v>0</v>
      </c>
      <c s="783" t="s">
        <v>1478</v>
      </c>
      <c s="783" t="s">
        <v>1479</v>
      </c>
    </row>
    <row r="1113" spans="1:41" s="783" customFormat="1" ht="14.4">
      <c r="A1113" s="462" t="s">
        <v>1283</v>
      </c>
      <c s="460">
        <v>1</v>
      </c>
      <c s="459" t="s">
        <v>3144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65675.649999999994</v>
      </c>
      <c s="463">
        <v>0</v>
      </c>
      <c s="464">
        <v>0</v>
      </c>
      <c s="464">
        <v>0</v>
      </c>
      <c s="464">
        <v>0</v>
      </c>
      <c s="469">
        <v>0</v>
      </c>
      <c s="469">
        <v>0</v>
      </c>
      <c s="465">
        <v>65675.649999999994</v>
      </c>
      <c s="582">
        <v>44291</v>
      </c>
      <c s="471">
        <v>46117</v>
      </c>
      <c s="472">
        <v>65675.649999999994</v>
      </c>
      <c s="861">
        <v>1.3472222222222223</v>
      </c>
      <c s="861">
        <v>5</v>
      </c>
      <c s="633">
        <v>0.071300000000000002</v>
      </c>
      <c s="473">
        <v>1.3472222222222223</v>
      </c>
      <c s="473">
        <v>5</v>
      </c>
      <c s="474">
        <v>0.071300000000000002</v>
      </c>
      <c s="783" t="s">
        <v>1478</v>
      </c>
      <c s="783" t="s">
        <v>1479</v>
      </c>
    </row>
    <row r="1114" spans="1:41" s="783" customFormat="1" ht="14.4">
      <c r="A1114" s="462" t="s">
        <v>1284</v>
      </c>
      <c s="460">
        <v>1</v>
      </c>
      <c s="459" t="s">
        <v>3145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52433.349999999999</v>
      </c>
      <c s="861">
        <v>0</v>
      </c>
      <c s="861">
        <v>0</v>
      </c>
      <c s="633">
        <v>0.061699999999999998</v>
      </c>
      <c s="473">
        <v>0</v>
      </c>
      <c s="473">
        <v>0</v>
      </c>
      <c s="474">
        <v>0</v>
      </c>
      <c s="783" t="s">
        <v>1478</v>
      </c>
      <c s="783" t="s">
        <v>1479</v>
      </c>
    </row>
    <row r="1115" spans="1:41" s="783" customFormat="1" ht="14.4">
      <c r="A1115" s="462" t="s">
        <v>1285</v>
      </c>
      <c s="460">
        <v>1</v>
      </c>
      <c s="459" t="s">
        <v>3146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122126.14999999999</v>
      </c>
      <c s="463">
        <v>0</v>
      </c>
      <c s="464">
        <v>0</v>
      </c>
      <c s="464">
        <v>0</v>
      </c>
      <c s="464">
        <v>0</v>
      </c>
      <c s="469">
        <v>0</v>
      </c>
      <c s="469">
        <v>0</v>
      </c>
      <c s="465">
        <v>122126.14999999999</v>
      </c>
      <c s="582">
        <v>44291</v>
      </c>
      <c s="471">
        <v>46117</v>
      </c>
      <c s="472">
        <v>122126.14999999999</v>
      </c>
      <c s="861">
        <v>1.3472222222222223</v>
      </c>
      <c s="861">
        <v>5</v>
      </c>
      <c s="633">
        <v>0.071300000000000002</v>
      </c>
      <c s="473">
        <v>1.3472222222222223</v>
      </c>
      <c s="473">
        <v>5</v>
      </c>
      <c s="474">
        <v>0.071300000000000002</v>
      </c>
      <c s="783" t="s">
        <v>1478</v>
      </c>
      <c s="783" t="s">
        <v>1479</v>
      </c>
    </row>
    <row r="1116" spans="1:41" s="783" customFormat="1" ht="14.4">
      <c r="A1116" s="462" t="s">
        <v>1286</v>
      </c>
      <c s="460">
        <v>1</v>
      </c>
      <c s="459" t="s">
        <v>3147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172700</v>
      </c>
      <c s="861">
        <v>0</v>
      </c>
      <c s="861">
        <v>0</v>
      </c>
      <c s="633">
        <v>0.061699999999999998</v>
      </c>
      <c s="473">
        <v>0</v>
      </c>
      <c s="473">
        <v>0</v>
      </c>
      <c s="474">
        <v>0</v>
      </c>
      <c s="783" t="s">
        <v>1478</v>
      </c>
      <c s="783" t="s">
        <v>1479</v>
      </c>
    </row>
    <row r="1117" spans="1:41" s="783" customFormat="1" ht="14.4">
      <c r="A1117" s="462" t="s">
        <v>1287</v>
      </c>
      <c s="460">
        <v>1</v>
      </c>
      <c s="459" t="s">
        <v>3148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402375</v>
      </c>
      <c s="463">
        <v>0</v>
      </c>
      <c s="464">
        <v>0</v>
      </c>
      <c s="464">
        <v>0</v>
      </c>
      <c s="464">
        <v>0</v>
      </c>
      <c s="469">
        <v>0</v>
      </c>
      <c s="469">
        <v>0</v>
      </c>
      <c s="465">
        <v>402375</v>
      </c>
      <c s="582">
        <v>44291</v>
      </c>
      <c s="471">
        <v>46117</v>
      </c>
      <c s="472">
        <v>402375</v>
      </c>
      <c s="861">
        <v>1.3472222222222223</v>
      </c>
      <c s="861">
        <v>5</v>
      </c>
      <c s="633">
        <v>0.071300000000000002</v>
      </c>
      <c s="473">
        <v>1.3472222222222223</v>
      </c>
      <c s="473">
        <v>5</v>
      </c>
      <c s="474">
        <v>0.071300000000000002</v>
      </c>
      <c s="783" t="s">
        <v>1478</v>
      </c>
      <c s="783" t="s">
        <v>1479</v>
      </c>
    </row>
    <row r="1118" spans="1:41" s="783" customFormat="1" ht="14.4">
      <c r="A1118" s="462" t="s">
        <v>1288</v>
      </c>
      <c s="460">
        <v>1</v>
      </c>
      <c s="459" t="s">
        <v>3149</v>
      </c>
      <c s="460" t="s">
        <v>364</v>
      </c>
      <c s="459" t="s">
        <v>365</v>
      </c>
      <c s="459" t="s">
        <v>979</v>
      </c>
      <c s="459" t="s">
        <v>371</v>
      </c>
      <c s="459" t="s">
        <v>957</v>
      </c>
      <c s="459" t="s">
        <v>366</v>
      </c>
      <c s="459" t="s">
        <v>1</v>
      </c>
      <c s="459" t="s">
        <v>799</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889436.16000000003</v>
      </c>
      <c s="861">
        <v>0</v>
      </c>
      <c s="861">
        <v>0</v>
      </c>
      <c s="633">
        <v>0.061699999999999998</v>
      </c>
      <c s="473">
        <v>0</v>
      </c>
      <c s="473">
        <v>0</v>
      </c>
      <c s="474">
        <v>0</v>
      </c>
      <c s="783" t="s">
        <v>1478</v>
      </c>
      <c s="783" t="s">
        <v>1479</v>
      </c>
    </row>
    <row r="1119" spans="1:41" s="783" customFormat="1" ht="14.4">
      <c r="A1119" s="462" t="s">
        <v>1289</v>
      </c>
      <c s="460">
        <v>1</v>
      </c>
      <c s="459" t="s">
        <v>3150</v>
      </c>
      <c s="460" t="s">
        <v>364</v>
      </c>
      <c s="459" t="s">
        <v>365</v>
      </c>
      <c s="459" t="s">
        <v>979</v>
      </c>
      <c s="459" t="s">
        <v>371</v>
      </c>
      <c s="459" t="s">
        <v>957</v>
      </c>
      <c s="459" t="s">
        <v>366</v>
      </c>
      <c s="459" t="s">
        <v>1</v>
      </c>
      <c s="459" t="s">
        <v>863</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434727.88</v>
      </c>
      <c s="861">
        <v>0</v>
      </c>
      <c s="861">
        <v>0</v>
      </c>
      <c s="633">
        <v>0.061699999999999998</v>
      </c>
      <c s="473">
        <v>0</v>
      </c>
      <c s="473">
        <v>0</v>
      </c>
      <c s="474">
        <v>0</v>
      </c>
      <c s="783" t="s">
        <v>1478</v>
      </c>
      <c s="783" t="s">
        <v>1479</v>
      </c>
    </row>
    <row r="1120" spans="1:41" s="783" customFormat="1" ht="14.4">
      <c r="A1120" s="462" t="s">
        <v>1290</v>
      </c>
      <c s="460">
        <v>1</v>
      </c>
      <c s="459" t="s">
        <v>3151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78864.639999999999</v>
      </c>
      <c s="861">
        <v>0</v>
      </c>
      <c s="861">
        <v>0</v>
      </c>
      <c s="633">
        <v>0.061699999999999998</v>
      </c>
      <c s="473">
        <v>0</v>
      </c>
      <c s="473">
        <v>0</v>
      </c>
      <c s="474">
        <v>0</v>
      </c>
      <c s="783" t="s">
        <v>1478</v>
      </c>
      <c s="783" t="s">
        <v>1479</v>
      </c>
    </row>
    <row r="1121" spans="1:41" s="783" customFormat="1" ht="14.4">
      <c r="A1121" s="462" t="s">
        <v>1291</v>
      </c>
      <c s="460">
        <v>1</v>
      </c>
      <c s="459" t="s">
        <v>3152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183679.42000000001</v>
      </c>
      <c s="463">
        <v>0</v>
      </c>
      <c s="464">
        <v>0</v>
      </c>
      <c s="464">
        <v>0</v>
      </c>
      <c s="464">
        <v>0</v>
      </c>
      <c s="469">
        <v>0</v>
      </c>
      <c s="469">
        <v>0</v>
      </c>
      <c s="465">
        <v>183679.42000000001</v>
      </c>
      <c s="582">
        <v>44291</v>
      </c>
      <c s="471">
        <v>46117</v>
      </c>
      <c s="472">
        <v>183679.42000000001</v>
      </c>
      <c s="861">
        <v>1.3472222222222223</v>
      </c>
      <c s="861">
        <v>5</v>
      </c>
      <c s="633">
        <v>0.071300000000000002</v>
      </c>
      <c s="473">
        <v>1.3472222222222223</v>
      </c>
      <c s="473">
        <v>5</v>
      </c>
      <c s="474">
        <v>0.071300000000000002</v>
      </c>
      <c s="783" t="s">
        <v>1478</v>
      </c>
      <c s="783" t="s">
        <v>1479</v>
      </c>
    </row>
    <row r="1122" spans="1:41" s="783" customFormat="1" ht="14.4">
      <c r="A1122" s="462" t="s">
        <v>1292</v>
      </c>
      <c s="460">
        <v>1</v>
      </c>
      <c s="459" t="s">
        <v>3153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27769.959999999999</v>
      </c>
      <c s="861">
        <v>0</v>
      </c>
      <c s="861">
        <v>0</v>
      </c>
      <c s="633">
        <v>0.061699999999999998</v>
      </c>
      <c s="473">
        <v>0</v>
      </c>
      <c s="473">
        <v>0</v>
      </c>
      <c s="474">
        <v>0</v>
      </c>
      <c s="783" t="s">
        <v>1478</v>
      </c>
      <c s="783" t="s">
        <v>1479</v>
      </c>
    </row>
    <row r="1123" spans="1:41" s="783" customFormat="1" ht="14.4">
      <c r="A1123" s="462" t="s">
        <v>1293</v>
      </c>
      <c s="460">
        <v>1</v>
      </c>
      <c s="459" t="s">
        <v>3154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64677.709999999999</v>
      </c>
      <c s="463">
        <v>0</v>
      </c>
      <c s="464">
        <v>0</v>
      </c>
      <c s="464">
        <v>0</v>
      </c>
      <c s="464">
        <v>0</v>
      </c>
      <c s="469">
        <v>0</v>
      </c>
      <c s="469">
        <v>0</v>
      </c>
      <c s="465">
        <v>64677.709999999999</v>
      </c>
      <c s="582">
        <v>44291</v>
      </c>
      <c s="471">
        <v>46117</v>
      </c>
      <c s="472">
        <v>64677.709999999999</v>
      </c>
      <c s="861">
        <v>1.3472222222222223</v>
      </c>
      <c s="861">
        <v>5</v>
      </c>
      <c s="633">
        <v>0.071300000000000002</v>
      </c>
      <c s="473">
        <v>1.3472222222222223</v>
      </c>
      <c s="473">
        <v>5</v>
      </c>
      <c s="474">
        <v>0.071299999999999988</v>
      </c>
      <c s="783" t="s">
        <v>1478</v>
      </c>
      <c s="783" t="s">
        <v>1479</v>
      </c>
    </row>
    <row r="1124" spans="1:41" s="783" customFormat="1" ht="14.4">
      <c r="A1124" s="462" t="s">
        <v>1294</v>
      </c>
      <c s="460">
        <v>1</v>
      </c>
      <c s="459" t="s">
        <v>3155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111120.44</v>
      </c>
      <c s="861">
        <v>0</v>
      </c>
      <c s="861">
        <v>0</v>
      </c>
      <c s="633">
        <v>0.061699999999999998</v>
      </c>
      <c s="473">
        <v>0</v>
      </c>
      <c s="473">
        <v>0</v>
      </c>
      <c s="474">
        <v>0</v>
      </c>
      <c s="783" t="s">
        <v>1478</v>
      </c>
      <c s="783" t="s">
        <v>1479</v>
      </c>
    </row>
    <row r="1125" spans="1:41" s="783" customFormat="1" ht="14.4">
      <c r="A1125" s="462" t="s">
        <v>1295</v>
      </c>
      <c s="460">
        <v>1</v>
      </c>
      <c s="459" t="s">
        <v>3156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258811.39000000001</v>
      </c>
      <c s="463">
        <v>0</v>
      </c>
      <c s="464">
        <v>0</v>
      </c>
      <c s="464">
        <v>0</v>
      </c>
      <c s="464">
        <v>0</v>
      </c>
      <c s="469">
        <v>0</v>
      </c>
      <c s="469">
        <v>0</v>
      </c>
      <c s="465">
        <v>258811.39000000001</v>
      </c>
      <c s="582">
        <v>44291</v>
      </c>
      <c s="471">
        <v>46117</v>
      </c>
      <c s="472">
        <v>258811.39000000001</v>
      </c>
      <c s="861">
        <v>1.3472222222222223</v>
      </c>
      <c s="861">
        <v>5</v>
      </c>
      <c s="633">
        <v>0.071300000000000002</v>
      </c>
      <c s="473">
        <v>1.3472222222222223</v>
      </c>
      <c s="473">
        <v>5.0000000000000009</v>
      </c>
      <c s="474">
        <v>0.071300000000000002</v>
      </c>
      <c s="783" t="s">
        <v>1478</v>
      </c>
      <c s="783" t="s">
        <v>1479</v>
      </c>
    </row>
    <row r="1126" spans="1:41" s="783" customFormat="1" ht="14.4">
      <c r="A1126" s="462" t="s">
        <v>1296</v>
      </c>
      <c s="460">
        <v>1</v>
      </c>
      <c s="459" t="s">
        <v>3157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20496.689999999999</v>
      </c>
      <c s="861">
        <v>0</v>
      </c>
      <c s="861">
        <v>0</v>
      </c>
      <c s="633">
        <v>0.061699999999999998</v>
      </c>
      <c s="473">
        <v>0</v>
      </c>
      <c s="473">
        <v>0</v>
      </c>
      <c s="474">
        <v>0</v>
      </c>
      <c s="783" t="s">
        <v>1478</v>
      </c>
      <c s="783" t="s">
        <v>1479</v>
      </c>
    </row>
    <row r="1127" spans="1:41" s="783" customFormat="1" ht="14.4">
      <c r="A1127" s="462" t="s">
        <v>1297</v>
      </c>
      <c s="460">
        <v>1</v>
      </c>
      <c s="459" t="s">
        <v>3158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47743.160000000003</v>
      </c>
      <c s="463">
        <v>0</v>
      </c>
      <c s="464">
        <v>0</v>
      </c>
      <c s="464">
        <v>0</v>
      </c>
      <c s="464">
        <v>0</v>
      </c>
      <c s="469">
        <v>0</v>
      </c>
      <c s="469">
        <v>0</v>
      </c>
      <c s="465">
        <v>47743.160000000003</v>
      </c>
      <c s="582">
        <v>44291</v>
      </c>
      <c s="471">
        <v>46117</v>
      </c>
      <c s="472">
        <v>47743.160000000003</v>
      </c>
      <c s="861">
        <v>1.3472222222222223</v>
      </c>
      <c s="861">
        <v>5</v>
      </c>
      <c s="633">
        <v>0.071300000000000002</v>
      </c>
      <c s="473">
        <v>1.3472222222222223</v>
      </c>
      <c s="473">
        <v>5</v>
      </c>
      <c s="474">
        <v>0.071300000000000002</v>
      </c>
      <c s="783" t="s">
        <v>1478</v>
      </c>
      <c s="783" t="s">
        <v>1479</v>
      </c>
    </row>
    <row r="1128" spans="1:41" s="783" customFormat="1" ht="14.4">
      <c r="A1128" s="462" t="s">
        <v>1298</v>
      </c>
      <c s="460">
        <v>1</v>
      </c>
      <c s="459" t="s">
        <v>3159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100314.14999999999</v>
      </c>
      <c s="861">
        <v>0</v>
      </c>
      <c s="861">
        <v>0</v>
      </c>
      <c s="633">
        <v>0.061699999999999998</v>
      </c>
      <c s="473">
        <v>0</v>
      </c>
      <c s="473">
        <v>0</v>
      </c>
      <c s="474">
        <v>0</v>
      </c>
      <c s="783" t="s">
        <v>1478</v>
      </c>
      <c s="783" t="s">
        <v>1479</v>
      </c>
    </row>
    <row r="1129" spans="1:41" s="783" customFormat="1" ht="14.4">
      <c r="A1129" s="462" t="s">
        <v>1299</v>
      </c>
      <c s="460">
        <v>1</v>
      </c>
      <c s="459" t="s">
        <v>3160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233636.32999999999</v>
      </c>
      <c s="463">
        <v>0</v>
      </c>
      <c s="464">
        <v>0</v>
      </c>
      <c s="464">
        <v>0</v>
      </c>
      <c s="464">
        <v>0</v>
      </c>
      <c s="469">
        <v>0</v>
      </c>
      <c s="469">
        <v>0</v>
      </c>
      <c s="465">
        <v>233636.32999999999</v>
      </c>
      <c s="582">
        <v>44291</v>
      </c>
      <c s="471">
        <v>46117</v>
      </c>
      <c s="472">
        <v>233636.32999999999</v>
      </c>
      <c s="861">
        <v>1.3472222222222223</v>
      </c>
      <c s="861">
        <v>5</v>
      </c>
      <c s="633">
        <v>0.071300000000000002</v>
      </c>
      <c s="473">
        <v>1.3472222222222223</v>
      </c>
      <c s="473">
        <v>5</v>
      </c>
      <c s="474">
        <v>0.071300000000000002</v>
      </c>
      <c s="783" t="s">
        <v>1478</v>
      </c>
      <c s="783" t="s">
        <v>1479</v>
      </c>
    </row>
    <row r="1130" spans="1:41" s="783" customFormat="1" ht="14.4">
      <c r="A1130" s="462" t="s">
        <v>1300</v>
      </c>
      <c s="460">
        <v>1</v>
      </c>
      <c s="459" t="s">
        <v>3161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22457.77</v>
      </c>
      <c s="861">
        <v>0</v>
      </c>
      <c s="861">
        <v>0</v>
      </c>
      <c s="633">
        <v>0.061699999999999998</v>
      </c>
      <c s="473">
        <v>0</v>
      </c>
      <c s="473">
        <v>0</v>
      </c>
      <c s="474">
        <v>0</v>
      </c>
      <c s="783" t="s">
        <v>1478</v>
      </c>
      <c s="783" t="s">
        <v>1479</v>
      </c>
    </row>
    <row r="1131" spans="1:41" s="783" customFormat="1" ht="14.4">
      <c r="A1131" s="462" t="s">
        <v>1301</v>
      </c>
      <c s="460">
        <v>1</v>
      </c>
      <c s="459" t="s">
        <v>3162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52305.230000000003</v>
      </c>
      <c s="463">
        <v>0</v>
      </c>
      <c s="464">
        <v>0</v>
      </c>
      <c s="464">
        <v>0</v>
      </c>
      <c s="464">
        <v>0</v>
      </c>
      <c s="469">
        <v>0</v>
      </c>
      <c s="469">
        <v>0</v>
      </c>
      <c s="465">
        <v>52305.230000000003</v>
      </c>
      <c s="582">
        <v>44291</v>
      </c>
      <c s="471">
        <v>46117</v>
      </c>
      <c s="472">
        <v>52305.230000000003</v>
      </c>
      <c s="861">
        <v>1.3472222222222223</v>
      </c>
      <c s="861">
        <v>5</v>
      </c>
      <c s="633">
        <v>0.071300000000000002</v>
      </c>
      <c s="473">
        <v>1.3472222222222223</v>
      </c>
      <c s="473">
        <v>5</v>
      </c>
      <c s="474">
        <v>0.071300000000000002</v>
      </c>
      <c s="783" t="s">
        <v>1478</v>
      </c>
      <c s="783" t="s">
        <v>1479</v>
      </c>
    </row>
    <row r="1132" spans="1:41" s="783" customFormat="1" ht="14.4">
      <c r="A1132" s="462" t="s">
        <v>1302</v>
      </c>
      <c s="460">
        <v>1</v>
      </c>
      <c s="459" t="s">
        <v>3163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29870.720000000001</v>
      </c>
      <c s="861">
        <v>0</v>
      </c>
      <c s="861">
        <v>0</v>
      </c>
      <c s="633">
        <v>0.061699999999999998</v>
      </c>
      <c s="473">
        <v>0</v>
      </c>
      <c s="473">
        <v>0</v>
      </c>
      <c s="474">
        <v>0</v>
      </c>
      <c s="783" t="s">
        <v>1478</v>
      </c>
      <c s="783" t="s">
        <v>1479</v>
      </c>
    </row>
    <row r="1133" spans="1:41" s="783" customFormat="1" ht="14.4">
      <c r="A1133" s="462" t="s">
        <v>1303</v>
      </c>
      <c s="460">
        <v>1</v>
      </c>
      <c s="459" t="s">
        <v>3164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69570.5</v>
      </c>
      <c s="463">
        <v>0</v>
      </c>
      <c s="464">
        <v>0</v>
      </c>
      <c s="464">
        <v>0</v>
      </c>
      <c s="464">
        <v>0</v>
      </c>
      <c s="469">
        <v>0</v>
      </c>
      <c s="469">
        <v>0</v>
      </c>
      <c s="465">
        <v>69570.5</v>
      </c>
      <c s="582">
        <v>44291</v>
      </c>
      <c s="471">
        <v>46117</v>
      </c>
      <c s="472">
        <v>69570.5</v>
      </c>
      <c s="861">
        <v>1.3472222222222223</v>
      </c>
      <c s="861">
        <v>5</v>
      </c>
      <c s="633">
        <v>0.071300000000000002</v>
      </c>
      <c s="473">
        <v>1.3472222222222223</v>
      </c>
      <c s="473">
        <v>5</v>
      </c>
      <c s="474">
        <v>0.071300000000000002</v>
      </c>
      <c s="783" t="s">
        <v>1478</v>
      </c>
      <c s="783" t="s">
        <v>1479</v>
      </c>
    </row>
    <row r="1134" spans="1:41" s="783" customFormat="1" ht="14.4">
      <c r="A1134" s="462" t="s">
        <v>1304</v>
      </c>
      <c s="460">
        <v>1</v>
      </c>
      <c s="459" t="s">
        <v>3165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292504.67999999999</v>
      </c>
      <c s="463">
        <v>0</v>
      </c>
      <c s="464">
        <v>0</v>
      </c>
      <c s="464">
        <v>0</v>
      </c>
      <c s="464">
        <v>0</v>
      </c>
      <c s="469">
        <v>0</v>
      </c>
      <c s="469">
        <v>0</v>
      </c>
      <c s="465">
        <v>292504.67999999999</v>
      </c>
      <c s="582">
        <v>44291</v>
      </c>
      <c s="471">
        <v>46117</v>
      </c>
      <c s="472">
        <v>292504.67999999999</v>
      </c>
      <c s="861">
        <v>1.3472222222222223</v>
      </c>
      <c s="861">
        <v>5</v>
      </c>
      <c s="633">
        <v>0.071300000000000002</v>
      </c>
      <c s="473">
        <v>1.3472222222222223</v>
      </c>
      <c s="473">
        <v>5</v>
      </c>
      <c s="474">
        <v>0.071300000000000002</v>
      </c>
      <c s="783" t="s">
        <v>1478</v>
      </c>
      <c s="783" t="s">
        <v>1479</v>
      </c>
    </row>
    <row r="1135" spans="1:41" s="783" customFormat="1" ht="14.4">
      <c r="A1135" s="462" t="s">
        <v>1305</v>
      </c>
      <c s="460">
        <v>1</v>
      </c>
      <c s="459" t="s">
        <v>3166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582">
        <v>44291</v>
      </c>
      <c s="471">
        <v>45387</v>
      </c>
      <c s="472">
        <v>409430.62</v>
      </c>
      <c s="861">
        <v>0</v>
      </c>
      <c s="861">
        <v>0</v>
      </c>
      <c s="633">
        <v>0.061699999999999998</v>
      </c>
      <c s="473">
        <v>0</v>
      </c>
      <c s="473">
        <v>0</v>
      </c>
      <c s="474">
        <v>0</v>
      </c>
      <c s="783" t="s">
        <v>1478</v>
      </c>
      <c s="783" t="s">
        <v>1479</v>
      </c>
    </row>
    <row r="1136" spans="1:41" s="783" customFormat="1" ht="14.4">
      <c r="A1136" s="462" t="s">
        <v>1306</v>
      </c>
      <c s="460">
        <v>1</v>
      </c>
      <c s="459" t="s">
        <v>3167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953583.05000000005</v>
      </c>
      <c s="463">
        <v>0</v>
      </c>
      <c s="464">
        <v>0</v>
      </c>
      <c s="464">
        <v>0</v>
      </c>
      <c s="464">
        <v>0</v>
      </c>
      <c s="469">
        <v>0</v>
      </c>
      <c s="469">
        <v>0</v>
      </c>
      <c s="465">
        <v>953583.05000000005</v>
      </c>
      <c s="582">
        <v>44291</v>
      </c>
      <c s="471">
        <v>46117</v>
      </c>
      <c s="472">
        <v>953583.05000000005</v>
      </c>
      <c s="861">
        <v>1.3472222222222223</v>
      </c>
      <c s="861">
        <v>5</v>
      </c>
      <c s="633">
        <v>0.071300000000000002</v>
      </c>
      <c s="473">
        <v>1.3472222222222223</v>
      </c>
      <c s="473">
        <v>5</v>
      </c>
      <c s="474">
        <v>0.071300000000000002</v>
      </c>
      <c s="783" t="s">
        <v>1478</v>
      </c>
      <c s="783" t="s">
        <v>1479</v>
      </c>
    </row>
    <row r="1137" spans="1:41" s="783" customFormat="1" ht="14.4">
      <c r="A1137" s="462" t="s">
        <v>1307</v>
      </c>
      <c s="460">
        <v>1</v>
      </c>
      <c s="459" t="s">
        <v>3168</v>
      </c>
      <c s="460" t="s">
        <v>364</v>
      </c>
      <c s="459" t="s">
        <v>365</v>
      </c>
      <c s="459" t="s">
        <v>979</v>
      </c>
      <c s="459" t="s">
        <v>371</v>
      </c>
      <c s="459" t="s">
        <v>957</v>
      </c>
      <c s="459" t="s">
        <v>366</v>
      </c>
      <c s="459" t="s">
        <v>1</v>
      </c>
      <c s="459" t="s">
        <v>6</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493964.53999999998</v>
      </c>
      <c s="861">
        <v>0</v>
      </c>
      <c s="861">
        <v>0</v>
      </c>
      <c s="633">
        <v>0.061699999999999998</v>
      </c>
      <c s="473">
        <v>0</v>
      </c>
      <c s="473">
        <v>0</v>
      </c>
      <c s="474">
        <v>0</v>
      </c>
      <c s="783" t="s">
        <v>1478</v>
      </c>
      <c s="783" t="s">
        <v>1479</v>
      </c>
    </row>
    <row r="1138" spans="1:41" s="783" customFormat="1" ht="14.4">
      <c r="A1138" s="462" t="s">
        <v>1308</v>
      </c>
      <c s="460">
        <v>1</v>
      </c>
      <c s="459" t="s">
        <v>3169</v>
      </c>
      <c s="460" t="s">
        <v>364</v>
      </c>
      <c s="459" t="s">
        <v>365</v>
      </c>
      <c s="459" t="s">
        <v>979</v>
      </c>
      <c s="459" t="s">
        <v>371</v>
      </c>
      <c s="459" t="s">
        <v>957</v>
      </c>
      <c s="459" t="s">
        <v>366</v>
      </c>
      <c s="459" t="s">
        <v>1</v>
      </c>
      <c s="459" t="s">
        <v>48</v>
      </c>
      <c s="459" t="s">
        <v>367</v>
      </c>
      <c s="459" t="s">
        <v>372</v>
      </c>
      <c s="466">
        <v>1</v>
      </c>
      <c s="466">
        <v>1</v>
      </c>
      <c s="466">
        <v>1</v>
      </c>
      <c s="466">
        <v>0</v>
      </c>
      <c s="466">
        <v>0</v>
      </c>
      <c s="466">
        <v>1</v>
      </c>
      <c s="467">
        <v>1</v>
      </c>
      <c s="467">
        <v>1</v>
      </c>
      <c s="467">
        <v>0</v>
      </c>
      <c s="468">
        <v>0</v>
      </c>
      <c s="463">
        <v>0</v>
      </c>
      <c s="464">
        <v>0</v>
      </c>
      <c s="464">
        <v>0</v>
      </c>
      <c s="464">
        <v>0</v>
      </c>
      <c s="469">
        <v>0</v>
      </c>
      <c s="469">
        <v>0</v>
      </c>
      <c s="465">
        <v>0</v>
      </c>
      <c s="582">
        <v>44291</v>
      </c>
      <c s="471">
        <v>45387</v>
      </c>
      <c s="472">
        <v>5580125</v>
      </c>
      <c s="861">
        <v>0</v>
      </c>
      <c s="861">
        <v>0</v>
      </c>
      <c s="633">
        <v>0.061699999999999998</v>
      </c>
      <c s="473">
        <v>0</v>
      </c>
      <c s="473">
        <v>0</v>
      </c>
      <c s="474">
        <v>0</v>
      </c>
      <c s="783" t="s">
        <v>1478</v>
      </c>
      <c s="783" t="s">
        <v>1479</v>
      </c>
    </row>
    <row r="1139" spans="1:41" s="783" customFormat="1" ht="14.4">
      <c r="A1139" s="462" t="s">
        <v>1309</v>
      </c>
      <c s="460">
        <v>1</v>
      </c>
      <c s="459" t="s">
        <v>3170</v>
      </c>
      <c s="460" t="s">
        <v>364</v>
      </c>
      <c s="459" t="s">
        <v>365</v>
      </c>
      <c s="459" t="s">
        <v>979</v>
      </c>
      <c s="459" t="s">
        <v>371</v>
      </c>
      <c s="459" t="s">
        <v>957</v>
      </c>
      <c s="459" t="s">
        <v>366</v>
      </c>
      <c s="459" t="s">
        <v>1</v>
      </c>
      <c s="459" t="s">
        <v>48</v>
      </c>
      <c s="459" t="s">
        <v>367</v>
      </c>
      <c s="459" t="s">
        <v>372</v>
      </c>
      <c s="466">
        <v>1</v>
      </c>
      <c s="466">
        <v>1</v>
      </c>
      <c s="466">
        <v>1</v>
      </c>
      <c s="466">
        <v>0</v>
      </c>
      <c s="466">
        <v>0</v>
      </c>
      <c s="466">
        <v>1</v>
      </c>
      <c s="467">
        <v>1</v>
      </c>
      <c s="467">
        <v>1</v>
      </c>
      <c s="467">
        <v>0</v>
      </c>
      <c s="468">
        <v>12994667.630000001</v>
      </c>
      <c s="463">
        <v>0</v>
      </c>
      <c s="464">
        <v>0</v>
      </c>
      <c s="464">
        <v>0</v>
      </c>
      <c s="464">
        <v>0</v>
      </c>
      <c s="469">
        <v>0</v>
      </c>
      <c s="469">
        <v>0</v>
      </c>
      <c s="465">
        <v>12994667.630000001</v>
      </c>
      <c s="582">
        <v>44291</v>
      </c>
      <c s="471">
        <v>46117</v>
      </c>
      <c s="472">
        <v>12994667.630000001</v>
      </c>
      <c s="861">
        <v>1.3472222222222223</v>
      </c>
      <c s="861">
        <v>5</v>
      </c>
      <c s="633">
        <v>0.071300000000000002</v>
      </c>
      <c s="473">
        <v>1.3472222222222223</v>
      </c>
      <c s="473">
        <v>5</v>
      </c>
      <c s="474">
        <v>0.071300000000000002</v>
      </c>
      <c s="783" t="s">
        <v>1478</v>
      </c>
      <c s="783" t="s">
        <v>1479</v>
      </c>
    </row>
    <row r="1140" spans="1:41" s="783" customFormat="1" ht="14.4">
      <c r="A1140" s="462" t="s">
        <v>1310</v>
      </c>
      <c s="460">
        <v>1</v>
      </c>
      <c s="459" t="s">
        <v>3171</v>
      </c>
      <c s="460" t="s">
        <v>364</v>
      </c>
      <c s="459" t="s">
        <v>365</v>
      </c>
      <c s="459" t="s">
        <v>979</v>
      </c>
      <c s="459" t="s">
        <v>28</v>
      </c>
      <c s="459" t="s">
        <v>957</v>
      </c>
      <c s="459" t="s">
        <v>368</v>
      </c>
      <c s="459" t="s">
        <v>1</v>
      </c>
      <c s="459" t="s">
        <v>28</v>
      </c>
      <c s="459" t="s">
        <v>367</v>
      </c>
      <c s="459" t="s">
        <v>372</v>
      </c>
      <c s="460">
        <v>1</v>
      </c>
      <c s="460">
        <v>1</v>
      </c>
      <c s="460">
        <v>1</v>
      </c>
      <c s="466">
        <v>0</v>
      </c>
      <c s="466">
        <v>1</v>
      </c>
      <c s="466">
        <v>1</v>
      </c>
      <c s="466">
        <v>1</v>
      </c>
      <c s="467">
        <v>0</v>
      </c>
      <c s="466">
        <v>0</v>
      </c>
      <c s="468">
        <v>0</v>
      </c>
      <c s="463">
        <v>0</v>
      </c>
      <c s="464">
        <v>0</v>
      </c>
      <c s="464">
        <v>0</v>
      </c>
      <c s="464">
        <v>0</v>
      </c>
      <c s="469">
        <v>0</v>
      </c>
      <c s="469">
        <v>0</v>
      </c>
      <c s="465">
        <v>0</v>
      </c>
      <c s="582">
        <v>44291</v>
      </c>
      <c s="471">
        <v>45387</v>
      </c>
      <c s="472">
        <v>150000000</v>
      </c>
      <c s="861">
        <v>0</v>
      </c>
      <c s="861">
        <v>0</v>
      </c>
      <c s="633">
        <v>0.061699999999999998</v>
      </c>
      <c s="473">
        <v>0</v>
      </c>
      <c s="473">
        <v>0</v>
      </c>
      <c s="474">
        <v>0</v>
      </c>
      <c s="783" t="s">
        <v>1478</v>
      </c>
      <c s="783" t="s">
        <v>1479</v>
      </c>
    </row>
    <row r="1141" spans="1:41" s="783" customFormat="1" ht="14.4">
      <c r="A1141" s="462" t="s">
        <v>1311</v>
      </c>
      <c s="460">
        <v>1</v>
      </c>
      <c s="459" t="s">
        <v>3172</v>
      </c>
      <c s="460" t="s">
        <v>364</v>
      </c>
      <c s="459" t="s">
        <v>365</v>
      </c>
      <c s="459" t="s">
        <v>979</v>
      </c>
      <c s="459" t="s">
        <v>371</v>
      </c>
      <c s="459" t="s">
        <v>957</v>
      </c>
      <c s="459" t="s">
        <v>366</v>
      </c>
      <c s="459" t="s">
        <v>1</v>
      </c>
      <c s="459" t="s">
        <v>1349</v>
      </c>
      <c s="459" t="s">
        <v>367</v>
      </c>
      <c s="459" t="s">
        <v>372</v>
      </c>
      <c s="466">
        <v>1</v>
      </c>
      <c s="466">
        <v>1</v>
      </c>
      <c s="466">
        <v>1</v>
      </c>
      <c s="466">
        <v>0</v>
      </c>
      <c s="466">
        <v>0</v>
      </c>
      <c s="466">
        <v>1</v>
      </c>
      <c s="467">
        <v>1</v>
      </c>
      <c s="467">
        <v>1</v>
      </c>
      <c s="467">
        <v>0</v>
      </c>
      <c s="468">
        <v>1549766.0800000001</v>
      </c>
      <c s="463">
        <v>0</v>
      </c>
      <c s="464">
        <v>0</v>
      </c>
      <c s="464">
        <v>0</v>
      </c>
      <c s="464">
        <v>0</v>
      </c>
      <c s="469">
        <v>0</v>
      </c>
      <c s="469">
        <v>0</v>
      </c>
      <c s="465">
        <v>1549766.0800000001</v>
      </c>
      <c s="582">
        <v>44291</v>
      </c>
      <c s="471">
        <v>46117</v>
      </c>
      <c s="472">
        <v>1549766.0900000001</v>
      </c>
      <c s="861">
        <v>1.3472222222222223</v>
      </c>
      <c s="861">
        <v>5</v>
      </c>
      <c s="633">
        <v>0.071300000000000002</v>
      </c>
      <c s="473">
        <v>1.3472222222222223</v>
      </c>
      <c s="473">
        <v>5</v>
      </c>
      <c s="474">
        <v>0.071300000000000002</v>
      </c>
      <c s="783" t="s">
        <v>1478</v>
      </c>
      <c s="783" t="s">
        <v>1479</v>
      </c>
    </row>
    <row r="1142" spans="1:41" s="783" customFormat="1" ht="14.4">
      <c r="A1142" s="462" t="s">
        <v>1312</v>
      </c>
      <c s="460">
        <v>1</v>
      </c>
      <c s="459" t="s">
        <v>3173</v>
      </c>
      <c s="460" t="s">
        <v>364</v>
      </c>
      <c s="459" t="s">
        <v>365</v>
      </c>
      <c s="459" t="s">
        <v>979</v>
      </c>
      <c s="459" t="s">
        <v>371</v>
      </c>
      <c s="459" t="s">
        <v>957</v>
      </c>
      <c s="459" t="s">
        <v>366</v>
      </c>
      <c s="459" t="s">
        <v>1</v>
      </c>
      <c s="459" t="s">
        <v>1349</v>
      </c>
      <c s="459" t="s">
        <v>367</v>
      </c>
      <c s="459" t="s">
        <v>372</v>
      </c>
      <c s="466">
        <v>1</v>
      </c>
      <c s="466">
        <v>1</v>
      </c>
      <c s="466">
        <v>1</v>
      </c>
      <c s="466">
        <v>0</v>
      </c>
      <c s="466">
        <v>0</v>
      </c>
      <c s="466">
        <v>1</v>
      </c>
      <c s="467">
        <v>1</v>
      </c>
      <c s="467">
        <v>1</v>
      </c>
      <c s="467">
        <v>0</v>
      </c>
      <c s="468">
        <v>-0.0069999999832361937</v>
      </c>
      <c s="463">
        <v>0</v>
      </c>
      <c s="464">
        <v>0</v>
      </c>
      <c s="464">
        <v>0</v>
      </c>
      <c s="464">
        <v>0</v>
      </c>
      <c s="469">
        <v>0</v>
      </c>
      <c s="469">
        <v>0</v>
      </c>
      <c s="465">
        <v>-0.0069999999832361937</v>
      </c>
      <c s="582">
        <v>44291</v>
      </c>
      <c s="471">
        <v>45387</v>
      </c>
      <c s="472">
        <v>665616.01000000001</v>
      </c>
      <c s="861">
        <v>0</v>
      </c>
      <c s="861">
        <v>0</v>
      </c>
      <c s="633">
        <v>0.061699999999999998</v>
      </c>
      <c s="473">
        <v>0</v>
      </c>
      <c s="473">
        <v>0</v>
      </c>
      <c s="474">
        <v>0.061699999999999998</v>
      </c>
      <c s="783" t="s">
        <v>1478</v>
      </c>
      <c s="783" t="s">
        <v>1479</v>
      </c>
    </row>
    <row r="1143" spans="1:41" s="783" customFormat="1" ht="14.4">
      <c r="A1143" s="462" t="s">
        <v>1313</v>
      </c>
      <c s="460">
        <v>1</v>
      </c>
      <c s="459" t="s">
        <v>3174</v>
      </c>
      <c s="460"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468">
        <v>500000000</v>
      </c>
      <c s="463">
        <v>0</v>
      </c>
      <c s="464">
        <v>0</v>
      </c>
      <c s="464">
        <v>0</v>
      </c>
      <c s="464">
        <v>0</v>
      </c>
      <c s="469">
        <v>0</v>
      </c>
      <c s="469">
        <v>0</v>
      </c>
      <c s="465">
        <v>500000000</v>
      </c>
      <c s="471">
        <v>44314</v>
      </c>
      <c s="471">
        <v>47966</v>
      </c>
      <c s="472">
        <v>500000000</v>
      </c>
      <c s="861">
        <v>6.4111111111111114</v>
      </c>
      <c s="861">
        <v>10</v>
      </c>
      <c s="684">
        <v>0.078262999999999999</v>
      </c>
      <c s="473">
        <v>6.4111111111111114</v>
      </c>
      <c s="473">
        <v>10</v>
      </c>
      <c s="474">
        <v>0.078262999999999999</v>
      </c>
      <c s="783" t="s">
        <v>1478</v>
      </c>
      <c s="783" t="s">
        <v>1479</v>
      </c>
    </row>
    <row r="1144" spans="1:41" s="783" customFormat="1" ht="14.4">
      <c r="A1144" s="462" t="s">
        <v>1314</v>
      </c>
      <c s="460">
        <v>3</v>
      </c>
      <c s="459" t="s">
        <v>3175</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336005</v>
      </c>
      <c s="463">
        <v>0</v>
      </c>
      <c s="464">
        <v>0</v>
      </c>
      <c s="464">
        <v>1204.02</v>
      </c>
      <c s="464">
        <v>0</v>
      </c>
      <c s="469">
        <v>0</v>
      </c>
      <c s="469">
        <v>0</v>
      </c>
      <c s="465">
        <v>336005</v>
      </c>
      <c s="471">
        <v>44537</v>
      </c>
      <c s="471">
        <v>45633</v>
      </c>
      <c s="472">
        <v>672010</v>
      </c>
      <c s="861">
        <v>0.019444444444444445</v>
      </c>
      <c s="861">
        <v>3</v>
      </c>
      <c s="633">
        <v>0.042999999999999997</v>
      </c>
      <c s="473">
        <v>0.019444444444444445</v>
      </c>
      <c s="473">
        <v>3</v>
      </c>
      <c s="474">
        <v>0.042999999999999997</v>
      </c>
      <c s="783" t="s">
        <v>1478</v>
      </c>
      <c s="783" t="s">
        <v>1479</v>
      </c>
    </row>
    <row r="1145" spans="1:41" s="783" customFormat="1" ht="14.4">
      <c r="A1145" s="462" t="s">
        <v>1314</v>
      </c>
      <c s="460">
        <v>4</v>
      </c>
      <c s="459" t="s">
        <v>3176</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1528837.5</v>
      </c>
      <c s="463">
        <v>0</v>
      </c>
      <c s="464">
        <v>0</v>
      </c>
      <c s="464">
        <v>6000.6899999999996</v>
      </c>
      <c s="464">
        <v>0</v>
      </c>
      <c s="469">
        <v>0</v>
      </c>
      <c s="469">
        <v>0</v>
      </c>
      <c s="465">
        <v>1528837.5</v>
      </c>
      <c s="471">
        <v>44537</v>
      </c>
      <c s="471">
        <v>45998</v>
      </c>
      <c s="472">
        <v>1528837.5</v>
      </c>
      <c s="861">
        <v>1.0194444444444444</v>
      </c>
      <c s="861">
        <v>4</v>
      </c>
      <c s="633">
        <v>0.047100000000000003</v>
      </c>
      <c s="473">
        <v>1.0194444444444444</v>
      </c>
      <c s="473">
        <v>4</v>
      </c>
      <c s="474">
        <v>0.04710000000000001</v>
      </c>
      <c s="783" t="s">
        <v>1478</v>
      </c>
      <c s="783" t="s">
        <v>1479</v>
      </c>
    </row>
    <row r="1146" spans="1:41" s="783" customFormat="1" ht="14.4">
      <c r="A1146" s="462" t="s">
        <v>1314</v>
      </c>
      <c s="460">
        <v>5</v>
      </c>
      <c s="459" t="s">
        <v>3177</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950490</v>
      </c>
      <c s="463">
        <v>0</v>
      </c>
      <c s="464">
        <v>0</v>
      </c>
      <c s="464">
        <v>4015.8200000000002</v>
      </c>
      <c s="464">
        <v>0</v>
      </c>
      <c s="469">
        <v>0</v>
      </c>
      <c s="469">
        <v>0</v>
      </c>
      <c s="465">
        <v>950490</v>
      </c>
      <c s="471">
        <v>44537</v>
      </c>
      <c s="471">
        <v>46363</v>
      </c>
      <c s="472">
        <v>950490</v>
      </c>
      <c s="861">
        <v>2.0194444444444444</v>
      </c>
      <c s="861">
        <v>5</v>
      </c>
      <c s="633">
        <v>0.050700000000000002</v>
      </c>
      <c s="473">
        <v>2.0194444444444444</v>
      </c>
      <c s="473">
        <v>5</v>
      </c>
      <c s="474">
        <v>0.050700000000000002</v>
      </c>
      <c s="783" t="s">
        <v>1478</v>
      </c>
      <c s="783" t="s">
        <v>1479</v>
      </c>
    </row>
    <row r="1147" spans="1:41" s="783" customFormat="1" ht="14.4">
      <c r="A1147" s="462" t="s">
        <v>1314</v>
      </c>
      <c s="460">
        <v>6</v>
      </c>
      <c s="459" t="s">
        <v>3178</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1021585</v>
      </c>
      <c s="463">
        <v>0</v>
      </c>
      <c s="464">
        <v>0</v>
      </c>
      <c s="464">
        <v>4563.0799999999999</v>
      </c>
      <c s="464">
        <v>0</v>
      </c>
      <c s="469">
        <v>0</v>
      </c>
      <c s="469">
        <v>0</v>
      </c>
      <c s="465">
        <v>1021585</v>
      </c>
      <c s="471">
        <v>44537</v>
      </c>
      <c s="471">
        <v>46728</v>
      </c>
      <c s="472">
        <v>1021585</v>
      </c>
      <c s="861">
        <v>3.0194444444444444</v>
      </c>
      <c s="861">
        <v>6</v>
      </c>
      <c s="633">
        <v>0.053600000000000002</v>
      </c>
      <c s="473">
        <v>3.0194444444444444</v>
      </c>
      <c s="473">
        <v>6</v>
      </c>
      <c s="474">
        <v>0.053600000000000002</v>
      </c>
      <c s="783" t="s">
        <v>1478</v>
      </c>
      <c s="783" t="s">
        <v>1479</v>
      </c>
    </row>
    <row r="1148" spans="1:41" s="783" customFormat="1" ht="14.4">
      <c r="A1148" s="462" t="s">
        <v>1314</v>
      </c>
      <c s="460">
        <v>7</v>
      </c>
      <c s="459" t="s">
        <v>3179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1658490</v>
      </c>
      <c s="463">
        <v>0</v>
      </c>
      <c s="464">
        <v>0</v>
      </c>
      <c s="464">
        <v>7794.8999999999996</v>
      </c>
      <c s="464">
        <v>0</v>
      </c>
      <c s="469">
        <v>0</v>
      </c>
      <c s="469">
        <v>0</v>
      </c>
      <c s="465">
        <v>1658490</v>
      </c>
      <c s="471">
        <v>44537</v>
      </c>
      <c s="471">
        <v>47094</v>
      </c>
      <c s="472">
        <v>1658490</v>
      </c>
      <c s="861">
        <v>4.0194444444444448</v>
      </c>
      <c s="861">
        <v>7</v>
      </c>
      <c s="633">
        <v>0.056399999999999999</v>
      </c>
      <c s="473">
        <v>4.0194444444444448</v>
      </c>
      <c s="473">
        <v>7</v>
      </c>
      <c s="474">
        <v>0.056399999999999999</v>
      </c>
      <c s="783" t="s">
        <v>1478</v>
      </c>
      <c s="783" t="s">
        <v>1479</v>
      </c>
    </row>
    <row r="1149" spans="1:41" s="783" customFormat="1" ht="14.4">
      <c r="A1149" s="462" t="s">
        <v>1314</v>
      </c>
      <c s="460">
        <v>8</v>
      </c>
      <c s="459" t="s">
        <v>3180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309897.5</v>
      </c>
      <c s="463">
        <v>0</v>
      </c>
      <c s="464">
        <v>0</v>
      </c>
      <c s="464">
        <v>1531.4100000000001</v>
      </c>
      <c s="464">
        <v>0</v>
      </c>
      <c s="469">
        <v>0</v>
      </c>
      <c s="469">
        <v>0</v>
      </c>
      <c s="465">
        <v>309897.5</v>
      </c>
      <c s="471">
        <v>44537</v>
      </c>
      <c s="471">
        <v>47459</v>
      </c>
      <c s="472">
        <v>309897.5</v>
      </c>
      <c s="861">
        <v>5.0194444444444448</v>
      </c>
      <c s="861">
        <v>8</v>
      </c>
      <c s="633">
        <v>0.059299999999999999</v>
      </c>
      <c s="473">
        <v>5.0194444444444448</v>
      </c>
      <c s="473">
        <v>8</v>
      </c>
      <c s="474">
        <v>0.059300000000000005</v>
      </c>
      <c s="783" t="s">
        <v>1478</v>
      </c>
      <c s="783" t="s">
        <v>1479</v>
      </c>
    </row>
    <row r="1150" spans="1:41" s="783" customFormat="1" ht="14.4">
      <c r="A1150" s="462" t="s">
        <v>1314</v>
      </c>
      <c s="460">
        <v>9</v>
      </c>
      <c s="459" t="s">
        <v>3181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93810</v>
      </c>
      <c s="463">
        <v>0</v>
      </c>
      <c s="464">
        <v>0</v>
      </c>
      <c s="464">
        <v>485.47000000000003</v>
      </c>
      <c s="464">
        <v>0</v>
      </c>
      <c s="469">
        <v>0</v>
      </c>
      <c s="469">
        <v>0</v>
      </c>
      <c s="465">
        <v>93810</v>
      </c>
      <c s="471">
        <v>44537</v>
      </c>
      <c s="471">
        <v>47824</v>
      </c>
      <c s="472">
        <v>93810</v>
      </c>
      <c s="861">
        <v>6.0194444444444448</v>
      </c>
      <c s="861">
        <v>9</v>
      </c>
      <c s="633">
        <v>0.062100000000000002</v>
      </c>
      <c s="473">
        <v>6.0194444444444448</v>
      </c>
      <c s="473">
        <v>9</v>
      </c>
      <c s="474">
        <v>0.062100000000000009</v>
      </c>
      <c s="783" t="s">
        <v>1478</v>
      </c>
      <c s="783" t="s">
        <v>1479</v>
      </c>
    </row>
    <row r="1151" spans="1:41" s="783" customFormat="1" ht="14.4">
      <c r="A1151" s="462" t="s">
        <v>1314</v>
      </c>
      <c s="460">
        <v>10</v>
      </c>
      <c s="459" t="s">
        <v>3182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287.62</v>
      </c>
      <c s="464">
        <v>0</v>
      </c>
      <c s="469">
        <v>0</v>
      </c>
      <c s="469">
        <v>0</v>
      </c>
      <c s="465">
        <v>53100</v>
      </c>
      <c s="471">
        <v>44537</v>
      </c>
      <c s="471">
        <v>48189</v>
      </c>
      <c s="472">
        <v>53100</v>
      </c>
      <c s="861">
        <v>7.0194444444444448</v>
      </c>
      <c s="861">
        <v>10</v>
      </c>
      <c s="633">
        <v>0.065000000000000002</v>
      </c>
      <c s="473">
        <v>7.0194444444444448</v>
      </c>
      <c s="473">
        <v>10</v>
      </c>
      <c s="474">
        <v>0.065000000000000002</v>
      </c>
      <c s="783" t="s">
        <v>1478</v>
      </c>
      <c s="783" t="s">
        <v>1479</v>
      </c>
    </row>
    <row r="1152" spans="1:41" s="783" customFormat="1" ht="14.4">
      <c r="A1152" s="462" t="s">
        <v>1315</v>
      </c>
      <c s="460">
        <v>1</v>
      </c>
      <c s="459" t="s">
        <v>3183</v>
      </c>
      <c s="460" t="s">
        <v>364</v>
      </c>
      <c s="459" t="s">
        <v>365</v>
      </c>
      <c s="459" t="s">
        <v>979</v>
      </c>
      <c s="459" t="s">
        <v>371</v>
      </c>
      <c s="459" t="s">
        <v>957</v>
      </c>
      <c s="459" t="s">
        <v>366</v>
      </c>
      <c s="459" t="s">
        <v>1</v>
      </c>
      <c s="459" t="s">
        <v>266</v>
      </c>
      <c s="459" t="s">
        <v>367</v>
      </c>
      <c s="459" t="s">
        <v>372</v>
      </c>
      <c s="466">
        <v>1</v>
      </c>
      <c s="466">
        <v>1</v>
      </c>
      <c s="466">
        <v>1</v>
      </c>
      <c s="466">
        <v>0</v>
      </c>
      <c s="466">
        <v>0</v>
      </c>
      <c s="466">
        <v>1</v>
      </c>
      <c s="467">
        <v>1</v>
      </c>
      <c s="467">
        <v>1</v>
      </c>
      <c s="467">
        <v>0</v>
      </c>
      <c s="468">
        <v>901812.87</v>
      </c>
      <c s="463">
        <v>0</v>
      </c>
      <c s="464">
        <v>0</v>
      </c>
      <c s="464">
        <v>0</v>
      </c>
      <c s="464">
        <v>0</v>
      </c>
      <c s="469">
        <v>0</v>
      </c>
      <c s="469">
        <v>0</v>
      </c>
      <c s="465">
        <v>901812.87</v>
      </c>
      <c s="471">
        <v>44291</v>
      </c>
      <c s="471">
        <v>46117</v>
      </c>
      <c s="472">
        <v>901812.87</v>
      </c>
      <c s="861">
        <v>1.3472222222222223</v>
      </c>
      <c s="861">
        <v>5</v>
      </c>
      <c s="633">
        <v>0.071300000000000002</v>
      </c>
      <c s="473">
        <v>1.3472222222222223</v>
      </c>
      <c s="473">
        <v>5</v>
      </c>
      <c s="474">
        <v>0.071300000000000002</v>
      </c>
      <c s="783" t="s">
        <v>1478</v>
      </c>
      <c s="783" t="s">
        <v>1479</v>
      </c>
    </row>
    <row r="1153" spans="1:41" s="783" customFormat="1" ht="14.4">
      <c r="A1153" s="462" t="s">
        <v>1355</v>
      </c>
      <c s="460">
        <v>1</v>
      </c>
      <c s="459" t="s">
        <v>3184</v>
      </c>
      <c s="460" t="s">
        <v>364</v>
      </c>
      <c s="459" t="s">
        <v>365</v>
      </c>
      <c s="459" t="s">
        <v>979</v>
      </c>
      <c s="459" t="s">
        <v>371</v>
      </c>
      <c s="459" t="s">
        <v>957</v>
      </c>
      <c s="459" t="s">
        <v>366</v>
      </c>
      <c s="459" t="s">
        <v>1</v>
      </c>
      <c s="459" t="s">
        <v>266</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903591.25</v>
      </c>
      <c s="861">
        <v>0</v>
      </c>
      <c s="861">
        <v>0</v>
      </c>
      <c s="633">
        <v>0.061699999999999998</v>
      </c>
      <c s="473">
        <v>0</v>
      </c>
      <c s="473">
        <v>0</v>
      </c>
      <c s="474">
        <v>0</v>
      </c>
      <c s="783" t="s">
        <v>1478</v>
      </c>
      <c s="783" t="s">
        <v>1479</v>
      </c>
    </row>
    <row r="1154" spans="1:41" s="783" customFormat="1" ht="14.4">
      <c r="A1154" s="462" t="s">
        <v>1316</v>
      </c>
      <c s="460">
        <v>1</v>
      </c>
      <c s="459" t="s">
        <v>3185</v>
      </c>
      <c s="460" t="s">
        <v>364</v>
      </c>
      <c s="459" t="s">
        <v>365</v>
      </c>
      <c s="459" t="s">
        <v>979</v>
      </c>
      <c s="459" t="s">
        <v>371</v>
      </c>
      <c s="459" t="s">
        <v>957</v>
      </c>
      <c s="459" t="s">
        <v>366</v>
      </c>
      <c s="459" t="s">
        <v>1</v>
      </c>
      <c s="459" t="s">
        <v>835</v>
      </c>
      <c s="459" t="s">
        <v>367</v>
      </c>
      <c s="459" t="s">
        <v>372</v>
      </c>
      <c s="466">
        <v>1</v>
      </c>
      <c s="466">
        <v>1</v>
      </c>
      <c s="466">
        <v>1</v>
      </c>
      <c s="466">
        <v>0</v>
      </c>
      <c s="466">
        <v>0</v>
      </c>
      <c s="466">
        <v>1</v>
      </c>
      <c s="467">
        <v>1</v>
      </c>
      <c s="467">
        <v>1</v>
      </c>
      <c s="467">
        <v>0</v>
      </c>
      <c s="468">
        <v>2337432.8900000001</v>
      </c>
      <c s="463">
        <v>0</v>
      </c>
      <c s="464">
        <v>0</v>
      </c>
      <c s="464">
        <v>0</v>
      </c>
      <c s="464">
        <v>0</v>
      </c>
      <c s="469">
        <v>0</v>
      </c>
      <c s="469">
        <v>0</v>
      </c>
      <c s="465">
        <v>2337432.8900000001</v>
      </c>
      <c s="471">
        <v>44291</v>
      </c>
      <c s="471">
        <v>46117</v>
      </c>
      <c s="472">
        <v>2337432.8900000001</v>
      </c>
      <c s="861">
        <v>1.3472222222222223</v>
      </c>
      <c s="861">
        <v>5</v>
      </c>
      <c s="633">
        <v>0.071300000000000002</v>
      </c>
      <c s="473">
        <v>1.3472222222222223</v>
      </c>
      <c s="473">
        <v>5</v>
      </c>
      <c s="474">
        <v>0.071300000000000002</v>
      </c>
      <c s="783" t="s">
        <v>1478</v>
      </c>
      <c s="783" t="s">
        <v>1479</v>
      </c>
    </row>
    <row r="1155" spans="1:41" s="783" customFormat="1" ht="14.4">
      <c r="A1155" s="462" t="s">
        <v>1317</v>
      </c>
      <c s="460">
        <v>1</v>
      </c>
      <c s="459" t="s">
        <v>3186</v>
      </c>
      <c s="460" t="s">
        <v>364</v>
      </c>
      <c s="459" t="s">
        <v>365</v>
      </c>
      <c s="459" t="s">
        <v>979</v>
      </c>
      <c s="459" t="s">
        <v>371</v>
      </c>
      <c s="459" t="s">
        <v>957</v>
      </c>
      <c s="459" t="s">
        <v>366</v>
      </c>
      <c s="459" t="s">
        <v>1</v>
      </c>
      <c s="459" t="s">
        <v>835</v>
      </c>
      <c s="459" t="s">
        <v>367</v>
      </c>
      <c s="459" t="s">
        <v>372</v>
      </c>
      <c s="466">
        <v>1</v>
      </c>
      <c s="466">
        <v>1</v>
      </c>
      <c s="466">
        <v>1</v>
      </c>
      <c s="466">
        <v>0</v>
      </c>
      <c s="466">
        <v>0</v>
      </c>
      <c s="466">
        <v>1</v>
      </c>
      <c s="467">
        <v>1</v>
      </c>
      <c s="467">
        <v>1</v>
      </c>
      <c s="467">
        <v>0</v>
      </c>
      <c s="468">
        <v>1040699.65</v>
      </c>
      <c s="463">
        <v>0</v>
      </c>
      <c s="464">
        <v>0</v>
      </c>
      <c s="464">
        <v>0</v>
      </c>
      <c s="464">
        <v>0</v>
      </c>
      <c s="469">
        <v>0</v>
      </c>
      <c s="469">
        <v>0</v>
      </c>
      <c s="465">
        <v>1040699.65</v>
      </c>
      <c s="471">
        <v>44291</v>
      </c>
      <c s="471">
        <v>46117</v>
      </c>
      <c s="472">
        <v>1040699.65</v>
      </c>
      <c s="861">
        <v>1.3472222222222223</v>
      </c>
      <c s="861">
        <v>5</v>
      </c>
      <c s="633">
        <v>0.071300000000000002</v>
      </c>
      <c s="473">
        <v>1.3472222222222223</v>
      </c>
      <c s="473">
        <v>5</v>
      </c>
      <c s="474">
        <v>0.071300000000000002</v>
      </c>
      <c s="783" t="s">
        <v>1478</v>
      </c>
      <c s="783" t="s">
        <v>1479</v>
      </c>
    </row>
    <row r="1156" spans="1:41" s="783" customFormat="1" ht="14.4">
      <c r="A1156" s="462" t="s">
        <v>1318</v>
      </c>
      <c s="460">
        <v>1</v>
      </c>
      <c s="459" t="s">
        <v>3187</v>
      </c>
      <c s="460" t="s">
        <v>364</v>
      </c>
      <c s="459" t="s">
        <v>365</v>
      </c>
      <c s="459" t="s">
        <v>979</v>
      </c>
      <c s="459" t="s">
        <v>371</v>
      </c>
      <c s="459" t="s">
        <v>957</v>
      </c>
      <c s="459" t="s">
        <v>366</v>
      </c>
      <c s="459" t="s">
        <v>1</v>
      </c>
      <c s="459" t="s">
        <v>835</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1042778.9399999999</v>
      </c>
      <c s="861">
        <v>0</v>
      </c>
      <c s="861">
        <v>0</v>
      </c>
      <c s="633">
        <v>0.061699999999999998</v>
      </c>
      <c s="473">
        <v>0</v>
      </c>
      <c s="473">
        <v>0</v>
      </c>
      <c s="474">
        <v>0</v>
      </c>
      <c s="783" t="s">
        <v>1478</v>
      </c>
      <c s="783" t="s">
        <v>1479</v>
      </c>
    </row>
    <row r="1157" spans="1:41" s="783" customFormat="1" ht="14.4">
      <c r="A1157" s="462" t="s">
        <v>1319</v>
      </c>
      <c s="460">
        <v>3</v>
      </c>
      <c s="459" t="s">
        <v>3188</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98677.5</v>
      </c>
      <c s="463">
        <v>0</v>
      </c>
      <c s="464">
        <v>0</v>
      </c>
      <c s="464">
        <v>353.58999999999997</v>
      </c>
      <c s="464">
        <v>0</v>
      </c>
      <c s="469">
        <v>0</v>
      </c>
      <c s="469">
        <v>0</v>
      </c>
      <c s="465">
        <v>98677.5</v>
      </c>
      <c s="471">
        <v>44553</v>
      </c>
      <c s="471">
        <v>45649</v>
      </c>
      <c s="472">
        <v>197355</v>
      </c>
      <c s="861">
        <v>0.063888888888888884</v>
      </c>
      <c s="861">
        <v>3</v>
      </c>
      <c s="633">
        <v>0.042999999999999997</v>
      </c>
      <c s="473">
        <v>0.063888888888888884</v>
      </c>
      <c s="473">
        <v>3</v>
      </c>
      <c s="474">
        <v>0.042999999999999997</v>
      </c>
      <c s="783" t="s">
        <v>1478</v>
      </c>
      <c s="783" t="s">
        <v>1479</v>
      </c>
    </row>
    <row r="1158" spans="1:41" s="783" customFormat="1" ht="14.4">
      <c r="A1158" s="462" t="s">
        <v>1319</v>
      </c>
      <c s="460">
        <v>4</v>
      </c>
      <c s="459" t="s">
        <v>3189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263730</v>
      </c>
      <c s="463">
        <v>0</v>
      </c>
      <c s="464">
        <v>0</v>
      </c>
      <c s="464">
        <v>1035.1400000000001</v>
      </c>
      <c s="464">
        <v>0</v>
      </c>
      <c s="469">
        <v>0</v>
      </c>
      <c s="469">
        <v>0</v>
      </c>
      <c s="465">
        <v>263730</v>
      </c>
      <c s="471">
        <v>44553</v>
      </c>
      <c s="471">
        <v>46014</v>
      </c>
      <c s="472">
        <v>263730</v>
      </c>
      <c s="861">
        <v>1.0638888888888889</v>
      </c>
      <c s="861">
        <v>4</v>
      </c>
      <c s="633">
        <v>0.047100000000000003</v>
      </c>
      <c s="473">
        <v>1.0638888888888889</v>
      </c>
      <c s="473">
        <v>4</v>
      </c>
      <c s="474">
        <v>0.047100000000000003</v>
      </c>
      <c s="783" t="s">
        <v>1478</v>
      </c>
      <c s="783" t="s">
        <v>1479</v>
      </c>
    </row>
    <row r="1159" spans="1:41" s="783" customFormat="1" ht="14.4">
      <c r="A1159" s="462" t="s">
        <v>1319</v>
      </c>
      <c s="460">
        <v>5</v>
      </c>
      <c s="459" t="s">
        <v>3190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1078520</v>
      </c>
      <c s="463">
        <v>0</v>
      </c>
      <c s="464">
        <v>0</v>
      </c>
      <c s="464">
        <v>4556.75</v>
      </c>
      <c s="464">
        <v>0</v>
      </c>
      <c s="469">
        <v>0</v>
      </c>
      <c s="469">
        <v>0</v>
      </c>
      <c s="465">
        <v>1078520</v>
      </c>
      <c s="471">
        <v>44553</v>
      </c>
      <c s="471">
        <v>46379</v>
      </c>
      <c s="472">
        <v>1078520</v>
      </c>
      <c s="861">
        <v>2.0638888888888891</v>
      </c>
      <c s="861">
        <v>5</v>
      </c>
      <c s="633">
        <v>0.050700000000000002</v>
      </c>
      <c s="473">
        <v>2.0638888888888891</v>
      </c>
      <c s="473">
        <v>5</v>
      </c>
      <c s="474">
        <v>0.050700000000000002</v>
      </c>
      <c s="783" t="s">
        <v>1478</v>
      </c>
      <c s="783" t="s">
        <v>1479</v>
      </c>
    </row>
    <row r="1160" spans="1:41" s="783" customFormat="1" ht="14.4">
      <c r="A1160" s="462" t="s">
        <v>1319</v>
      </c>
      <c s="460">
        <v>6</v>
      </c>
      <c s="459" t="s">
        <v>3191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4820447.5</v>
      </c>
      <c s="463">
        <v>0</v>
      </c>
      <c s="464">
        <v>0</v>
      </c>
      <c s="464">
        <v>21531.330000000002</v>
      </c>
      <c s="464">
        <v>0</v>
      </c>
      <c s="469">
        <v>0</v>
      </c>
      <c s="469">
        <v>0</v>
      </c>
      <c s="465">
        <v>4820447.5</v>
      </c>
      <c s="471">
        <v>44553</v>
      </c>
      <c s="471">
        <v>46744</v>
      </c>
      <c s="472">
        <v>4820447.5</v>
      </c>
      <c s="861">
        <v>3.0638888888888891</v>
      </c>
      <c s="861">
        <v>6</v>
      </c>
      <c s="633">
        <v>0.053600000000000002</v>
      </c>
      <c s="473">
        <v>3.0638888888888891</v>
      </c>
      <c s="473">
        <v>6</v>
      </c>
      <c s="474">
        <v>0.053600000000000002</v>
      </c>
      <c s="783" t="s">
        <v>1478</v>
      </c>
      <c s="783" t="s">
        <v>1479</v>
      </c>
    </row>
    <row r="1161" spans="1:41" s="783" customFormat="1" ht="14.4">
      <c r="A1161" s="462" t="s">
        <v>1319</v>
      </c>
      <c s="460">
        <v>7</v>
      </c>
      <c s="459" t="s">
        <v>3192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419195</v>
      </c>
      <c s="463">
        <v>0</v>
      </c>
      <c s="464">
        <v>0</v>
      </c>
      <c s="464">
        <v>1970.22</v>
      </c>
      <c s="464">
        <v>0</v>
      </c>
      <c s="469">
        <v>0</v>
      </c>
      <c s="469">
        <v>0</v>
      </c>
      <c s="465">
        <v>419195</v>
      </c>
      <c s="471">
        <v>44553</v>
      </c>
      <c s="471">
        <v>47110</v>
      </c>
      <c s="472">
        <v>419195</v>
      </c>
      <c s="861">
        <v>4.0638888888888891</v>
      </c>
      <c s="861">
        <v>7</v>
      </c>
      <c s="633">
        <v>0.056399999999999999</v>
      </c>
      <c s="473">
        <v>4.0638888888888891</v>
      </c>
      <c s="473">
        <v>7</v>
      </c>
      <c s="474">
        <v>0.056399999999999999</v>
      </c>
      <c s="783" t="s">
        <v>1478</v>
      </c>
      <c s="783" t="s">
        <v>1479</v>
      </c>
    </row>
    <row r="1162" spans="1:41" s="783" customFormat="1" ht="14.4">
      <c r="A1162" s="462" t="s">
        <v>1319</v>
      </c>
      <c s="460">
        <v>8</v>
      </c>
      <c s="459" t="s">
        <v>3193</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262.39999999999998</v>
      </c>
      <c s="464">
        <v>0</v>
      </c>
      <c s="469">
        <v>0</v>
      </c>
      <c s="469">
        <v>0</v>
      </c>
      <c s="465">
        <v>53100</v>
      </c>
      <c s="471">
        <v>44553</v>
      </c>
      <c s="471">
        <v>47475</v>
      </c>
      <c s="472">
        <v>53100</v>
      </c>
      <c s="861">
        <v>5.0638888888888891</v>
      </c>
      <c s="861">
        <v>8</v>
      </c>
      <c s="633">
        <v>0.059299999999999999</v>
      </c>
      <c s="473">
        <v>5.0638888888888891</v>
      </c>
      <c s="473">
        <v>8</v>
      </c>
      <c s="474">
        <v>0.059299999999999999</v>
      </c>
      <c s="783" t="s">
        <v>1478</v>
      </c>
      <c s="783" t="s">
        <v>1479</v>
      </c>
    </row>
    <row r="1163" spans="1:41" s="783" customFormat="1" ht="14.4">
      <c r="A1163" s="462" t="s">
        <v>1320</v>
      </c>
      <c s="460">
        <v>1</v>
      </c>
      <c s="459" t="s">
        <v>3194</v>
      </c>
      <c s="460" t="s">
        <v>364</v>
      </c>
      <c s="459" t="s">
        <v>365</v>
      </c>
      <c s="459" t="s">
        <v>979</v>
      </c>
      <c s="459" t="s">
        <v>371</v>
      </c>
      <c s="459" t="s">
        <v>957</v>
      </c>
      <c s="459" t="s">
        <v>366</v>
      </c>
      <c s="459" t="s">
        <v>1</v>
      </c>
      <c s="459" t="s">
        <v>58</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1003784.45</v>
      </c>
      <c s="861">
        <v>0</v>
      </c>
      <c s="861">
        <v>0</v>
      </c>
      <c s="633">
        <v>0.061699999999999998</v>
      </c>
      <c s="473">
        <v>0</v>
      </c>
      <c s="473">
        <v>0</v>
      </c>
      <c s="474">
        <v>0</v>
      </c>
      <c s="783" t="s">
        <v>1478</v>
      </c>
      <c s="783" t="s">
        <v>1479</v>
      </c>
    </row>
    <row r="1164" spans="1:41" s="783" customFormat="1" ht="14.4">
      <c r="A1164" s="462" t="s">
        <v>1321</v>
      </c>
      <c s="460">
        <v>2</v>
      </c>
      <c s="459" t="s">
        <v>3195</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148975</v>
      </c>
      <c s="463">
        <v>0</v>
      </c>
      <c s="464">
        <v>0</v>
      </c>
      <c s="464">
        <v>533.83000000000004</v>
      </c>
      <c s="464">
        <v>0</v>
      </c>
      <c s="469">
        <v>0</v>
      </c>
      <c s="469">
        <v>0</v>
      </c>
      <c s="465">
        <v>148975</v>
      </c>
      <c s="471">
        <v>44558</v>
      </c>
      <c s="471">
        <v>45654</v>
      </c>
      <c s="472">
        <v>297950</v>
      </c>
      <c s="861">
        <v>0.077777777777777779</v>
      </c>
      <c s="861">
        <v>3</v>
      </c>
      <c s="633">
        <v>0.042999999999999997</v>
      </c>
      <c s="473">
        <v>0.077777777777777779</v>
      </c>
      <c s="473">
        <v>3</v>
      </c>
      <c s="474">
        <v>0.042999999999999997</v>
      </c>
      <c s="783" t="s">
        <v>1478</v>
      </c>
      <c s="783" t="s">
        <v>1479</v>
      </c>
    </row>
    <row r="1165" spans="1:41" s="783" customFormat="1" ht="14.4">
      <c r="A1165" s="462" t="s">
        <v>1321</v>
      </c>
      <c s="460">
        <v>3</v>
      </c>
      <c s="459" t="s">
        <v>3196</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177295</v>
      </c>
      <c s="463">
        <v>0</v>
      </c>
      <c s="464">
        <v>0</v>
      </c>
      <c s="464">
        <v>695.88</v>
      </c>
      <c s="464">
        <v>0</v>
      </c>
      <c s="469">
        <v>0</v>
      </c>
      <c s="469">
        <v>0</v>
      </c>
      <c s="465">
        <v>177295</v>
      </c>
      <c s="471">
        <v>44558</v>
      </c>
      <c s="471">
        <v>46019</v>
      </c>
      <c s="472">
        <v>177295</v>
      </c>
      <c s="861">
        <v>1.0777777777777777</v>
      </c>
      <c s="861">
        <v>4</v>
      </c>
      <c s="633">
        <v>0.047100000000000003</v>
      </c>
      <c s="473">
        <v>1.0777777777777777</v>
      </c>
      <c s="473">
        <v>4</v>
      </c>
      <c s="474">
        <v>0.047100000000000003</v>
      </c>
      <c s="783" t="s">
        <v>1478</v>
      </c>
      <c s="783" t="s">
        <v>1479</v>
      </c>
    </row>
    <row r="1166" spans="1:41" s="783" customFormat="1" ht="14.4">
      <c r="A1166" s="462" t="s">
        <v>1321</v>
      </c>
      <c s="460">
        <v>4</v>
      </c>
      <c s="459" t="s">
        <v>3197</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751807.5</v>
      </c>
      <c s="463">
        <v>0</v>
      </c>
      <c s="464">
        <v>0</v>
      </c>
      <c s="464">
        <v>3176.3899999999999</v>
      </c>
      <c s="464">
        <v>0</v>
      </c>
      <c s="469">
        <v>0</v>
      </c>
      <c s="469">
        <v>0</v>
      </c>
      <c s="465">
        <v>751807.5</v>
      </c>
      <c s="471">
        <v>44558</v>
      </c>
      <c s="471">
        <v>46384</v>
      </c>
      <c s="472">
        <v>751807.5</v>
      </c>
      <c s="861">
        <v>2.0777777777777779</v>
      </c>
      <c s="861">
        <v>5</v>
      </c>
      <c s="633">
        <v>0.050700000000000002</v>
      </c>
      <c s="473">
        <v>2.0777777777777779</v>
      </c>
      <c s="473">
        <v>5</v>
      </c>
      <c s="474">
        <v>0.050700000000000002</v>
      </c>
      <c s="783" t="s">
        <v>1478</v>
      </c>
      <c s="783" t="s">
        <v>1479</v>
      </c>
    </row>
    <row r="1167" spans="1:41" s="783" customFormat="1" ht="14.4">
      <c r="A1167" s="462" t="s">
        <v>1321</v>
      </c>
      <c s="460">
        <v>5</v>
      </c>
      <c s="459" t="s">
        <v>3198</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1693447.5</v>
      </c>
      <c s="463">
        <v>0</v>
      </c>
      <c s="464">
        <v>0</v>
      </c>
      <c s="464">
        <v>7564.0699999999997</v>
      </c>
      <c s="464">
        <v>0</v>
      </c>
      <c s="469">
        <v>0</v>
      </c>
      <c s="469">
        <v>0</v>
      </c>
      <c s="465">
        <v>1693447.5</v>
      </c>
      <c s="471">
        <v>44558</v>
      </c>
      <c s="471">
        <v>46749</v>
      </c>
      <c s="472">
        <v>1693447.5</v>
      </c>
      <c s="861">
        <v>3.0777777777777779</v>
      </c>
      <c s="861">
        <v>6</v>
      </c>
      <c s="633">
        <v>0.053600000000000002</v>
      </c>
      <c s="473">
        <v>3.0777777777777779</v>
      </c>
      <c s="473">
        <v>6</v>
      </c>
      <c s="474">
        <v>0.053600000000000002</v>
      </c>
      <c s="783" t="s">
        <v>1478</v>
      </c>
      <c s="783" t="s">
        <v>1479</v>
      </c>
    </row>
    <row r="1168" spans="1:41" s="783" customFormat="1" ht="14.4">
      <c r="A1168" s="462" t="s">
        <v>1321</v>
      </c>
      <c s="460">
        <v>6</v>
      </c>
      <c s="459" t="s">
        <v>3199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938247.5</v>
      </c>
      <c s="463">
        <v>0</v>
      </c>
      <c s="464">
        <v>0</v>
      </c>
      <c s="464">
        <v>4409.7600000000002</v>
      </c>
      <c s="464">
        <v>0</v>
      </c>
      <c s="469">
        <v>0</v>
      </c>
      <c s="469">
        <v>0</v>
      </c>
      <c s="465">
        <v>938247.5</v>
      </c>
      <c s="471">
        <v>44558</v>
      </c>
      <c s="471">
        <v>47115</v>
      </c>
      <c s="472">
        <v>938247.5</v>
      </c>
      <c s="861">
        <v>4.0777777777777775</v>
      </c>
      <c s="861">
        <v>7</v>
      </c>
      <c s="633">
        <v>0.056399999999999999</v>
      </c>
      <c s="473">
        <v>4.0777777777777775</v>
      </c>
      <c s="473">
        <v>7</v>
      </c>
      <c s="474">
        <v>0.056399999999999999</v>
      </c>
      <c s="783" t="s">
        <v>1478</v>
      </c>
      <c s="783" t="s">
        <v>1479</v>
      </c>
    </row>
    <row r="1169" spans="1:41" s="783" customFormat="1" ht="14.4">
      <c r="A1169" s="462" t="s">
        <v>1321</v>
      </c>
      <c s="460">
        <v>7</v>
      </c>
      <c s="459" t="s">
        <v>3200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957717.5</v>
      </c>
      <c s="463">
        <v>0</v>
      </c>
      <c s="464">
        <v>0</v>
      </c>
      <c s="464">
        <v>4732.7200000000003</v>
      </c>
      <c s="464">
        <v>0</v>
      </c>
      <c s="469">
        <v>0</v>
      </c>
      <c s="469">
        <v>0</v>
      </c>
      <c s="465">
        <v>957717.5</v>
      </c>
      <c s="471">
        <v>44558</v>
      </c>
      <c s="471">
        <v>47480</v>
      </c>
      <c s="472">
        <v>857717.5</v>
      </c>
      <c s="861">
        <v>5.0777777777777775</v>
      </c>
      <c s="861">
        <v>8</v>
      </c>
      <c s="633">
        <v>0.059299999999999999</v>
      </c>
      <c s="473">
        <v>5.0777777777777775</v>
      </c>
      <c s="473">
        <v>8</v>
      </c>
      <c s="474">
        <v>0.059299999999999999</v>
      </c>
      <c s="783" t="s">
        <v>1478</v>
      </c>
      <c s="783" t="s">
        <v>1479</v>
      </c>
    </row>
    <row r="1170" spans="1:41" s="783" customFormat="1" ht="14.4">
      <c r="A1170" s="462" t="s">
        <v>1321</v>
      </c>
      <c s="460">
        <v>8</v>
      </c>
      <c s="459" t="s">
        <v>3201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468">
        <v>53100</v>
      </c>
      <c s="463">
        <v>0</v>
      </c>
      <c s="464">
        <v>0</v>
      </c>
      <c s="464">
        <v>274.79000000000002</v>
      </c>
      <c s="464">
        <v>0</v>
      </c>
      <c s="469">
        <v>0</v>
      </c>
      <c s="469">
        <v>0</v>
      </c>
      <c s="465">
        <v>53100</v>
      </c>
      <c s="471">
        <v>44558</v>
      </c>
      <c s="471">
        <v>47845</v>
      </c>
      <c s="472">
        <v>53100</v>
      </c>
      <c s="861">
        <v>6.0777777777777775</v>
      </c>
      <c s="861">
        <v>9</v>
      </c>
      <c s="633">
        <v>0.062100000000000002</v>
      </c>
      <c s="473">
        <v>6.0777777777777775</v>
      </c>
      <c s="473">
        <v>9</v>
      </c>
      <c s="474">
        <v>0.062100000000000002</v>
      </c>
      <c s="783" t="s">
        <v>1478</v>
      </c>
      <c s="783" t="s">
        <v>1479</v>
      </c>
    </row>
    <row r="1171" spans="1:41" s="783" customFormat="1" ht="14.4">
      <c r="A1171" s="462" t="s">
        <v>1353</v>
      </c>
      <c s="460">
        <v>1</v>
      </c>
      <c s="459" t="s">
        <v>3202</v>
      </c>
      <c s="460" t="s">
        <v>364</v>
      </c>
      <c s="459" t="s">
        <v>365</v>
      </c>
      <c s="459" t="s">
        <v>979</v>
      </c>
      <c s="459" t="s">
        <v>371</v>
      </c>
      <c s="459" t="s">
        <v>957</v>
      </c>
      <c s="459" t="s">
        <v>366</v>
      </c>
      <c s="459" t="s">
        <v>1</v>
      </c>
      <c s="459" t="s">
        <v>1356</v>
      </c>
      <c s="459" t="s">
        <v>367</v>
      </c>
      <c s="459" t="s">
        <v>372</v>
      </c>
      <c s="466">
        <v>1</v>
      </c>
      <c s="466">
        <v>1</v>
      </c>
      <c s="466">
        <v>1</v>
      </c>
      <c s="466">
        <v>0</v>
      </c>
      <c s="466">
        <v>0</v>
      </c>
      <c s="466">
        <v>1</v>
      </c>
      <c s="467">
        <v>1</v>
      </c>
      <c s="467">
        <v>1</v>
      </c>
      <c s="467">
        <v>0</v>
      </c>
      <c s="468">
        <v>0</v>
      </c>
      <c s="463">
        <v>0</v>
      </c>
      <c s="464">
        <v>0</v>
      </c>
      <c s="464">
        <v>0</v>
      </c>
      <c s="464">
        <v>0</v>
      </c>
      <c s="469">
        <v>0</v>
      </c>
      <c s="469">
        <v>0</v>
      </c>
      <c s="465">
        <v>0</v>
      </c>
      <c s="471">
        <v>44291</v>
      </c>
      <c s="471">
        <v>45387</v>
      </c>
      <c s="472">
        <v>492965.73999999999</v>
      </c>
      <c s="861">
        <v>0</v>
      </c>
      <c s="861">
        <v>0</v>
      </c>
      <c s="633">
        <v>0.061699999999999998</v>
      </c>
      <c s="473">
        <v>0</v>
      </c>
      <c s="473">
        <v>0</v>
      </c>
      <c s="474">
        <v>0</v>
      </c>
      <c s="783" t="s">
        <v>1478</v>
      </c>
      <c s="783" t="s">
        <v>1479</v>
      </c>
    </row>
    <row r="1172" spans="1:41" s="783" customFormat="1" ht="14.4">
      <c r="A1172" s="462" t="s">
        <v>1322</v>
      </c>
      <c s="460">
        <v>1</v>
      </c>
      <c s="459" t="s">
        <v>3203</v>
      </c>
      <c s="460" t="s">
        <v>364</v>
      </c>
      <c s="459" t="s">
        <v>365</v>
      </c>
      <c s="459" t="s">
        <v>979</v>
      </c>
      <c s="459" t="s">
        <v>371</v>
      </c>
      <c s="459" t="s">
        <v>957</v>
      </c>
      <c s="459" t="s">
        <v>366</v>
      </c>
      <c s="459" t="s">
        <v>1</v>
      </c>
      <c s="459" t="s">
        <v>1350</v>
      </c>
      <c s="459" t="s">
        <v>367</v>
      </c>
      <c s="459" t="s">
        <v>372</v>
      </c>
      <c s="460">
        <v>1</v>
      </c>
      <c s="460">
        <v>1</v>
      </c>
      <c s="460">
        <v>1</v>
      </c>
      <c s="466">
        <v>0</v>
      </c>
      <c s="466">
        <v>0</v>
      </c>
      <c s="466">
        <v>1</v>
      </c>
      <c s="467">
        <v>1</v>
      </c>
      <c s="467">
        <v>1</v>
      </c>
      <c s="467">
        <v>0</v>
      </c>
      <c s="468">
        <v>-0.0039999999571591616</v>
      </c>
      <c s="463">
        <v>0</v>
      </c>
      <c s="464">
        <v>0</v>
      </c>
      <c s="464">
        <v>0</v>
      </c>
      <c s="464">
        <v>0</v>
      </c>
      <c s="469">
        <v>0</v>
      </c>
      <c s="469">
        <v>0</v>
      </c>
      <c s="465">
        <v>-0.0039999999571591616</v>
      </c>
      <c s="471">
        <v>44291</v>
      </c>
      <c s="471">
        <v>45387</v>
      </c>
      <c s="472">
        <v>640747.37</v>
      </c>
      <c s="861">
        <v>0</v>
      </c>
      <c s="861">
        <v>0</v>
      </c>
      <c s="633">
        <v>0.061699999999999998</v>
      </c>
      <c s="473">
        <v>0</v>
      </c>
      <c s="473">
        <v>0</v>
      </c>
      <c s="474">
        <v>0.061699999999999991</v>
      </c>
      <c s="783" t="s">
        <v>1478</v>
      </c>
      <c s="783" t="s">
        <v>1479</v>
      </c>
    </row>
    <row r="1173" spans="1:41" s="783" customFormat="1" ht="14.4">
      <c r="A1173" s="462" t="s">
        <v>1352</v>
      </c>
      <c s="460">
        <v>1</v>
      </c>
      <c s="459" t="s">
        <v>3204</v>
      </c>
      <c s="460" t="s">
        <v>364</v>
      </c>
      <c s="459" t="s">
        <v>365</v>
      </c>
      <c s="459" t="s">
        <v>979</v>
      </c>
      <c s="459" t="s">
        <v>371</v>
      </c>
      <c s="459" t="s">
        <v>957</v>
      </c>
      <c s="459" t="s">
        <v>366</v>
      </c>
      <c s="459" t="s">
        <v>1</v>
      </c>
      <c s="459" t="s">
        <v>1350</v>
      </c>
      <c s="459" t="s">
        <v>367</v>
      </c>
      <c s="459" t="s">
        <v>372</v>
      </c>
      <c s="460">
        <v>1</v>
      </c>
      <c s="460">
        <v>1</v>
      </c>
      <c s="460">
        <v>1</v>
      </c>
      <c s="466">
        <v>0</v>
      </c>
      <c s="466">
        <v>0</v>
      </c>
      <c s="466">
        <v>1</v>
      </c>
      <c s="467">
        <v>1</v>
      </c>
      <c s="467">
        <v>1</v>
      </c>
      <c s="467">
        <v>0</v>
      </c>
      <c s="468">
        <v>639337.13</v>
      </c>
      <c s="463">
        <v>0</v>
      </c>
      <c s="464">
        <v>0</v>
      </c>
      <c s="464">
        <v>0</v>
      </c>
      <c s="464">
        <v>0</v>
      </c>
      <c s="469">
        <v>0</v>
      </c>
      <c s="469">
        <v>0</v>
      </c>
      <c s="465">
        <v>639337.13</v>
      </c>
      <c s="471">
        <v>44291</v>
      </c>
      <c s="471">
        <v>46117</v>
      </c>
      <c s="472">
        <v>639337.13</v>
      </c>
      <c s="861">
        <v>1.3472222222222223</v>
      </c>
      <c s="861">
        <v>5</v>
      </c>
      <c s="633">
        <v>0.071300000000000002</v>
      </c>
      <c s="473">
        <v>1.3472222222222223</v>
      </c>
      <c s="473">
        <v>5</v>
      </c>
      <c s="474">
        <v>0.071300000000000002</v>
      </c>
      <c s="783" t="s">
        <v>1478</v>
      </c>
      <c s="783" t="s">
        <v>1479</v>
      </c>
    </row>
    <row r="1174" spans="1:41" s="783" customFormat="1" ht="14.4">
      <c r="A1174" s="462" t="s">
        <v>1323</v>
      </c>
      <c s="460">
        <v>1</v>
      </c>
      <c s="459" t="s">
        <v>3205</v>
      </c>
      <c s="460" t="s">
        <v>364</v>
      </c>
      <c s="459" t="s">
        <v>365</v>
      </c>
      <c s="459" t="s">
        <v>979</v>
      </c>
      <c s="459" t="s">
        <v>371</v>
      </c>
      <c s="459" t="s">
        <v>957</v>
      </c>
      <c s="459" t="s">
        <v>366</v>
      </c>
      <c s="459" t="s">
        <v>1</v>
      </c>
      <c s="459" t="s">
        <v>1351</v>
      </c>
      <c s="459" t="s">
        <v>367</v>
      </c>
      <c s="459" t="s">
        <v>372</v>
      </c>
      <c s="460">
        <v>1</v>
      </c>
      <c s="460">
        <v>1</v>
      </c>
      <c s="460">
        <v>1</v>
      </c>
      <c s="466">
        <v>0</v>
      </c>
      <c s="466">
        <v>0</v>
      </c>
      <c s="466">
        <v>1</v>
      </c>
      <c s="467">
        <v>1</v>
      </c>
      <c s="467">
        <v>1</v>
      </c>
      <c s="467">
        <v>0</v>
      </c>
      <c s="468">
        <v>0</v>
      </c>
      <c s="463">
        <v>0</v>
      </c>
      <c s="464">
        <v>0</v>
      </c>
      <c s="464">
        <v>0</v>
      </c>
      <c s="464">
        <v>0</v>
      </c>
      <c s="469">
        <v>0</v>
      </c>
      <c s="469">
        <v>0</v>
      </c>
      <c s="465">
        <v>0</v>
      </c>
      <c s="471">
        <v>44291</v>
      </c>
      <c s="471">
        <v>45387</v>
      </c>
      <c s="472">
        <v>532313.19999999995</v>
      </c>
      <c s="861">
        <v>0</v>
      </c>
      <c s="861">
        <v>0</v>
      </c>
      <c s="633">
        <v>0.061699999999999998</v>
      </c>
      <c s="473">
        <v>0</v>
      </c>
      <c s="473">
        <v>0</v>
      </c>
      <c s="474">
        <v>0</v>
      </c>
      <c s="783" t="s">
        <v>1478</v>
      </c>
      <c s="783" t="s">
        <v>1479</v>
      </c>
    </row>
    <row r="1175" spans="1:41" s="783" customFormat="1" ht="14.4">
      <c r="A1175" s="462" t="s">
        <v>1354</v>
      </c>
      <c s="460">
        <v>1</v>
      </c>
      <c s="459" t="s">
        <v>3206</v>
      </c>
      <c s="460" t="s">
        <v>364</v>
      </c>
      <c s="459" t="s">
        <v>365</v>
      </c>
      <c s="459" t="s">
        <v>979</v>
      </c>
      <c s="459" t="s">
        <v>371</v>
      </c>
      <c s="459" t="s">
        <v>957</v>
      </c>
      <c s="459" t="s">
        <v>366</v>
      </c>
      <c s="459" t="s">
        <v>1</v>
      </c>
      <c s="459" t="s">
        <v>1351</v>
      </c>
      <c s="459" t="s">
        <v>367</v>
      </c>
      <c s="459" t="s">
        <v>372</v>
      </c>
      <c s="460">
        <v>1</v>
      </c>
      <c s="460">
        <v>1</v>
      </c>
      <c s="460">
        <v>1</v>
      </c>
      <c s="466">
        <v>0</v>
      </c>
      <c s="466">
        <v>0</v>
      </c>
      <c s="466">
        <v>1</v>
      </c>
      <c s="467">
        <v>1</v>
      </c>
      <c s="467">
        <v>1</v>
      </c>
      <c s="467">
        <v>0</v>
      </c>
      <c s="468">
        <v>1239330.45</v>
      </c>
      <c s="463">
        <v>0</v>
      </c>
      <c s="464">
        <v>0</v>
      </c>
      <c s="464">
        <v>0</v>
      </c>
      <c s="464">
        <v>0</v>
      </c>
      <c s="469">
        <v>0</v>
      </c>
      <c s="469">
        <v>0</v>
      </c>
      <c s="465">
        <v>1239330.45</v>
      </c>
      <c s="471">
        <v>44291</v>
      </c>
      <c s="471">
        <v>46117</v>
      </c>
      <c s="472">
        <v>1239330.45</v>
      </c>
      <c s="861">
        <v>1.3472222222222223</v>
      </c>
      <c s="861">
        <v>5</v>
      </c>
      <c s="633">
        <v>0.071300000000000002</v>
      </c>
      <c s="473">
        <v>1.3472222222222223</v>
      </c>
      <c s="473">
        <v>5</v>
      </c>
      <c s="474">
        <v>0.071300000000000002</v>
      </c>
      <c s="783" t="s">
        <v>1478</v>
      </c>
      <c s="783" t="s">
        <v>1479</v>
      </c>
    </row>
    <row r="1176" spans="1:41" s="783" customFormat="1" ht="14.4">
      <c r="A1176" s="462" t="s">
        <v>1324</v>
      </c>
      <c s="460">
        <v>1</v>
      </c>
      <c s="459" t="s">
        <v>3207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151259.07999999999</v>
      </c>
      <c s="463">
        <v>0</v>
      </c>
      <c s="464">
        <v>0</v>
      </c>
      <c s="464">
        <v>0</v>
      </c>
      <c s="464">
        <v>0</v>
      </c>
      <c s="469">
        <v>0</v>
      </c>
      <c s="469">
        <v>0</v>
      </c>
      <c s="465">
        <v>151259.07999999999</v>
      </c>
      <c s="471">
        <v>44291</v>
      </c>
      <c s="471">
        <v>46117</v>
      </c>
      <c s="472">
        <v>151259.07999999999</v>
      </c>
      <c s="861">
        <v>1.3472222222222223</v>
      </c>
      <c s="861">
        <v>5</v>
      </c>
      <c s="633">
        <v>0.071300000000000002</v>
      </c>
      <c s="473">
        <v>1.3472222222222223</v>
      </c>
      <c s="473">
        <v>5</v>
      </c>
      <c s="474">
        <v>0.071300000000000002</v>
      </c>
      <c s="783" t="s">
        <v>1478</v>
      </c>
      <c s="783" t="s">
        <v>1479</v>
      </c>
    </row>
    <row r="1177" spans="1:41" s="783" customFormat="1" ht="14.4">
      <c r="A1177" s="462" t="s">
        <v>1325</v>
      </c>
      <c s="460">
        <v>1</v>
      </c>
      <c s="459" t="s">
        <v>3208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309903.31</v>
      </c>
      <c s="861">
        <v>0</v>
      </c>
      <c s="861">
        <v>0</v>
      </c>
      <c s="633">
        <v>0.061699999999999998</v>
      </c>
      <c s="473">
        <v>0</v>
      </c>
      <c s="473">
        <v>0</v>
      </c>
      <c s="474">
        <v>0</v>
      </c>
      <c s="783" t="s">
        <v>1478</v>
      </c>
      <c s="783" t="s">
        <v>1479</v>
      </c>
    </row>
    <row r="1178" spans="1:41" s="783" customFormat="1" ht="14.4">
      <c r="A1178" s="462" t="s">
        <v>1326</v>
      </c>
      <c s="460">
        <v>1</v>
      </c>
      <c s="459" t="s">
        <v>3209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24132.610000000001</v>
      </c>
      <c s="861">
        <v>0</v>
      </c>
      <c s="861">
        <v>0</v>
      </c>
      <c s="633">
        <v>0.061699999999999998</v>
      </c>
      <c s="473">
        <v>0</v>
      </c>
      <c s="473">
        <v>0</v>
      </c>
      <c s="474">
        <v>0</v>
      </c>
      <c s="783" t="s">
        <v>1478</v>
      </c>
      <c s="783" t="s">
        <v>1479</v>
      </c>
    </row>
    <row r="1179" spans="1:41" s="783" customFormat="1" ht="14.4">
      <c r="A1179" s="462" t="s">
        <v>1327</v>
      </c>
      <c s="460">
        <v>1</v>
      </c>
      <c s="459" t="s">
        <v>3210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311259.34999999998</v>
      </c>
      <c s="861">
        <v>0</v>
      </c>
      <c s="861">
        <v>0</v>
      </c>
      <c s="633">
        <v>0.061699999999999998</v>
      </c>
      <c s="473">
        <v>0</v>
      </c>
      <c s="473">
        <v>0</v>
      </c>
      <c s="474">
        <v>0</v>
      </c>
      <c s="783" t="s">
        <v>1478</v>
      </c>
      <c s="783" t="s">
        <v>1479</v>
      </c>
    </row>
    <row r="1180" spans="1:41" s="783" customFormat="1" ht="14.4">
      <c r="A1180" s="462" t="s">
        <v>1328</v>
      </c>
      <c s="460">
        <v>1</v>
      </c>
      <c s="459" t="s">
        <v>3211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18986.419999999998</v>
      </c>
      <c s="861">
        <v>0</v>
      </c>
      <c s="861">
        <v>0</v>
      </c>
      <c s="633">
        <v>0.061699999999999998</v>
      </c>
      <c s="473">
        <v>0</v>
      </c>
      <c s="473">
        <v>0</v>
      </c>
      <c s="474">
        <v>0</v>
      </c>
      <c s="783" t="s">
        <v>1478</v>
      </c>
      <c s="783" t="s">
        <v>1479</v>
      </c>
    </row>
    <row r="1181" spans="1:41" s="783" customFormat="1" ht="14.4">
      <c r="A1181" s="462" t="s">
        <v>1329</v>
      </c>
      <c s="460">
        <v>1</v>
      </c>
      <c s="459" t="s">
        <v>3212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721797.95999999996</v>
      </c>
      <c s="463">
        <v>0</v>
      </c>
      <c s="464">
        <v>0</v>
      </c>
      <c s="464">
        <v>0</v>
      </c>
      <c s="464">
        <v>0</v>
      </c>
      <c s="469">
        <v>0</v>
      </c>
      <c s="469">
        <v>0</v>
      </c>
      <c s="465">
        <v>721797.95999999996</v>
      </c>
      <c s="471">
        <v>44291</v>
      </c>
      <c s="471">
        <v>46117</v>
      </c>
      <c s="472">
        <v>721797.95999999996</v>
      </c>
      <c s="861">
        <v>1.3472222222222223</v>
      </c>
      <c s="861">
        <v>5</v>
      </c>
      <c s="633">
        <v>0.071300000000000002</v>
      </c>
      <c s="473">
        <v>1.3472222222222223</v>
      </c>
      <c s="473">
        <v>5</v>
      </c>
      <c s="474">
        <v>0.071300000000000002</v>
      </c>
      <c s="783" t="s">
        <v>1478</v>
      </c>
      <c s="783" t="s">
        <v>1479</v>
      </c>
    </row>
    <row r="1182" spans="1:41" s="783" customFormat="1" ht="14.4">
      <c r="A1182" s="462" t="s">
        <v>1330</v>
      </c>
      <c s="460">
        <v>1</v>
      </c>
      <c s="459" t="s">
        <v>3213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56207.43</v>
      </c>
      <c s="463">
        <v>0</v>
      </c>
      <c s="464">
        <v>0</v>
      </c>
      <c s="464">
        <v>0</v>
      </c>
      <c s="464">
        <v>0</v>
      </c>
      <c s="469">
        <v>0</v>
      </c>
      <c s="469">
        <v>0</v>
      </c>
      <c s="465">
        <v>56207.43</v>
      </c>
      <c s="471">
        <v>44291</v>
      </c>
      <c s="471">
        <v>46117</v>
      </c>
      <c s="472">
        <v>56207.43</v>
      </c>
      <c s="861">
        <v>1.3472222222222223</v>
      </c>
      <c s="861">
        <v>5</v>
      </c>
      <c s="633">
        <v>0.071300000000000002</v>
      </c>
      <c s="473">
        <v>1.3472222222222223</v>
      </c>
      <c s="473">
        <v>5</v>
      </c>
      <c s="474">
        <v>0.071300000000000002</v>
      </c>
      <c s="783" t="s">
        <v>1478</v>
      </c>
      <c s="783" t="s">
        <v>1479</v>
      </c>
    </row>
    <row r="1183" spans="1:41" s="783" customFormat="1" ht="14.4">
      <c r="A1183" s="462" t="s">
        <v>1331</v>
      </c>
      <c s="460">
        <v>1</v>
      </c>
      <c s="459" t="s">
        <v>3214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724956.35999999999</v>
      </c>
      <c s="463">
        <v>0</v>
      </c>
      <c s="464">
        <v>0</v>
      </c>
      <c s="464">
        <v>0</v>
      </c>
      <c s="464">
        <v>0</v>
      </c>
      <c s="469">
        <v>0</v>
      </c>
      <c s="469">
        <v>0</v>
      </c>
      <c s="465">
        <v>724956.35999999999</v>
      </c>
      <c s="471">
        <v>44291</v>
      </c>
      <c s="471">
        <v>46117</v>
      </c>
      <c s="472">
        <v>724956.35999999999</v>
      </c>
      <c s="861">
        <v>1.3472222222222223</v>
      </c>
      <c s="861">
        <v>5</v>
      </c>
      <c s="633">
        <v>0.071300000000000002</v>
      </c>
      <c s="473">
        <v>1.3472222222222223</v>
      </c>
      <c s="473">
        <v>5</v>
      </c>
      <c s="474">
        <v>0.071300000000000002</v>
      </c>
      <c s="783" t="s">
        <v>1478</v>
      </c>
      <c s="783" t="s">
        <v>1479</v>
      </c>
    </row>
    <row r="1184" spans="1:41" s="783" customFormat="1" ht="14.4">
      <c r="A1184" s="462" t="s">
        <v>1332</v>
      </c>
      <c s="460">
        <v>1</v>
      </c>
      <c s="459" t="s">
        <v>3215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44222.589999999997</v>
      </c>
      <c s="463">
        <v>0</v>
      </c>
      <c s="464">
        <v>0</v>
      </c>
      <c s="464">
        <v>0</v>
      </c>
      <c s="464">
        <v>0</v>
      </c>
      <c s="469">
        <v>0</v>
      </c>
      <c s="469">
        <v>0</v>
      </c>
      <c s="465">
        <v>44222.589999999997</v>
      </c>
      <c s="471">
        <v>44291</v>
      </c>
      <c s="471">
        <v>46117</v>
      </c>
      <c s="472">
        <v>44222.589999999997</v>
      </c>
      <c s="861">
        <v>1.3472222222222223</v>
      </c>
      <c s="861">
        <v>5</v>
      </c>
      <c s="633">
        <v>0.071300000000000002</v>
      </c>
      <c s="473">
        <v>1.3472222222222223</v>
      </c>
      <c s="473">
        <v>5</v>
      </c>
      <c s="474">
        <v>0.071300000000000002</v>
      </c>
      <c s="783" t="s">
        <v>1478</v>
      </c>
      <c s="783" t="s">
        <v>1479</v>
      </c>
    </row>
    <row r="1185" spans="1:41" s="783" customFormat="1" ht="14.4">
      <c r="A1185" s="462" t="s">
        <v>1333</v>
      </c>
      <c s="460">
        <v>1</v>
      </c>
      <c s="459" t="s">
        <v>3216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47859.870000000003</v>
      </c>
      <c s="861">
        <v>0</v>
      </c>
      <c s="861">
        <v>0</v>
      </c>
      <c s="633">
        <v>0.061699999999999998</v>
      </c>
      <c s="473">
        <v>0</v>
      </c>
      <c s="473">
        <v>0</v>
      </c>
      <c s="474">
        <v>0</v>
      </c>
      <c s="783" t="s">
        <v>1478</v>
      </c>
      <c s="783" t="s">
        <v>1479</v>
      </c>
    </row>
    <row r="1186" spans="1:41" s="783" customFormat="1" ht="14.4">
      <c r="A1186" s="462" t="s">
        <v>1334</v>
      </c>
      <c s="460">
        <v>1</v>
      </c>
      <c s="459" t="s">
        <v>3217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111473.73</v>
      </c>
      <c s="463">
        <v>0</v>
      </c>
      <c s="464">
        <v>0</v>
      </c>
      <c s="464">
        <v>0</v>
      </c>
      <c s="464">
        <v>0</v>
      </c>
      <c s="469">
        <v>0</v>
      </c>
      <c s="469">
        <v>0</v>
      </c>
      <c s="465">
        <v>111473.73</v>
      </c>
      <c s="471">
        <v>44291</v>
      </c>
      <c s="471">
        <v>46117</v>
      </c>
      <c s="472">
        <v>111473.73</v>
      </c>
      <c s="861">
        <v>1.3472222222222223</v>
      </c>
      <c s="861">
        <v>5</v>
      </c>
      <c s="633">
        <v>0.071300000000000002</v>
      </c>
      <c s="473">
        <v>1.3472222222222223</v>
      </c>
      <c s="473">
        <v>5</v>
      </c>
      <c s="474">
        <v>0.071300000000000002</v>
      </c>
      <c s="783" t="s">
        <v>1478</v>
      </c>
      <c s="783" t="s">
        <v>1479</v>
      </c>
    </row>
    <row r="1187" spans="1:41" s="783" customFormat="1" ht="14.4">
      <c r="A1187" s="462" t="s">
        <v>1335</v>
      </c>
      <c s="460">
        <v>1</v>
      </c>
      <c s="459" t="s">
        <v>3218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64317.489999999998</v>
      </c>
      <c s="861">
        <v>0</v>
      </c>
      <c s="861">
        <v>0</v>
      </c>
      <c s="633">
        <v>0.061699999999999998</v>
      </c>
      <c s="473">
        <v>0</v>
      </c>
      <c s="473">
        <v>0</v>
      </c>
      <c s="474">
        <v>0</v>
      </c>
      <c s="783" t="s">
        <v>1478</v>
      </c>
      <c s="783" t="s">
        <v>1479</v>
      </c>
    </row>
    <row r="1188" spans="1:41" s="783" customFormat="1" ht="14.4">
      <c r="A1188" s="462" t="s">
        <v>1336</v>
      </c>
      <c s="460">
        <v>1</v>
      </c>
      <c s="459" t="s">
        <v>3219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37441.18</v>
      </c>
      <c s="861">
        <v>0</v>
      </c>
      <c s="861">
        <v>0</v>
      </c>
      <c s="633">
        <v>0.061699999999999998</v>
      </c>
      <c s="473">
        <v>0</v>
      </c>
      <c s="473">
        <v>0</v>
      </c>
      <c s="474">
        <v>0</v>
      </c>
      <c s="783" t="s">
        <v>1478</v>
      </c>
      <c s="783" t="s">
        <v>1479</v>
      </c>
    </row>
    <row r="1189" spans="1:41" s="783" customFormat="1" ht="14.4">
      <c r="A1189" s="462" t="s">
        <v>1337</v>
      </c>
      <c s="460">
        <v>1</v>
      </c>
      <c s="459" t="s">
        <v>3220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87206.830000000002</v>
      </c>
      <c s="463">
        <v>0</v>
      </c>
      <c s="464">
        <v>0</v>
      </c>
      <c s="464">
        <v>0</v>
      </c>
      <c s="464">
        <v>0</v>
      </c>
      <c s="469">
        <v>0</v>
      </c>
      <c s="469">
        <v>0</v>
      </c>
      <c s="465">
        <v>87206.830000000002</v>
      </c>
      <c s="471">
        <v>44291</v>
      </c>
      <c s="471">
        <v>46117</v>
      </c>
      <c s="472">
        <v>87206.830000000002</v>
      </c>
      <c s="861">
        <v>1.3472222222222223</v>
      </c>
      <c s="861">
        <v>5</v>
      </c>
      <c s="633">
        <v>0.071300000000000002</v>
      </c>
      <c s="473">
        <v>1.3472222222222223</v>
      </c>
      <c s="473">
        <v>5</v>
      </c>
      <c s="474">
        <v>0.071300000000000002</v>
      </c>
      <c s="783" t="s">
        <v>1478</v>
      </c>
      <c s="783" t="s">
        <v>1479</v>
      </c>
    </row>
    <row r="1190" spans="1:41" s="783" customFormat="1" ht="14.4">
      <c r="A1190" s="462" t="s">
        <v>1338</v>
      </c>
      <c s="460">
        <v>1</v>
      </c>
      <c s="459" t="s">
        <v>3221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64942.959999999999</v>
      </c>
      <c s="861">
        <v>0</v>
      </c>
      <c s="861">
        <v>0</v>
      </c>
      <c s="633">
        <v>0.061699999999999998</v>
      </c>
      <c s="473">
        <v>0</v>
      </c>
      <c s="473">
        <v>0</v>
      </c>
      <c s="474">
        <v>0</v>
      </c>
      <c s="783" t="s">
        <v>1478</v>
      </c>
      <c s="783" t="s">
        <v>1479</v>
      </c>
    </row>
    <row r="1191" spans="1:41" s="783" customFormat="1" ht="14.4">
      <c r="A1191" s="462" t="s">
        <v>1339</v>
      </c>
      <c s="460">
        <v>1</v>
      </c>
      <c s="459" t="s">
        <v>3222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149802.44</v>
      </c>
      <c s="463">
        <v>0</v>
      </c>
      <c s="464">
        <v>0</v>
      </c>
      <c s="464">
        <v>0</v>
      </c>
      <c s="464">
        <v>0</v>
      </c>
      <c s="469">
        <v>0</v>
      </c>
      <c s="469">
        <v>0</v>
      </c>
      <c s="465">
        <v>149802.44</v>
      </c>
      <c s="471">
        <v>44291</v>
      </c>
      <c s="471">
        <v>46117</v>
      </c>
      <c s="472">
        <v>149802.44</v>
      </c>
      <c s="861">
        <v>1.3472222222222223</v>
      </c>
      <c s="861">
        <v>5</v>
      </c>
      <c s="633">
        <v>0.071300000000000002</v>
      </c>
      <c s="473">
        <v>1.3472222222222223</v>
      </c>
      <c s="473">
        <v>5</v>
      </c>
      <c s="474">
        <v>0.071300000000000002</v>
      </c>
      <c s="783" t="s">
        <v>1478</v>
      </c>
      <c s="783" t="s">
        <v>1479</v>
      </c>
    </row>
    <row r="1192" spans="1:41" s="783" customFormat="1" ht="14.4">
      <c r="A1192" s="462" t="s">
        <v>1340</v>
      </c>
      <c s="460">
        <v>1</v>
      </c>
      <c s="459" t="s">
        <v>3223</v>
      </c>
      <c s="460" t="s">
        <v>364</v>
      </c>
      <c s="459" t="s">
        <v>365</v>
      </c>
      <c s="459" t="s">
        <v>979</v>
      </c>
      <c s="459" t="s">
        <v>371</v>
      </c>
      <c s="459" t="s">
        <v>957</v>
      </c>
      <c s="459" t="s">
        <v>366</v>
      </c>
      <c s="459" t="s">
        <v>1</v>
      </c>
      <c s="459" t="s">
        <v>799</v>
      </c>
      <c s="459" t="s">
        <v>367</v>
      </c>
      <c s="459" t="s">
        <v>372</v>
      </c>
      <c s="460">
        <v>1</v>
      </c>
      <c s="460">
        <v>1</v>
      </c>
      <c s="460">
        <v>1</v>
      </c>
      <c s="466">
        <v>0</v>
      </c>
      <c s="466">
        <v>0</v>
      </c>
      <c s="466">
        <v>1</v>
      </c>
      <c s="467">
        <v>1</v>
      </c>
      <c s="467">
        <v>1</v>
      </c>
      <c s="467">
        <v>0</v>
      </c>
      <c s="468">
        <v>2071588.6899999999</v>
      </c>
      <c s="463">
        <v>0</v>
      </c>
      <c s="464">
        <v>0</v>
      </c>
      <c s="464">
        <v>0</v>
      </c>
      <c s="464">
        <v>0</v>
      </c>
      <c s="469">
        <v>0</v>
      </c>
      <c s="469">
        <v>0</v>
      </c>
      <c s="465">
        <v>2071588.6899999999</v>
      </c>
      <c s="471">
        <v>44291</v>
      </c>
      <c s="471">
        <v>46117</v>
      </c>
      <c s="472">
        <v>2071588.6899999999</v>
      </c>
      <c s="861">
        <v>1.3472222222222223</v>
      </c>
      <c s="861">
        <v>5</v>
      </c>
      <c s="633">
        <v>0.071300000000000002</v>
      </c>
      <c s="473">
        <v>1.3472222222222223</v>
      </c>
      <c s="473">
        <v>5</v>
      </c>
      <c s="474">
        <v>0.071300000000000002</v>
      </c>
      <c s="783" t="s">
        <v>1478</v>
      </c>
      <c s="783" t="s">
        <v>1479</v>
      </c>
    </row>
    <row r="1193" spans="1:41" s="783" customFormat="1" ht="14.4">
      <c r="A1193" s="462" t="s">
        <v>1341</v>
      </c>
      <c s="460">
        <v>1</v>
      </c>
      <c s="459" t="s">
        <v>3224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49287.660000000003</v>
      </c>
      <c s="861">
        <v>0</v>
      </c>
      <c s="861">
        <v>0</v>
      </c>
      <c s="633">
        <v>0.061699999999999998</v>
      </c>
      <c s="473">
        <v>0</v>
      </c>
      <c s="473">
        <v>0</v>
      </c>
      <c s="474">
        <v>0</v>
      </c>
      <c s="783" t="s">
        <v>1478</v>
      </c>
      <c s="783" t="s">
        <v>1479</v>
      </c>
    </row>
    <row r="1194" spans="1:41" s="783" customFormat="1" ht="14.4">
      <c r="A1194" s="462" t="s">
        <v>1342</v>
      </c>
      <c s="460">
        <v>1</v>
      </c>
      <c s="459" t="s">
        <v>3225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8060.1800000000003</v>
      </c>
      <c s="463">
        <v>0</v>
      </c>
      <c s="464">
        <v>0</v>
      </c>
      <c s="464">
        <v>0</v>
      </c>
      <c s="464">
        <v>0</v>
      </c>
      <c s="469">
        <v>0</v>
      </c>
      <c s="469">
        <v>0</v>
      </c>
      <c s="465">
        <v>8060.1800000000003</v>
      </c>
      <c s="471">
        <v>44291</v>
      </c>
      <c s="471">
        <v>46117</v>
      </c>
      <c s="472">
        <v>8060.1800000000003</v>
      </c>
      <c s="861">
        <v>1.3472222222222223</v>
      </c>
      <c s="861">
        <v>5</v>
      </c>
      <c s="633">
        <v>0.071300000000000002</v>
      </c>
      <c s="473">
        <v>1.3472222222222223</v>
      </c>
      <c s="473">
        <v>5</v>
      </c>
      <c s="474">
        <v>0.071300000000000002</v>
      </c>
      <c s="783" t="s">
        <v>1478</v>
      </c>
      <c s="783" t="s">
        <v>1479</v>
      </c>
    </row>
    <row r="1195" spans="1:41" s="783" customFormat="1" ht="14.4">
      <c r="A1195" s="462" t="s">
        <v>1343</v>
      </c>
      <c s="460">
        <v>1</v>
      </c>
      <c s="459" t="s">
        <v>3226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79722.240000000005</v>
      </c>
      <c s="861">
        <v>0</v>
      </c>
      <c s="861">
        <v>0</v>
      </c>
      <c s="633">
        <v>0.061699999999999998</v>
      </c>
      <c s="473">
        <v>0</v>
      </c>
      <c s="473">
        <v>0</v>
      </c>
      <c s="474">
        <v>0</v>
      </c>
      <c s="783" t="s">
        <v>1478</v>
      </c>
      <c s="783" t="s">
        <v>1479</v>
      </c>
    </row>
    <row r="1196" spans="1:41" s="783" customFormat="1" ht="14.4">
      <c r="A1196" s="462" t="s">
        <v>1344</v>
      </c>
      <c s="460">
        <v>1</v>
      </c>
      <c s="459" t="s">
        <v>3227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2">
        <v>12837830.16</v>
      </c>
      <c s="861">
        <v>0</v>
      </c>
      <c s="861">
        <v>0</v>
      </c>
      <c s="633">
        <v>0.061699999999999998</v>
      </c>
      <c s="473">
        <v>0</v>
      </c>
      <c s="473">
        <v>0</v>
      </c>
      <c s="474">
        <v>0</v>
      </c>
      <c s="783" t="s">
        <v>1478</v>
      </c>
      <c s="783" t="s">
        <v>1479</v>
      </c>
    </row>
    <row r="1197" spans="1:41" s="783" customFormat="1" ht="14.4">
      <c r="A1197" s="462" t="s">
        <v>1345</v>
      </c>
      <c s="460">
        <v>1</v>
      </c>
      <c s="459" t="s">
        <v>3228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2090599</v>
      </c>
      <c s="463">
        <v>0</v>
      </c>
      <c s="464">
        <v>0</v>
      </c>
      <c s="464">
        <v>0</v>
      </c>
      <c s="464">
        <v>0</v>
      </c>
      <c s="469">
        <v>0</v>
      </c>
      <c s="469">
        <v>0</v>
      </c>
      <c s="465">
        <v>2090599</v>
      </c>
      <c s="471">
        <v>44291</v>
      </c>
      <c s="471">
        <v>46117</v>
      </c>
      <c s="472">
        <v>2090599</v>
      </c>
      <c s="861">
        <v>1.3472222222222223</v>
      </c>
      <c s="861">
        <v>5</v>
      </c>
      <c s="633">
        <v>0.071300000000000002</v>
      </c>
      <c s="473">
        <v>1.3472222222222223</v>
      </c>
      <c s="473">
        <v>5</v>
      </c>
      <c s="474">
        <v>0.071300000000000002</v>
      </c>
      <c s="783" t="s">
        <v>1478</v>
      </c>
      <c s="783" t="s">
        <v>1479</v>
      </c>
    </row>
    <row r="1198" spans="1:41" s="783" customFormat="1" ht="14.4">
      <c r="A1198" s="462" t="s">
        <v>1357</v>
      </c>
      <c s="460">
        <v>1</v>
      </c>
      <c s="459" t="s">
        <v>3229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426622.59999999998</v>
      </c>
      <c s="861">
        <v>0</v>
      </c>
      <c s="861">
        <v>0</v>
      </c>
      <c s="633">
        <v>0.061699999999999998</v>
      </c>
      <c s="473">
        <v>0</v>
      </c>
      <c s="473">
        <v>0</v>
      </c>
      <c s="474">
        <v>0</v>
      </c>
      <c s="783" t="s">
        <v>1478</v>
      </c>
      <c s="783" t="s">
        <v>1479</v>
      </c>
    </row>
    <row r="1199" spans="1:41" s="783" customFormat="1" ht="14.4">
      <c r="A1199" s="462" t="s">
        <v>1358</v>
      </c>
      <c s="460">
        <v>1</v>
      </c>
      <c s="459" t="s">
        <v>3230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992544.18000000005</v>
      </c>
      <c s="463">
        <v>0</v>
      </c>
      <c s="464">
        <v>0</v>
      </c>
      <c s="464">
        <v>0</v>
      </c>
      <c s="464">
        <v>0</v>
      </c>
      <c s="469">
        <v>0</v>
      </c>
      <c s="469">
        <v>0</v>
      </c>
      <c s="465">
        <v>992544.18000000005</v>
      </c>
      <c s="471">
        <v>44291</v>
      </c>
      <c s="471">
        <v>46117</v>
      </c>
      <c s="477">
        <v>992544.18000000005</v>
      </c>
      <c s="861">
        <v>1.3472222222222223</v>
      </c>
      <c s="861">
        <v>5</v>
      </c>
      <c s="633">
        <v>0.071300000000000002</v>
      </c>
      <c s="473">
        <v>1.3472222222222223</v>
      </c>
      <c s="473">
        <v>5</v>
      </c>
      <c s="474">
        <v>0.071300000000000002</v>
      </c>
      <c s="783" t="s">
        <v>1478</v>
      </c>
      <c s="783" t="s">
        <v>1479</v>
      </c>
    </row>
    <row r="1200" spans="1:41" s="783" customFormat="1" ht="14.4">
      <c r="A1200" s="462" t="s">
        <v>1359</v>
      </c>
      <c s="460">
        <v>1</v>
      </c>
      <c s="459" t="s">
        <v>3231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48479.68</v>
      </c>
      <c s="861">
        <v>0</v>
      </c>
      <c s="861">
        <v>0</v>
      </c>
      <c s="633">
        <v>0.061699999999999998</v>
      </c>
      <c s="473">
        <v>0</v>
      </c>
      <c s="473">
        <v>0</v>
      </c>
      <c s="474">
        <v>0</v>
      </c>
      <c s="783" t="s">
        <v>1478</v>
      </c>
      <c s="783" t="s">
        <v>1479</v>
      </c>
    </row>
    <row r="1201" spans="1:41" s="783" customFormat="1" ht="14.4">
      <c r="A1201" s="462" t="s">
        <v>1360</v>
      </c>
      <c s="460">
        <v>1</v>
      </c>
      <c s="459" t="s">
        <v>3232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112785.86</v>
      </c>
      <c s="463">
        <v>0</v>
      </c>
      <c s="464">
        <v>0</v>
      </c>
      <c s="464">
        <v>0</v>
      </c>
      <c s="464">
        <v>0</v>
      </c>
      <c s="469">
        <v>0</v>
      </c>
      <c s="469">
        <v>0</v>
      </c>
      <c s="465">
        <v>112785.86</v>
      </c>
      <c s="471">
        <v>44291</v>
      </c>
      <c s="471">
        <v>46117</v>
      </c>
      <c s="477">
        <v>112785.86</v>
      </c>
      <c s="861">
        <v>1.3472222222222223</v>
      </c>
      <c s="861">
        <v>5</v>
      </c>
      <c s="633">
        <v>0.071300000000000002</v>
      </c>
      <c s="473">
        <v>1.3472222222222223</v>
      </c>
      <c s="473">
        <v>5</v>
      </c>
      <c s="474">
        <v>0.071300000000000002</v>
      </c>
      <c s="783" t="s">
        <v>1478</v>
      </c>
      <c s="783" t="s">
        <v>1479</v>
      </c>
    </row>
    <row r="1202" spans="1:41" s="783" customFormat="1" ht="14.4">
      <c r="A1202" s="462" t="s">
        <v>1361</v>
      </c>
      <c s="460">
        <v>1</v>
      </c>
      <c s="459" t="s">
        <v>3233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327857.01000000001</v>
      </c>
      <c s="861">
        <v>0</v>
      </c>
      <c s="861">
        <v>0</v>
      </c>
      <c s="633">
        <v>0.061699999999999998</v>
      </c>
      <c s="473">
        <v>0</v>
      </c>
      <c s="473">
        <v>0</v>
      </c>
      <c s="474">
        <v>0</v>
      </c>
      <c s="783" t="s">
        <v>1478</v>
      </c>
      <c s="783" t="s">
        <v>1479</v>
      </c>
    </row>
    <row r="1203" spans="1:41" s="783" customFormat="1" ht="14.4">
      <c r="A1203" s="462" t="s">
        <v>1362</v>
      </c>
      <c s="460">
        <v>1</v>
      </c>
      <c s="459" t="s">
        <v>3234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762726.56000000006</v>
      </c>
      <c s="463">
        <v>0</v>
      </c>
      <c s="464">
        <v>0</v>
      </c>
      <c s="464">
        <v>0</v>
      </c>
      <c s="464">
        <v>0</v>
      </c>
      <c s="469">
        <v>0</v>
      </c>
      <c s="469">
        <v>0</v>
      </c>
      <c s="465">
        <v>762726.56000000006</v>
      </c>
      <c s="471">
        <v>44291</v>
      </c>
      <c s="471">
        <v>46117</v>
      </c>
      <c s="477">
        <v>762726.56000000006</v>
      </c>
      <c s="861">
        <v>1.3472222222222223</v>
      </c>
      <c s="861">
        <v>5</v>
      </c>
      <c s="633">
        <v>0.071300000000000002</v>
      </c>
      <c s="473">
        <v>1.3472222222222223</v>
      </c>
      <c s="473">
        <v>5</v>
      </c>
      <c s="474">
        <v>0.071300000000000002</v>
      </c>
      <c s="783" t="s">
        <v>1478</v>
      </c>
      <c s="783" t="s">
        <v>1479</v>
      </c>
    </row>
    <row r="1204" spans="1:41" s="783" customFormat="1" ht="14.4">
      <c r="A1204" s="462" t="s">
        <v>1363</v>
      </c>
      <c s="460">
        <v>1</v>
      </c>
      <c s="459" t="s">
        <v>3235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140000</v>
      </c>
      <c s="861">
        <v>0</v>
      </c>
      <c s="861">
        <v>0</v>
      </c>
      <c s="633">
        <v>0.061699999999999998</v>
      </c>
      <c s="473">
        <v>0</v>
      </c>
      <c s="473">
        <v>0</v>
      </c>
      <c s="474">
        <v>0</v>
      </c>
      <c s="783" t="s">
        <v>1478</v>
      </c>
      <c s="783" t="s">
        <v>1479</v>
      </c>
    </row>
    <row r="1205" spans="1:41" s="783" customFormat="1" ht="14.4">
      <c r="A1205" s="462" t="s">
        <v>1364</v>
      </c>
      <c s="460">
        <v>1</v>
      </c>
      <c s="459" t="s">
        <v>3236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46117</v>
      </c>
      <c s="477">
        <v>135003.14999999999</v>
      </c>
      <c s="861">
        <v>1.3472222222222223</v>
      </c>
      <c s="861">
        <v>5</v>
      </c>
      <c s="633">
        <v>0.061699999999999998</v>
      </c>
      <c s="473">
        <v>0</v>
      </c>
      <c s="473">
        <v>0</v>
      </c>
      <c s="474">
        <v>0</v>
      </c>
      <c s="783" t="s">
        <v>1478</v>
      </c>
      <c s="783" t="s">
        <v>1479</v>
      </c>
    </row>
    <row r="1206" spans="1:41" s="783" customFormat="1" ht="14.4">
      <c r="A1206" s="462" t="s">
        <v>1365</v>
      </c>
      <c s="460">
        <v>1</v>
      </c>
      <c s="459" t="s">
        <v>3237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314070.59999999998</v>
      </c>
      <c s="463">
        <v>0</v>
      </c>
      <c s="464">
        <v>0</v>
      </c>
      <c s="464">
        <v>0</v>
      </c>
      <c s="464">
        <v>0</v>
      </c>
      <c s="469">
        <v>0</v>
      </c>
      <c s="469">
        <v>0</v>
      </c>
      <c s="465">
        <v>314070.59999999998</v>
      </c>
      <c s="471">
        <v>44291</v>
      </c>
      <c s="471">
        <v>45387</v>
      </c>
      <c s="477">
        <v>314070.59999999998</v>
      </c>
      <c s="861">
        <v>0</v>
      </c>
      <c s="861">
        <v>0</v>
      </c>
      <c s="633">
        <v>0.071300000000000002</v>
      </c>
      <c s="473">
        <v>0</v>
      </c>
      <c s="473">
        <v>0</v>
      </c>
      <c s="474">
        <v>0.071300000000000002</v>
      </c>
      <c s="783" t="s">
        <v>1478</v>
      </c>
      <c s="783" t="s">
        <v>1479</v>
      </c>
    </row>
    <row r="1207" spans="1:41" s="783" customFormat="1" ht="14.4">
      <c r="A1207" s="462" t="s">
        <v>1346</v>
      </c>
      <c s="460">
        <v>1</v>
      </c>
      <c s="459" t="s">
        <v>3238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21770402</v>
      </c>
      <c s="463">
        <v>0</v>
      </c>
      <c s="464">
        <v>0</v>
      </c>
      <c s="464">
        <v>0</v>
      </c>
      <c s="464">
        <v>0</v>
      </c>
      <c s="469">
        <v>0</v>
      </c>
      <c s="469">
        <v>0</v>
      </c>
      <c s="465">
        <v>21770402</v>
      </c>
      <c s="471">
        <v>44291</v>
      </c>
      <c s="471">
        <v>46117</v>
      </c>
      <c s="477">
        <v>21770402</v>
      </c>
      <c s="861">
        <v>1.3472222222222223</v>
      </c>
      <c s="861">
        <v>5</v>
      </c>
      <c s="633">
        <v>0.071300000000000002</v>
      </c>
      <c s="473">
        <v>1.3472222222222223</v>
      </c>
      <c s="473">
        <v>5</v>
      </c>
      <c s="474">
        <v>0.071300000000000002</v>
      </c>
      <c s="783" t="s">
        <v>1478</v>
      </c>
      <c s="783" t="s">
        <v>1479</v>
      </c>
    </row>
    <row r="1208" spans="1:41" s="783" customFormat="1" ht="14.4">
      <c r="A1208" s="462" t="s">
        <v>1367</v>
      </c>
      <c s="460">
        <v>1</v>
      </c>
      <c s="459" t="s">
        <v>3239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234841.57999999999</v>
      </c>
      <c s="861">
        <v>0</v>
      </c>
      <c s="861">
        <v>0</v>
      </c>
      <c s="633">
        <v>0.061699999999999998</v>
      </c>
      <c s="473">
        <v>0</v>
      </c>
      <c s="473">
        <v>0</v>
      </c>
      <c s="474">
        <v>0</v>
      </c>
      <c s="783" t="s">
        <v>1478</v>
      </c>
      <c s="783" t="s">
        <v>1479</v>
      </c>
    </row>
    <row r="1209" spans="1:41" s="783" customFormat="1" ht="14.4">
      <c r="A1209" s="462" t="s">
        <v>1368</v>
      </c>
      <c s="460">
        <v>1</v>
      </c>
      <c s="459" t="s">
        <v>3240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8906.6800000000003</v>
      </c>
      <c s="463">
        <v>0</v>
      </c>
      <c s="464">
        <v>0</v>
      </c>
      <c s="464">
        <v>0</v>
      </c>
      <c s="464">
        <v>0</v>
      </c>
      <c s="469">
        <v>0</v>
      </c>
      <c s="469">
        <v>0</v>
      </c>
      <c s="465">
        <v>8906.6800000000003</v>
      </c>
      <c s="471">
        <v>44291</v>
      </c>
      <c s="471">
        <v>46117</v>
      </c>
      <c s="477">
        <v>8906.6800000000003</v>
      </c>
      <c s="861">
        <v>1.3472222222222223</v>
      </c>
      <c s="861">
        <v>5</v>
      </c>
      <c s="633">
        <v>0.071300000000000002</v>
      </c>
      <c s="473">
        <v>1.3472222222222223</v>
      </c>
      <c s="473">
        <v>5</v>
      </c>
      <c s="474">
        <v>0.071300000000000002</v>
      </c>
      <c s="783" t="s">
        <v>1478</v>
      </c>
      <c s="783" t="s">
        <v>1479</v>
      </c>
    </row>
    <row r="1210" spans="1:41" s="783" customFormat="1" ht="14.4">
      <c r="A1210" s="462" t="s">
        <v>1369</v>
      </c>
      <c s="460">
        <v>1</v>
      </c>
      <c s="459" t="s">
        <v>3241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606476.73999999999</v>
      </c>
      <c s="861">
        <v>0</v>
      </c>
      <c s="861">
        <v>0</v>
      </c>
      <c s="633">
        <v>0.061699999999999998</v>
      </c>
      <c s="473">
        <v>0</v>
      </c>
      <c s="473">
        <v>0</v>
      </c>
      <c s="474">
        <v>0</v>
      </c>
      <c s="783" t="s">
        <v>1478</v>
      </c>
      <c s="783" t="s">
        <v>1479</v>
      </c>
    </row>
    <row r="1211" spans="1:41" s="783" customFormat="1" ht="14.4">
      <c r="A1211" s="462" t="s">
        <v>1370</v>
      </c>
      <c s="460">
        <v>1</v>
      </c>
      <c s="459" t="s">
        <v>3242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1410648.0900000001</v>
      </c>
      <c s="463">
        <v>0</v>
      </c>
      <c s="464">
        <v>0</v>
      </c>
      <c s="464">
        <v>0</v>
      </c>
      <c s="464">
        <v>0</v>
      </c>
      <c s="469">
        <v>0</v>
      </c>
      <c s="469">
        <v>0</v>
      </c>
      <c s="465">
        <v>1410648.0900000001</v>
      </c>
      <c s="471">
        <v>44291</v>
      </c>
      <c s="471">
        <v>46117</v>
      </c>
      <c s="477">
        <v>1410648.0900000001</v>
      </c>
      <c s="861">
        <v>1.3472222222222223</v>
      </c>
      <c s="861">
        <v>5</v>
      </c>
      <c s="633">
        <v>0.071300000000000002</v>
      </c>
      <c s="473">
        <v>1.3472222222222223</v>
      </c>
      <c s="473">
        <v>5</v>
      </c>
      <c s="474">
        <v>0.071300000000000002</v>
      </c>
      <c s="783" t="s">
        <v>1478</v>
      </c>
      <c s="783" t="s">
        <v>1479</v>
      </c>
    </row>
    <row r="1212" spans="1:41" s="783" customFormat="1" ht="14.4">
      <c r="A1212" s="462" t="s">
        <v>1371</v>
      </c>
      <c s="460">
        <v>1</v>
      </c>
      <c s="459" t="s">
        <v>3243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230551.31</v>
      </c>
      <c s="861">
        <v>0</v>
      </c>
      <c s="861">
        <v>0</v>
      </c>
      <c s="633">
        <v>0.061699999999999998</v>
      </c>
      <c s="473">
        <v>0</v>
      </c>
      <c s="473">
        <v>0</v>
      </c>
      <c s="474">
        <v>0</v>
      </c>
      <c s="783" t="s">
        <v>1478</v>
      </c>
      <c s="783" t="s">
        <v>1479</v>
      </c>
    </row>
    <row r="1213" spans="1:41" s="783" customFormat="1" ht="14.4">
      <c r="A1213" s="462" t="s">
        <v>1372</v>
      </c>
      <c s="460">
        <v>1</v>
      </c>
      <c s="459" t="s">
        <v>3244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536242.06999999995</v>
      </c>
      <c s="463">
        <v>0</v>
      </c>
      <c s="464">
        <v>0</v>
      </c>
      <c s="464">
        <v>0</v>
      </c>
      <c s="464">
        <v>0</v>
      </c>
      <c s="469">
        <v>0</v>
      </c>
      <c s="469">
        <v>0</v>
      </c>
      <c s="465">
        <v>536242.06999999995</v>
      </c>
      <c s="471">
        <v>44291</v>
      </c>
      <c s="471">
        <v>46117</v>
      </c>
      <c s="477">
        <v>536242.06999999995</v>
      </c>
      <c s="861">
        <v>1.3472222222222223</v>
      </c>
      <c s="861">
        <v>5</v>
      </c>
      <c s="633">
        <v>0.071300000000000002</v>
      </c>
      <c s="473">
        <v>1.3472222222222223</v>
      </c>
      <c s="473">
        <v>5</v>
      </c>
      <c s="474">
        <v>0.071300000000000002</v>
      </c>
      <c s="783" t="s">
        <v>1478</v>
      </c>
      <c s="783" t="s">
        <v>1479</v>
      </c>
    </row>
    <row r="1214" spans="1:41" s="783" customFormat="1" ht="14.4">
      <c r="A1214" s="462" t="s">
        <v>1373</v>
      </c>
      <c s="460">
        <v>1</v>
      </c>
      <c s="459" t="s">
        <v>3245</v>
      </c>
      <c s="460" t="s">
        <v>364</v>
      </c>
      <c s="459" t="s">
        <v>365</v>
      </c>
      <c s="459" t="s">
        <v>979</v>
      </c>
      <c s="459" t="s">
        <v>831</v>
      </c>
      <c s="459" t="s">
        <v>957</v>
      </c>
      <c s="459" t="s">
        <v>366</v>
      </c>
      <c s="459" t="s">
        <v>1</v>
      </c>
      <c s="459" t="s">
        <v>831</v>
      </c>
      <c s="459" t="s">
        <v>367</v>
      </c>
      <c s="459" t="s">
        <v>372</v>
      </c>
      <c s="460">
        <v>1</v>
      </c>
      <c s="460">
        <v>1</v>
      </c>
      <c s="460">
        <v>1</v>
      </c>
      <c s="466">
        <v>0</v>
      </c>
      <c s="466">
        <v>0</v>
      </c>
      <c s="466">
        <v>1</v>
      </c>
      <c s="467">
        <v>1</v>
      </c>
      <c s="467">
        <v>1</v>
      </c>
      <c s="467">
        <v>0</v>
      </c>
      <c s="468">
        <v>19710609.879999999</v>
      </c>
      <c s="463">
        <v>0</v>
      </c>
      <c s="464">
        <v>0</v>
      </c>
      <c s="464">
        <v>0</v>
      </c>
      <c s="464">
        <v>0</v>
      </c>
      <c s="469">
        <v>0</v>
      </c>
      <c s="469">
        <v>0</v>
      </c>
      <c s="465">
        <v>19710609.879999999</v>
      </c>
      <c s="471">
        <v>44291</v>
      </c>
      <c s="471">
        <v>46117</v>
      </c>
      <c s="477">
        <v>19710609.879999999</v>
      </c>
      <c s="861">
        <v>1.3472222222222223</v>
      </c>
      <c s="861">
        <v>5</v>
      </c>
      <c s="633">
        <v>0.061699999999999998</v>
      </c>
      <c s="473">
        <v>1.3472222222222223</v>
      </c>
      <c s="473">
        <v>5</v>
      </c>
      <c s="474">
        <v>0.061699999999999998</v>
      </c>
      <c s="783" t="s">
        <v>1478</v>
      </c>
      <c s="783" t="s">
        <v>1479</v>
      </c>
    </row>
    <row r="1215" spans="1:41" s="783" customFormat="1" ht="14.4">
      <c r="A1215" s="462" t="s">
        <v>1374</v>
      </c>
      <c s="460">
        <v>1</v>
      </c>
      <c s="459" t="s">
        <v>3246</v>
      </c>
      <c s="460" t="s">
        <v>364</v>
      </c>
      <c s="459" t="s">
        <v>365</v>
      </c>
      <c s="459" t="s">
        <v>979</v>
      </c>
      <c s="459" t="s">
        <v>831</v>
      </c>
      <c s="459" t="s">
        <v>957</v>
      </c>
      <c s="459" t="s">
        <v>366</v>
      </c>
      <c s="459" t="s">
        <v>1</v>
      </c>
      <c s="459" t="s">
        <v>831</v>
      </c>
      <c s="459" t="s">
        <v>367</v>
      </c>
      <c s="459" t="s">
        <v>372</v>
      </c>
      <c s="460">
        <v>1</v>
      </c>
      <c s="460">
        <v>1</v>
      </c>
      <c s="460">
        <v>1</v>
      </c>
      <c s="466">
        <v>0</v>
      </c>
      <c s="466">
        <v>0</v>
      </c>
      <c s="466">
        <v>1</v>
      </c>
      <c s="467">
        <v>1</v>
      </c>
      <c s="467">
        <v>1</v>
      </c>
      <c s="467">
        <v>0</v>
      </c>
      <c s="468">
        <v>0</v>
      </c>
      <c s="463">
        <v>0</v>
      </c>
      <c s="464">
        <v>0</v>
      </c>
      <c s="464">
        <v>0</v>
      </c>
      <c s="464">
        <v>0</v>
      </c>
      <c s="469">
        <v>0</v>
      </c>
      <c s="469">
        <v>0</v>
      </c>
      <c s="465">
        <v>0</v>
      </c>
      <c s="471">
        <v>44291</v>
      </c>
      <c s="471">
        <v>45387</v>
      </c>
      <c s="477">
        <v>19777143.449999999</v>
      </c>
      <c s="861">
        <v>0</v>
      </c>
      <c s="861">
        <v>0</v>
      </c>
      <c s="633">
        <v>0.071300000000000002</v>
      </c>
      <c s="473">
        <v>0</v>
      </c>
      <c s="473">
        <v>0</v>
      </c>
      <c s="474">
        <v>0</v>
      </c>
      <c s="783" t="s">
        <v>1478</v>
      </c>
      <c s="783" t="s">
        <v>1479</v>
      </c>
    </row>
    <row r="1216" spans="1:41" s="783" customFormat="1" ht="14.4">
      <c r="A1216" s="462" t="s">
        <v>1375</v>
      </c>
      <c s="460">
        <v>1</v>
      </c>
      <c s="459" t="s">
        <v>3247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53842.239999999998</v>
      </c>
      <c s="861">
        <v>0</v>
      </c>
      <c s="861">
        <v>0</v>
      </c>
      <c s="633">
        <v>0.061699999999999998</v>
      </c>
      <c s="473">
        <v>0</v>
      </c>
      <c s="473">
        <v>0</v>
      </c>
      <c s="474">
        <v>0</v>
      </c>
      <c s="783" t="s">
        <v>1478</v>
      </c>
      <c s="783" t="s">
        <v>1479</v>
      </c>
    </row>
    <row r="1217" spans="1:41" s="783" customFormat="1" ht="14.4">
      <c r="A1217" s="462" t="s">
        <v>1376</v>
      </c>
      <c s="460">
        <v>1</v>
      </c>
      <c s="459" t="s">
        <v>3248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3828.6999999999998</v>
      </c>
      <c s="861">
        <v>0</v>
      </c>
      <c s="861">
        <v>0</v>
      </c>
      <c s="633">
        <v>0.061699999999999998</v>
      </c>
      <c s="473">
        <v>0</v>
      </c>
      <c s="473">
        <v>0</v>
      </c>
      <c s="474">
        <v>0</v>
      </c>
      <c s="783" t="s">
        <v>1478</v>
      </c>
      <c s="783" t="s">
        <v>1479</v>
      </c>
    </row>
    <row r="1218" spans="1:41" s="783" customFormat="1" ht="14.4">
      <c r="A1218" s="462" t="s">
        <v>1377</v>
      </c>
      <c s="460">
        <v>1</v>
      </c>
      <c s="459" t="s">
        <v>3249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125255.28999999999</v>
      </c>
      <c s="463">
        <v>0</v>
      </c>
      <c s="464">
        <v>0</v>
      </c>
      <c s="464">
        <v>0</v>
      </c>
      <c s="464">
        <v>0</v>
      </c>
      <c s="469">
        <v>0</v>
      </c>
      <c s="469">
        <v>0</v>
      </c>
      <c s="465">
        <v>125255.28999999999</v>
      </c>
      <c s="471">
        <v>44291</v>
      </c>
      <c s="471">
        <v>46117</v>
      </c>
      <c s="477">
        <v>125255.28999999999</v>
      </c>
      <c s="861">
        <v>1.3472222222222223</v>
      </c>
      <c s="861">
        <v>5</v>
      </c>
      <c s="633">
        <v>0.071300000000000002</v>
      </c>
      <c s="473">
        <v>1.3472222222222223</v>
      </c>
      <c s="473">
        <v>5</v>
      </c>
      <c s="474">
        <v>0.071300000000000002</v>
      </c>
      <c s="783" t="s">
        <v>1478</v>
      </c>
      <c s="783" t="s">
        <v>1479</v>
      </c>
    </row>
    <row r="1219" spans="1:41" s="783" customFormat="1" ht="14.4">
      <c r="A1219" s="462" t="s">
        <v>1378</v>
      </c>
      <c s="460">
        <v>1</v>
      </c>
      <c s="459" t="s">
        <v>3250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327407.01000000001</v>
      </c>
      <c s="861">
        <v>0</v>
      </c>
      <c s="861">
        <v>0</v>
      </c>
      <c s="633">
        <v>0.061699999999999998</v>
      </c>
      <c s="473">
        <v>0</v>
      </c>
      <c s="473">
        <v>0</v>
      </c>
      <c s="474">
        <v>0</v>
      </c>
      <c s="783" t="s">
        <v>1478</v>
      </c>
      <c s="783" t="s">
        <v>1479</v>
      </c>
    </row>
    <row r="1220" spans="1:41" s="783" customFormat="1" ht="14.4">
      <c r="A1220" s="462" t="s">
        <v>1379</v>
      </c>
      <c s="460">
        <v>1</v>
      </c>
      <c s="459" t="s">
        <v>3251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761638.70999999996</v>
      </c>
      <c s="463">
        <v>0</v>
      </c>
      <c s="464">
        <v>0</v>
      </c>
      <c s="464">
        <v>0</v>
      </c>
      <c s="464">
        <v>0</v>
      </c>
      <c s="469">
        <v>0</v>
      </c>
      <c s="469">
        <v>0</v>
      </c>
      <c s="465">
        <v>761638.70999999996</v>
      </c>
      <c s="471">
        <v>44291</v>
      </c>
      <c s="471">
        <v>46117</v>
      </c>
      <c s="477">
        <v>761638.70999999996</v>
      </c>
      <c s="861">
        <v>1.3472222222222223</v>
      </c>
      <c s="861">
        <v>5</v>
      </c>
      <c s="633">
        <v>0.071300000000000002</v>
      </c>
      <c s="473">
        <v>1.3472222222222223</v>
      </c>
      <c s="473">
        <v>5</v>
      </c>
      <c s="474">
        <v>0.071300000000000002</v>
      </c>
      <c s="783" t="s">
        <v>1478</v>
      </c>
      <c s="783" t="s">
        <v>1479</v>
      </c>
    </row>
    <row r="1221" spans="1:41" s="783" customFormat="1" ht="14.4">
      <c r="A1221" s="462" t="s">
        <v>1380</v>
      </c>
      <c s="460">
        <v>1</v>
      </c>
      <c s="459" t="s">
        <v>3252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18003.5</v>
      </c>
      <c s="861">
        <v>0</v>
      </c>
      <c s="861">
        <v>0</v>
      </c>
      <c s="633">
        <v>0.061699999999999998</v>
      </c>
      <c s="473">
        <v>0</v>
      </c>
      <c s="473">
        <v>0</v>
      </c>
      <c s="474">
        <v>0</v>
      </c>
      <c s="783" t="s">
        <v>1478</v>
      </c>
      <c s="783" t="s">
        <v>1479</v>
      </c>
    </row>
    <row r="1222" spans="1:41" s="783" customFormat="1" ht="14.4">
      <c r="A1222" s="462" t="s">
        <v>1381</v>
      </c>
      <c s="460">
        <v>1</v>
      </c>
      <c s="459" t="s">
        <v>3253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41874.610000000001</v>
      </c>
      <c s="463">
        <v>0</v>
      </c>
      <c s="464">
        <v>0</v>
      </c>
      <c s="464">
        <v>0</v>
      </c>
      <c s="464">
        <v>0</v>
      </c>
      <c s="469">
        <v>0</v>
      </c>
      <c s="469">
        <v>0</v>
      </c>
      <c s="465">
        <v>41874.610000000001</v>
      </c>
      <c s="471">
        <v>44291</v>
      </c>
      <c s="471">
        <v>46117</v>
      </c>
      <c s="477">
        <v>41874.610000000001</v>
      </c>
      <c s="861">
        <v>1.3472222222222223</v>
      </c>
      <c s="861">
        <v>5</v>
      </c>
      <c s="633">
        <v>0.071300000000000002</v>
      </c>
      <c s="473">
        <v>1.3472222222222223</v>
      </c>
      <c s="473">
        <v>5</v>
      </c>
      <c s="474">
        <v>0.071300000000000002</v>
      </c>
      <c s="783" t="s">
        <v>1478</v>
      </c>
      <c s="783" t="s">
        <v>1479</v>
      </c>
    </row>
    <row r="1223" spans="1:41" s="783" customFormat="1" ht="14.4">
      <c r="A1223" s="462" t="s">
        <v>1382</v>
      </c>
      <c s="460">
        <v>1</v>
      </c>
      <c s="459" t="s">
        <v>3254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33346</v>
      </c>
      <c s="861">
        <v>0</v>
      </c>
      <c s="861">
        <v>0</v>
      </c>
      <c s="633">
        <v>0.061699999999999998</v>
      </c>
      <c s="473">
        <v>0</v>
      </c>
      <c s="473">
        <v>0</v>
      </c>
      <c s="474">
        <v>0</v>
      </c>
      <c s="783" t="s">
        <v>1478</v>
      </c>
      <c s="783" t="s">
        <v>1479</v>
      </c>
    </row>
    <row r="1224" spans="1:41" s="783" customFormat="1" ht="14.4">
      <c r="A1224" s="462" t="s">
        <v>1383</v>
      </c>
      <c s="460">
        <v>1</v>
      </c>
      <c s="459" t="s">
        <v>3255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77561</v>
      </c>
      <c s="463">
        <v>0</v>
      </c>
      <c s="464">
        <v>0</v>
      </c>
      <c s="464">
        <v>0</v>
      </c>
      <c s="464">
        <v>0</v>
      </c>
      <c s="469">
        <v>0</v>
      </c>
      <c s="469">
        <v>0</v>
      </c>
      <c s="465">
        <v>77561</v>
      </c>
      <c s="471">
        <v>44291</v>
      </c>
      <c s="471">
        <v>46117</v>
      </c>
      <c s="477">
        <v>77561</v>
      </c>
      <c s="861">
        <v>1.3472222222222223</v>
      </c>
      <c s="861">
        <v>5</v>
      </c>
      <c s="633">
        <v>0.071300000000000002</v>
      </c>
      <c s="473">
        <v>1.3472222222222223</v>
      </c>
      <c s="473">
        <v>5</v>
      </c>
      <c s="474">
        <v>0.071300000000000002</v>
      </c>
      <c s="783" t="s">
        <v>1478</v>
      </c>
      <c s="783" t="s">
        <v>1479</v>
      </c>
    </row>
    <row r="1225" spans="1:41" s="783" customFormat="1" ht="14.4">
      <c r="A1225" s="462" t="s">
        <v>1384</v>
      </c>
      <c s="460">
        <v>1</v>
      </c>
      <c s="459" t="s">
        <v>3256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95631.130000000005</v>
      </c>
      <c s="861">
        <v>0</v>
      </c>
      <c s="861">
        <v>0</v>
      </c>
      <c s="633">
        <v>0.061699999999999998</v>
      </c>
      <c s="473">
        <v>0</v>
      </c>
      <c s="473">
        <v>0</v>
      </c>
      <c s="474">
        <v>0</v>
      </c>
      <c s="783" t="s">
        <v>1478</v>
      </c>
      <c s="783" t="s">
        <v>1479</v>
      </c>
    </row>
    <row r="1226" spans="1:41" s="783" customFormat="1" ht="14.4">
      <c r="A1226" s="462" t="s">
        <v>1385</v>
      </c>
      <c s="460">
        <v>1</v>
      </c>
      <c s="459" t="s">
        <v>3257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222412.32000000001</v>
      </c>
      <c s="463">
        <v>0</v>
      </c>
      <c s="464">
        <v>0</v>
      </c>
      <c s="464">
        <v>0</v>
      </c>
      <c s="464">
        <v>0</v>
      </c>
      <c s="469">
        <v>0</v>
      </c>
      <c s="469">
        <v>0</v>
      </c>
      <c s="465">
        <v>222412.32000000001</v>
      </c>
      <c s="471">
        <v>44291</v>
      </c>
      <c s="471">
        <v>46117</v>
      </c>
      <c s="477">
        <v>222412.32000000001</v>
      </c>
      <c s="861">
        <v>1.3472222222222223</v>
      </c>
      <c s="861">
        <v>5</v>
      </c>
      <c s="633">
        <v>0.071300000000000002</v>
      </c>
      <c s="473">
        <v>1.3472222222222223</v>
      </c>
      <c s="473">
        <v>5</v>
      </c>
      <c s="474">
        <v>0.071300000000000002</v>
      </c>
      <c s="783" t="s">
        <v>1478</v>
      </c>
      <c s="783" t="s">
        <v>1479</v>
      </c>
    </row>
    <row r="1227" spans="1:41" s="783" customFormat="1" ht="14.4">
      <c r="A1227" s="462" t="s">
        <v>1386</v>
      </c>
      <c s="460">
        <v>1</v>
      </c>
      <c s="459" t="s">
        <v>3258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546305.76000000001</v>
      </c>
      <c s="463">
        <v>0</v>
      </c>
      <c s="464">
        <v>0</v>
      </c>
      <c s="464">
        <v>0</v>
      </c>
      <c s="464">
        <v>0</v>
      </c>
      <c s="469">
        <v>0</v>
      </c>
      <c s="469">
        <v>0</v>
      </c>
      <c s="465">
        <v>546305.76000000001</v>
      </c>
      <c s="471">
        <v>44291</v>
      </c>
      <c s="471">
        <v>46117</v>
      </c>
      <c s="477">
        <v>546305.76000000001</v>
      </c>
      <c s="861">
        <v>1.3472222222222223</v>
      </c>
      <c s="861">
        <v>5</v>
      </c>
      <c s="633">
        <v>0.071300000000000002</v>
      </c>
      <c s="473">
        <v>1.3472222222222223</v>
      </c>
      <c s="473">
        <v>5</v>
      </c>
      <c s="474">
        <v>0.071300000000000002</v>
      </c>
      <c s="783" t="s">
        <v>1478</v>
      </c>
      <c s="783" t="s">
        <v>1479</v>
      </c>
    </row>
    <row r="1228" spans="1:41" s="783" customFormat="1" ht="14.4">
      <c r="A1228" s="462" t="s">
        <v>1387</v>
      </c>
      <c s="460">
        <v>1</v>
      </c>
      <c s="459" t="s">
        <v>3259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183578.79000000001</v>
      </c>
      <c s="861">
        <v>0</v>
      </c>
      <c s="861">
        <v>0</v>
      </c>
      <c s="633">
        <v>0.059999999999999998</v>
      </c>
      <c s="473">
        <v>0</v>
      </c>
      <c s="473">
        <v>0</v>
      </c>
      <c s="474">
        <v>0</v>
      </c>
      <c s="783" t="s">
        <v>1478</v>
      </c>
      <c s="783" t="s">
        <v>1479</v>
      </c>
    </row>
    <row r="1229" spans="1:41" s="783" customFormat="1" ht="14.4">
      <c r="A1229" s="462" t="s">
        <v>1388</v>
      </c>
      <c s="460">
        <v>1</v>
      </c>
      <c s="459" t="s">
        <v>3260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428350.51000000001</v>
      </c>
      <c s="463">
        <v>0</v>
      </c>
      <c s="464">
        <v>0</v>
      </c>
      <c s="464">
        <v>0</v>
      </c>
      <c s="464">
        <v>0</v>
      </c>
      <c s="469">
        <v>0</v>
      </c>
      <c s="469">
        <v>0</v>
      </c>
      <c s="465">
        <v>428350.51000000001</v>
      </c>
      <c s="471">
        <v>44291</v>
      </c>
      <c s="471">
        <v>46117</v>
      </c>
      <c s="477">
        <v>428350.51000000001</v>
      </c>
      <c s="861">
        <v>1.3472222222222223</v>
      </c>
      <c s="861">
        <v>5</v>
      </c>
      <c s="633">
        <v>0.071300000000000002</v>
      </c>
      <c s="473">
        <v>1.3472222222222223</v>
      </c>
      <c s="473">
        <v>4.9999999999999991</v>
      </c>
      <c s="474">
        <v>0.071300000000000002</v>
      </c>
      <c s="783" t="s">
        <v>1478</v>
      </c>
      <c s="783" t="s">
        <v>1479</v>
      </c>
    </row>
    <row r="1230" spans="1:41" s="783" customFormat="1" ht="14.4">
      <c r="A1230" s="462" t="s">
        <v>1389</v>
      </c>
      <c s="460">
        <v>1</v>
      </c>
      <c s="459" t="s">
        <v>3261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168102.70000000001</v>
      </c>
      <c s="861">
        <v>0</v>
      </c>
      <c s="861">
        <v>0</v>
      </c>
      <c s="633">
        <v>0.061699999999999998</v>
      </c>
      <c s="473">
        <v>0</v>
      </c>
      <c s="473">
        <v>0</v>
      </c>
      <c s="474">
        <v>0</v>
      </c>
      <c s="783" t="s">
        <v>1478</v>
      </c>
      <c s="783" t="s">
        <v>1479</v>
      </c>
    </row>
    <row r="1231" spans="1:41" s="783" customFormat="1" ht="14.4">
      <c r="A1231" s="462" t="s">
        <v>1390</v>
      </c>
      <c s="460">
        <v>1</v>
      </c>
      <c s="459" t="s">
        <v>3262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390992.09000000003</v>
      </c>
      <c s="463">
        <v>0</v>
      </c>
      <c s="464">
        <v>0</v>
      </c>
      <c s="464">
        <v>0</v>
      </c>
      <c s="464">
        <v>0</v>
      </c>
      <c s="469">
        <v>0</v>
      </c>
      <c s="469">
        <v>0</v>
      </c>
      <c s="465">
        <v>390992.09000000003</v>
      </c>
      <c s="471">
        <v>44291</v>
      </c>
      <c s="471">
        <v>46117</v>
      </c>
      <c s="477">
        <v>390992.09000000003</v>
      </c>
      <c s="861">
        <v>1.3472222222222223</v>
      </c>
      <c s="861">
        <v>5</v>
      </c>
      <c s="633">
        <v>0.071300000000000002</v>
      </c>
      <c s="473">
        <v>1.3472222222222223</v>
      </c>
      <c s="473">
        <v>5</v>
      </c>
      <c s="474">
        <v>0.071300000000000002</v>
      </c>
      <c s="783" t="s">
        <v>1478</v>
      </c>
      <c s="783" t="s">
        <v>1479</v>
      </c>
    </row>
    <row r="1232" spans="1:41" s="783" customFormat="1" ht="14.4">
      <c r="A1232" s="462" t="s">
        <v>1391</v>
      </c>
      <c s="460">
        <v>1</v>
      </c>
      <c s="459" t="s">
        <v>3263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1044128</v>
      </c>
      <c s="861">
        <v>0</v>
      </c>
      <c s="861">
        <v>0</v>
      </c>
      <c s="633">
        <v>0.061699999999999998</v>
      </c>
      <c s="473">
        <v>0</v>
      </c>
      <c s="473">
        <v>0</v>
      </c>
      <c s="474">
        <v>0</v>
      </c>
      <c s="783" t="s">
        <v>1478</v>
      </c>
      <c s="783" t="s">
        <v>1479</v>
      </c>
    </row>
    <row r="1233" spans="1:41" s="783" customFormat="1" ht="14.4">
      <c r="A1233" s="462" t="s">
        <v>1392</v>
      </c>
      <c s="460">
        <v>1</v>
      </c>
      <c s="459" t="s">
        <v>3264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2428426</v>
      </c>
      <c s="463">
        <v>0</v>
      </c>
      <c s="464">
        <v>0</v>
      </c>
      <c s="464">
        <v>0</v>
      </c>
      <c s="464">
        <v>0</v>
      </c>
      <c s="469">
        <v>0</v>
      </c>
      <c s="469">
        <v>0</v>
      </c>
      <c s="465">
        <v>2428426</v>
      </c>
      <c s="471">
        <v>44291</v>
      </c>
      <c s="471">
        <v>46117</v>
      </c>
      <c s="477">
        <v>2428426</v>
      </c>
      <c s="861">
        <v>1.3472222222222223</v>
      </c>
      <c s="861">
        <v>5</v>
      </c>
      <c s="633">
        <v>0.071300000000000002</v>
      </c>
      <c s="473">
        <v>1.3472222222222223</v>
      </c>
      <c s="473">
        <v>5</v>
      </c>
      <c s="474">
        <v>0.071300000000000002</v>
      </c>
      <c s="783" t="s">
        <v>1478</v>
      </c>
      <c s="783" t="s">
        <v>1479</v>
      </c>
    </row>
    <row r="1234" spans="1:41" s="783" customFormat="1" ht="14.4">
      <c r="A1234" s="462" t="s">
        <v>1393</v>
      </c>
      <c s="460">
        <v>1</v>
      </c>
      <c s="459" t="s">
        <v>3265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102972.82000000001</v>
      </c>
      <c s="861">
        <v>0</v>
      </c>
      <c s="861">
        <v>0</v>
      </c>
      <c s="633">
        <v>0.061699999999999998</v>
      </c>
      <c s="473">
        <v>0</v>
      </c>
      <c s="473">
        <v>0</v>
      </c>
      <c s="474">
        <v>0</v>
      </c>
      <c s="783" t="s">
        <v>1478</v>
      </c>
      <c s="783" t="s">
        <v>1479</v>
      </c>
    </row>
    <row r="1235" spans="1:41" s="783" customFormat="1" ht="14.4">
      <c r="A1235" s="462" t="s">
        <v>1394</v>
      </c>
      <c s="460">
        <v>1</v>
      </c>
      <c s="459" t="s">
        <v>3266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239449.89000000001</v>
      </c>
      <c s="463">
        <v>0</v>
      </c>
      <c s="464">
        <v>0</v>
      </c>
      <c s="464">
        <v>0</v>
      </c>
      <c s="464">
        <v>0</v>
      </c>
      <c s="469">
        <v>0</v>
      </c>
      <c s="469">
        <v>0</v>
      </c>
      <c s="465">
        <v>239449.89000000001</v>
      </c>
      <c s="471">
        <v>44291</v>
      </c>
      <c s="471">
        <v>46117</v>
      </c>
      <c s="477">
        <v>239449.89000000001</v>
      </c>
      <c s="861">
        <v>1.3472222222222223</v>
      </c>
      <c s="861">
        <v>5</v>
      </c>
      <c s="633">
        <v>0.071300000000000002</v>
      </c>
      <c s="473">
        <v>1.3472222222222223</v>
      </c>
      <c s="473">
        <v>5.0000000000000009</v>
      </c>
      <c s="474">
        <v>0.071300000000000002</v>
      </c>
      <c s="783" t="s">
        <v>1478</v>
      </c>
      <c s="783" t="s">
        <v>1479</v>
      </c>
    </row>
    <row r="1236" spans="1:41" s="783" customFormat="1" ht="14.4">
      <c r="A1236" s="462" t="s">
        <v>1449</v>
      </c>
      <c s="460">
        <v>1</v>
      </c>
      <c s="459" t="s">
        <v>3267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77">
        <v>980097</v>
      </c>
      <c s="861">
        <v>0</v>
      </c>
      <c s="861">
        <v>0</v>
      </c>
      <c s="633">
        <v>0.061699999999999998</v>
      </c>
      <c s="473">
        <v>0</v>
      </c>
      <c s="473">
        <v>0</v>
      </c>
      <c s="474">
        <v>0</v>
      </c>
      <c s="783" t="s">
        <v>1478</v>
      </c>
      <c s="783" t="s">
        <v>1479</v>
      </c>
    </row>
    <row r="1237" spans="1:41" s="783" customFormat="1" ht="14.4">
      <c r="A1237" s="462" t="s">
        <v>1450</v>
      </c>
      <c s="460">
        <v>1</v>
      </c>
      <c s="459" t="s">
        <v>3268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2277850</v>
      </c>
      <c s="463">
        <v>0</v>
      </c>
      <c s="464">
        <v>0</v>
      </c>
      <c s="464">
        <v>0</v>
      </c>
      <c s="464">
        <v>0</v>
      </c>
      <c s="469">
        <v>0</v>
      </c>
      <c s="469">
        <v>0</v>
      </c>
      <c s="465">
        <v>2277850</v>
      </c>
      <c s="471">
        <v>44291</v>
      </c>
      <c s="471">
        <v>46117</v>
      </c>
      <c s="494">
        <v>2277850</v>
      </c>
      <c s="861">
        <v>1.3472222222222223</v>
      </c>
      <c s="861">
        <v>5</v>
      </c>
      <c s="633">
        <v>0.071300000000000002</v>
      </c>
      <c s="473">
        <v>1.3472222222222223</v>
      </c>
      <c s="473">
        <v>5</v>
      </c>
      <c s="474">
        <v>0.071300000000000002</v>
      </c>
      <c s="783" t="s">
        <v>1478</v>
      </c>
      <c s="783" t="s">
        <v>1479</v>
      </c>
    </row>
    <row r="1238" spans="1:41" s="783" customFormat="1" ht="14.4">
      <c r="A1238" s="462" t="s">
        <v>1451</v>
      </c>
      <c s="460">
        <v>1</v>
      </c>
      <c s="459" t="s">
        <v>3269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1516409.26</v>
      </c>
      <c s="463">
        <v>0</v>
      </c>
      <c s="464">
        <v>0</v>
      </c>
      <c s="464">
        <v>0</v>
      </c>
      <c s="464">
        <v>0</v>
      </c>
      <c s="469">
        <v>0</v>
      </c>
      <c s="469">
        <v>0</v>
      </c>
      <c s="465">
        <v>1516409.26</v>
      </c>
      <c s="471">
        <v>44291</v>
      </c>
      <c s="471">
        <v>46117</v>
      </c>
      <c s="494">
        <v>1516409.26</v>
      </c>
      <c s="861">
        <v>1.3472222222222223</v>
      </c>
      <c s="861">
        <v>5</v>
      </c>
      <c s="633">
        <v>0.071300000000000002</v>
      </c>
      <c s="473">
        <v>1.3472222222222223</v>
      </c>
      <c s="473">
        <v>5</v>
      </c>
      <c s="474">
        <v>0.071300000000000002</v>
      </c>
      <c s="783" t="s">
        <v>1478</v>
      </c>
      <c s="783" t="s">
        <v>1479</v>
      </c>
    </row>
    <row r="1239" spans="1:41" s="783" customFormat="1" ht="14.4">
      <c r="A1239" s="462" t="s">
        <v>1452</v>
      </c>
      <c s="460">
        <v>1</v>
      </c>
      <c s="459" t="s">
        <v>3270</v>
      </c>
      <c s="460" t="s">
        <v>364</v>
      </c>
      <c s="459" t="s">
        <v>365</v>
      </c>
      <c s="459" t="s">
        <v>979</v>
      </c>
      <c s="459" t="s">
        <v>808</v>
      </c>
      <c s="459" t="s">
        <v>957</v>
      </c>
      <c s="459" t="s">
        <v>368</v>
      </c>
      <c s="459" t="s">
        <v>1</v>
      </c>
      <c s="459" t="s">
        <v>808</v>
      </c>
      <c s="459" t="s">
        <v>367</v>
      </c>
      <c s="459" t="s">
        <v>372</v>
      </c>
      <c s="460">
        <v>1</v>
      </c>
      <c s="460">
        <v>1</v>
      </c>
      <c s="460">
        <v>1</v>
      </c>
      <c s="466">
        <v>0</v>
      </c>
      <c s="466">
        <v>1</v>
      </c>
      <c s="466">
        <v>1</v>
      </c>
      <c s="467">
        <v>1</v>
      </c>
      <c s="467">
        <v>0</v>
      </c>
      <c s="467">
        <v>0</v>
      </c>
      <c s="468">
        <v>0</v>
      </c>
      <c s="463">
        <v>0</v>
      </c>
      <c s="464">
        <v>0</v>
      </c>
      <c s="464">
        <v>0</v>
      </c>
      <c s="464">
        <v>0</v>
      </c>
      <c s="469">
        <v>0</v>
      </c>
      <c s="469">
        <v>0</v>
      </c>
      <c s="465">
        <v>0</v>
      </c>
      <c s="471">
        <v>44291</v>
      </c>
      <c s="471">
        <v>45387</v>
      </c>
      <c s="494">
        <v>40000000</v>
      </c>
      <c s="861">
        <v>0</v>
      </c>
      <c s="861">
        <v>0</v>
      </c>
      <c s="633">
        <v>0.061699999999999998</v>
      </c>
      <c s="473">
        <v>0</v>
      </c>
      <c s="473">
        <v>0</v>
      </c>
      <c s="474">
        <v>0</v>
      </c>
      <c s="783" t="s">
        <v>1478</v>
      </c>
      <c s="783" t="s">
        <v>1479</v>
      </c>
    </row>
    <row r="1240" spans="1:41" s="783" customFormat="1" ht="14.4">
      <c r="A1240" s="462" t="s">
        <v>1453</v>
      </c>
      <c s="460">
        <v>1</v>
      </c>
      <c s="459" t="s">
        <v>3271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94">
        <v>3632512.1200000001</v>
      </c>
      <c s="861">
        <v>0</v>
      </c>
      <c s="861">
        <v>0</v>
      </c>
      <c s="633">
        <v>0.061699999999999998</v>
      </c>
      <c s="473">
        <v>0</v>
      </c>
      <c s="473">
        <v>0</v>
      </c>
      <c s="474">
        <v>0</v>
      </c>
      <c s="783" t="s">
        <v>1478</v>
      </c>
      <c s="783" t="s">
        <v>1479</v>
      </c>
    </row>
    <row r="1241" spans="1:41" s="783" customFormat="1" ht="14.4">
      <c r="A1241" s="462" t="s">
        <v>1454</v>
      </c>
      <c s="460">
        <v>1</v>
      </c>
      <c s="459" t="s">
        <v>3272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4934730.5300000003</v>
      </c>
      <c s="463">
        <v>0</v>
      </c>
      <c s="464">
        <v>0</v>
      </c>
      <c s="464">
        <v>0</v>
      </c>
      <c s="464">
        <v>0</v>
      </c>
      <c s="469">
        <v>0</v>
      </c>
      <c s="469">
        <v>0</v>
      </c>
      <c s="465">
        <v>4934730.5300000003</v>
      </c>
      <c s="471">
        <v>44291</v>
      </c>
      <c s="471">
        <v>45387</v>
      </c>
      <c s="494">
        <v>4934730.5300000003</v>
      </c>
      <c s="861">
        <v>0</v>
      </c>
      <c s="861">
        <v>0</v>
      </c>
      <c s="633">
        <v>0.071300000000000002</v>
      </c>
      <c s="473">
        <v>0</v>
      </c>
      <c s="473">
        <v>0</v>
      </c>
      <c s="474">
        <v>0.071300000000000002</v>
      </c>
      <c s="783" t="s">
        <v>1478</v>
      </c>
      <c s="783" t="s">
        <v>1479</v>
      </c>
    </row>
    <row r="1242" spans="1:41" s="783" customFormat="1" ht="14.4">
      <c r="A1242" s="462" t="s">
        <v>1455</v>
      </c>
      <c s="460">
        <v>1</v>
      </c>
      <c s="459" t="s">
        <v>3273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8149311.8399999999</v>
      </c>
      <c s="463">
        <v>0</v>
      </c>
      <c s="464">
        <v>0</v>
      </c>
      <c s="464">
        <v>0</v>
      </c>
      <c s="464">
        <v>0</v>
      </c>
      <c s="469">
        <v>0</v>
      </c>
      <c s="469">
        <v>0</v>
      </c>
      <c s="465">
        <v>8149311.8399999999</v>
      </c>
      <c s="471">
        <v>44291</v>
      </c>
      <c s="471">
        <v>46117</v>
      </c>
      <c s="494">
        <v>8149311.8399999999</v>
      </c>
      <c s="861">
        <v>1.3472222222222223</v>
      </c>
      <c s="861">
        <v>5</v>
      </c>
      <c s="633">
        <v>0.071300000000000002</v>
      </c>
      <c s="473">
        <v>1.3472222222222223</v>
      </c>
      <c s="473">
        <v>5.0000000000000009</v>
      </c>
      <c s="474">
        <v>0.071300000000000002</v>
      </c>
      <c s="783" t="s">
        <v>1478</v>
      </c>
      <c s="783" t="s">
        <v>1479</v>
      </c>
    </row>
    <row r="1243" spans="1:41" s="783" customFormat="1" ht="14.4">
      <c r="A1243" s="462" t="s">
        <v>1456</v>
      </c>
      <c s="460">
        <v>1</v>
      </c>
      <c s="459" t="s">
        <v>3274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0</v>
      </c>
      <c s="463">
        <v>0</v>
      </c>
      <c s="464">
        <v>0</v>
      </c>
      <c s="464">
        <v>0</v>
      </c>
      <c s="464">
        <v>0</v>
      </c>
      <c s="469">
        <v>0</v>
      </c>
      <c s="469">
        <v>0</v>
      </c>
      <c s="465">
        <v>0</v>
      </c>
      <c s="471">
        <v>44291</v>
      </c>
      <c s="471">
        <v>45387</v>
      </c>
      <c s="494">
        <v>1674218</v>
      </c>
      <c s="861">
        <v>0</v>
      </c>
      <c s="861">
        <v>0</v>
      </c>
      <c s="633">
        <v>0.061699999999999998</v>
      </c>
      <c s="473">
        <v>0</v>
      </c>
      <c s="473">
        <v>0</v>
      </c>
      <c s="474">
        <v>0</v>
      </c>
      <c s="783" t="s">
        <v>1478</v>
      </c>
      <c s="783" t="s">
        <v>1479</v>
      </c>
    </row>
    <row r="1244" spans="1:41" s="783" customFormat="1" ht="14.4">
      <c r="A1244" s="462" t="s">
        <v>1457</v>
      </c>
      <c s="460">
        <v>1</v>
      </c>
      <c s="459" t="s">
        <v>3275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468">
        <v>1666646</v>
      </c>
      <c s="463">
        <v>0</v>
      </c>
      <c s="464">
        <v>0</v>
      </c>
      <c s="464">
        <v>0</v>
      </c>
      <c s="464">
        <v>0</v>
      </c>
      <c s="469">
        <v>0</v>
      </c>
      <c s="469">
        <v>0</v>
      </c>
      <c s="465">
        <v>1666646</v>
      </c>
      <c s="471">
        <v>44291</v>
      </c>
      <c s="471">
        <v>46117</v>
      </c>
      <c s="494">
        <v>1666646</v>
      </c>
      <c s="861">
        <v>1.3472222222222223</v>
      </c>
      <c s="861">
        <v>5</v>
      </c>
      <c s="633">
        <v>0.071300000000000002</v>
      </c>
      <c s="473">
        <v>1.3472222222222223</v>
      </c>
      <c s="473">
        <v>5</v>
      </c>
      <c s="474">
        <v>0.071300000000000002</v>
      </c>
      <c s="783" t="s">
        <v>1478</v>
      </c>
      <c s="783" t="s">
        <v>1479</v>
      </c>
    </row>
    <row r="1245" spans="1:41" s="783" customFormat="1" ht="14.4">
      <c r="A1245" s="462" t="s">
        <v>1458</v>
      </c>
      <c s="460">
        <v>1</v>
      </c>
      <c s="459" t="s">
        <v>3276</v>
      </c>
      <c s="460"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468">
        <v>96810548.420000002</v>
      </c>
      <c s="463">
        <v>0</v>
      </c>
      <c s="464">
        <v>0</v>
      </c>
      <c s="464">
        <v>0</v>
      </c>
      <c s="464">
        <v>0</v>
      </c>
      <c s="469">
        <v>0</v>
      </c>
      <c s="469">
        <v>0</v>
      </c>
      <c s="465">
        <v>96810548.420000002</v>
      </c>
      <c s="471">
        <v>44314</v>
      </c>
      <c s="471">
        <v>47966</v>
      </c>
      <c s="494">
        <v>96810548.420000002</v>
      </c>
      <c s="861">
        <v>6.4111111111111114</v>
      </c>
      <c s="861">
        <v>10</v>
      </c>
      <c s="684">
        <v>0.078262999999999999</v>
      </c>
      <c s="473">
        <v>6.4111111111111105</v>
      </c>
      <c s="473">
        <v>10</v>
      </c>
      <c s="474">
        <v>0.078262999999999999</v>
      </c>
      <c s="783" t="s">
        <v>1478</v>
      </c>
      <c s="783" t="s">
        <v>1479</v>
      </c>
    </row>
    <row r="1246" spans="1:41" s="783" customFormat="1" ht="14.4">
      <c r="A1246" s="24" t="s">
        <v>1481</v>
      </c>
      <c s="517">
        <v>2</v>
      </c>
      <c s="459" t="s">
        <v>3277</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0</v>
      </c>
      <c s="463">
        <v>0</v>
      </c>
      <c s="464">
        <v>0</v>
      </c>
      <c s="464">
        <v>0</v>
      </c>
      <c s="464">
        <v>0</v>
      </c>
      <c s="469">
        <v>0</v>
      </c>
      <c s="469">
        <v>0</v>
      </c>
      <c s="465">
        <v>0</v>
      </c>
      <c s="471">
        <v>44678</v>
      </c>
      <c s="471">
        <v>45409</v>
      </c>
      <c s="473">
        <v>338217.5</v>
      </c>
      <c s="861">
        <v>0</v>
      </c>
      <c s="861">
        <v>0</v>
      </c>
      <c s="633">
        <v>0.038199999999999998</v>
      </c>
      <c s="473">
        <v>0</v>
      </c>
      <c s="473">
        <v>0</v>
      </c>
      <c s="474">
        <v>0</v>
      </c>
      <c s="783" t="s">
        <v>1478</v>
      </c>
      <c s="783" t="s">
        <v>1479</v>
      </c>
    </row>
    <row r="1247" spans="1:41" s="783" customFormat="1" ht="14.4">
      <c r="A1247" s="24" t="s">
        <v>1481</v>
      </c>
      <c s="517">
        <v>3</v>
      </c>
      <c s="459" t="s">
        <v>3278</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270220</v>
      </c>
      <c s="463">
        <v>0</v>
      </c>
      <c s="464">
        <v>0</v>
      </c>
      <c s="464">
        <v>968.28999999999996</v>
      </c>
      <c s="464">
        <v>0</v>
      </c>
      <c s="469">
        <v>0</v>
      </c>
      <c s="469">
        <v>0</v>
      </c>
      <c s="465">
        <v>270220</v>
      </c>
      <c s="471">
        <v>44678</v>
      </c>
      <c s="471">
        <v>45774</v>
      </c>
      <c s="473">
        <v>540440</v>
      </c>
      <c s="861">
        <v>0.40833333333333333</v>
      </c>
      <c s="861">
        <v>3</v>
      </c>
      <c s="633">
        <v>0.042999999999999997</v>
      </c>
      <c s="473">
        <v>0.40833333333333333</v>
      </c>
      <c s="473">
        <v>3</v>
      </c>
      <c s="474">
        <v>0.042999999999999997</v>
      </c>
      <c s="783" t="s">
        <v>1478</v>
      </c>
      <c s="783" t="s">
        <v>1479</v>
      </c>
    </row>
    <row r="1248" spans="1:41" s="783" customFormat="1" ht="14.4">
      <c r="A1248" s="24" t="s">
        <v>1481</v>
      </c>
      <c s="517">
        <v>4</v>
      </c>
      <c s="459" t="s">
        <v>3279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520085</v>
      </c>
      <c s="463">
        <v>0</v>
      </c>
      <c s="464">
        <v>0</v>
      </c>
      <c s="464">
        <v>2041.3299999999999</v>
      </c>
      <c s="464">
        <v>0</v>
      </c>
      <c s="469">
        <v>0</v>
      </c>
      <c s="469">
        <v>0</v>
      </c>
      <c s="465">
        <v>520085</v>
      </c>
      <c s="471">
        <v>44678</v>
      </c>
      <c s="471">
        <v>46139</v>
      </c>
      <c s="473">
        <v>520085</v>
      </c>
      <c s="861">
        <v>1.4083333333333334</v>
      </c>
      <c s="861">
        <v>4</v>
      </c>
      <c s="633">
        <v>0.047100000000000003</v>
      </c>
      <c s="473">
        <v>1.4083333333333334</v>
      </c>
      <c s="473">
        <v>4</v>
      </c>
      <c s="474">
        <v>0.047100000000000003</v>
      </c>
      <c s="783" t="s">
        <v>1478</v>
      </c>
      <c s="783" t="s">
        <v>1479</v>
      </c>
    </row>
    <row r="1249" spans="1:41" s="783" customFormat="1" ht="14.4">
      <c r="A1249" s="24" t="s">
        <v>1481</v>
      </c>
      <c s="517">
        <v>5</v>
      </c>
      <c s="459" t="s">
        <v>3280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1439010</v>
      </c>
      <c s="463">
        <v>0</v>
      </c>
      <c s="464">
        <v>0</v>
      </c>
      <c s="464">
        <v>6079.8199999999997</v>
      </c>
      <c s="464">
        <v>0</v>
      </c>
      <c s="469">
        <v>0</v>
      </c>
      <c s="469">
        <v>0</v>
      </c>
      <c s="465">
        <v>1439010</v>
      </c>
      <c s="471">
        <v>44678</v>
      </c>
      <c s="471">
        <v>46504</v>
      </c>
      <c s="473">
        <v>1439010</v>
      </c>
      <c s="861">
        <v>2.4083333333333332</v>
      </c>
      <c s="861">
        <v>5</v>
      </c>
      <c s="633">
        <v>0.050700000000000002</v>
      </c>
      <c s="473">
        <v>2.4083333333333332</v>
      </c>
      <c s="473">
        <v>5</v>
      </c>
      <c s="474">
        <v>0.050700000000000002</v>
      </c>
      <c s="783" t="s">
        <v>1478</v>
      </c>
      <c s="783" t="s">
        <v>1479</v>
      </c>
    </row>
    <row r="1250" spans="1:41" s="783" customFormat="1" ht="14.4">
      <c r="A1250" s="24" t="s">
        <v>1481</v>
      </c>
      <c s="517">
        <v>6</v>
      </c>
      <c s="459" t="s">
        <v>3281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8232712.5</v>
      </c>
      <c s="463">
        <v>0</v>
      </c>
      <c s="464">
        <v>0</v>
      </c>
      <c s="464">
        <v>36772.779999999999</v>
      </c>
      <c s="464">
        <v>0</v>
      </c>
      <c s="469">
        <v>0</v>
      </c>
      <c s="469">
        <v>0</v>
      </c>
      <c s="465">
        <v>8232712.5</v>
      </c>
      <c s="471">
        <v>44678</v>
      </c>
      <c s="471">
        <v>46870</v>
      </c>
      <c s="473">
        <v>8232712.5</v>
      </c>
      <c s="861">
        <v>3.4083333333333332</v>
      </c>
      <c s="861">
        <v>6</v>
      </c>
      <c s="633">
        <v>0.053600000000000002</v>
      </c>
      <c s="473">
        <v>3.4083333333333332</v>
      </c>
      <c s="473">
        <v>6</v>
      </c>
      <c s="474">
        <v>0.053600000000000002</v>
      </c>
      <c s="783" t="s">
        <v>1478</v>
      </c>
      <c s="783" t="s">
        <v>1479</v>
      </c>
    </row>
    <row r="1251" spans="1:41" s="783" customFormat="1" ht="14.4">
      <c r="A1251" s="24" t="s">
        <v>1481</v>
      </c>
      <c s="517">
        <v>7</v>
      </c>
      <c s="459" t="s">
        <v>3282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4168350</v>
      </c>
      <c s="463">
        <v>0</v>
      </c>
      <c s="464">
        <v>0</v>
      </c>
      <c s="464">
        <v>19591.240000000002</v>
      </c>
      <c s="464">
        <v>0</v>
      </c>
      <c s="469">
        <v>0</v>
      </c>
      <c s="469">
        <v>0</v>
      </c>
      <c s="465">
        <v>4168350</v>
      </c>
      <c s="471">
        <v>44678</v>
      </c>
      <c s="471">
        <v>47235</v>
      </c>
      <c s="473">
        <v>4168350</v>
      </c>
      <c s="861">
        <v>4.4083333333333332</v>
      </c>
      <c s="861">
        <v>7</v>
      </c>
      <c s="633">
        <v>0.056399999999999999</v>
      </c>
      <c s="473">
        <v>4.4083333333333332</v>
      </c>
      <c s="473">
        <v>7</v>
      </c>
      <c s="474">
        <v>0.056399999999999999</v>
      </c>
      <c s="783" t="s">
        <v>1478</v>
      </c>
      <c s="783" t="s">
        <v>1479</v>
      </c>
    </row>
    <row r="1252" spans="1:41" s="783" customFormat="1" ht="14.4">
      <c r="A1252" s="24" t="s">
        <v>1481</v>
      </c>
      <c s="517">
        <v>8</v>
      </c>
      <c s="459" t="s">
        <v>3283</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388957.5</v>
      </c>
      <c s="463">
        <v>0</v>
      </c>
      <c s="464">
        <v>0</v>
      </c>
      <c s="464">
        <v>1922.0999999999999</v>
      </c>
      <c s="464">
        <v>0</v>
      </c>
      <c s="469">
        <v>0</v>
      </c>
      <c s="469">
        <v>0</v>
      </c>
      <c s="465">
        <v>388957.5</v>
      </c>
      <c s="471">
        <v>44678</v>
      </c>
      <c s="471">
        <v>47600</v>
      </c>
      <c s="473">
        <v>388957.5</v>
      </c>
      <c s="861">
        <v>5.4083333333333332</v>
      </c>
      <c s="861">
        <v>8</v>
      </c>
      <c s="633">
        <v>0.059299999999999999</v>
      </c>
      <c s="473">
        <v>5.4083333333333332</v>
      </c>
      <c s="473">
        <v>8</v>
      </c>
      <c s="474">
        <v>0.059299999999999999</v>
      </c>
      <c s="783" t="s">
        <v>1478</v>
      </c>
      <c s="783" t="s">
        <v>1479</v>
      </c>
    </row>
    <row r="1253" spans="1:41" s="783" customFormat="1" ht="14.4">
      <c r="A1253" s="24" t="s">
        <v>1481</v>
      </c>
      <c s="517">
        <v>9</v>
      </c>
      <c s="459" t="s">
        <v>3284</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53100</v>
      </c>
      <c s="463">
        <v>0</v>
      </c>
      <c s="464">
        <v>0</v>
      </c>
      <c s="464">
        <v>287.62</v>
      </c>
      <c s="464">
        <v>0</v>
      </c>
      <c s="469">
        <v>0</v>
      </c>
      <c s="469">
        <v>0</v>
      </c>
      <c s="465">
        <v>53100</v>
      </c>
      <c s="471">
        <v>44678</v>
      </c>
      <c s="471">
        <v>48331</v>
      </c>
      <c s="473">
        <v>53100</v>
      </c>
      <c s="861">
        <v>7.4083333333333332</v>
      </c>
      <c s="861">
        <v>10</v>
      </c>
      <c s="633">
        <v>0.065000000000000002</v>
      </c>
      <c s="473">
        <v>7.4083333333333332</v>
      </c>
      <c s="473">
        <v>10</v>
      </c>
      <c s="474">
        <v>0.065000000000000002</v>
      </c>
      <c s="783" t="s">
        <v>1478</v>
      </c>
      <c s="783" t="s">
        <v>1479</v>
      </c>
    </row>
    <row r="1254" spans="1:41" s="783" customFormat="1" ht="14.4">
      <c r="A1254" s="24" t="s">
        <v>1495</v>
      </c>
      <c s="517">
        <v>1</v>
      </c>
      <c s="24" t="s">
        <v>1523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0</v>
      </c>
      <c s="463">
        <v>0</v>
      </c>
      <c s="464">
        <v>0</v>
      </c>
      <c s="464">
        <v>0</v>
      </c>
      <c s="464">
        <v>0</v>
      </c>
      <c s="469">
        <v>0</v>
      </c>
      <c s="469">
        <v>0</v>
      </c>
      <c s="465">
        <v>0</v>
      </c>
      <c s="471">
        <v>44685</v>
      </c>
      <c s="471">
        <v>45416</v>
      </c>
      <c s="842">
        <v>1816970.3899999999</v>
      </c>
      <c s="861">
        <v>0</v>
      </c>
      <c s="861">
        <v>0</v>
      </c>
      <c s="843">
        <v>0.051888999999999998</v>
      </c>
      <c s="473">
        <v>0</v>
      </c>
      <c s="473">
        <v>0</v>
      </c>
      <c s="474">
        <v>0</v>
      </c>
      <c s="783" t="s">
        <v>1478</v>
      </c>
      <c s="783" t="s">
        <v>1479</v>
      </c>
    </row>
    <row r="1255" spans="1:41" s="783" customFormat="1" ht="14.4">
      <c r="A1255" s="24" t="s">
        <v>1496</v>
      </c>
      <c s="517">
        <v>1</v>
      </c>
      <c s="24" t="s">
        <v>1524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778701.58999999997</v>
      </c>
      <c s="463">
        <v>0</v>
      </c>
      <c s="464">
        <v>0</v>
      </c>
      <c s="464">
        <v>24004.639999999999</v>
      </c>
      <c s="464">
        <v>0</v>
      </c>
      <c s="469">
        <v>0</v>
      </c>
      <c s="469">
        <v>0</v>
      </c>
      <c s="465">
        <v>778701.58999999997</v>
      </c>
      <c s="471">
        <v>44685</v>
      </c>
      <c s="471">
        <v>45781</v>
      </c>
      <c s="844">
        <v>778701.58999999997</v>
      </c>
      <c s="861">
        <v>0.42777777777777776</v>
      </c>
      <c s="861">
        <v>3</v>
      </c>
      <c s="684">
        <v>0.061652999999999999</v>
      </c>
      <c s="473">
        <v>0.42777777777777776</v>
      </c>
      <c s="473">
        <v>3</v>
      </c>
      <c s="474">
        <v>0.061652999999999999</v>
      </c>
      <c s="783" t="s">
        <v>1478</v>
      </c>
      <c s="783" t="s">
        <v>1479</v>
      </c>
    </row>
    <row r="1256" spans="1:41" s="783" customFormat="1" ht="14.4">
      <c r="A1256" s="24" t="s">
        <v>1497</v>
      </c>
      <c s="517">
        <v>1</v>
      </c>
      <c s="24" t="s">
        <v>1525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848055.28000000003</v>
      </c>
      <c s="463">
        <v>0</v>
      </c>
      <c s="464">
        <v>0</v>
      </c>
      <c s="464">
        <v>26142.580000000002</v>
      </c>
      <c s="464">
        <v>0</v>
      </c>
      <c s="469">
        <v>0</v>
      </c>
      <c s="469">
        <v>0</v>
      </c>
      <c s="465">
        <v>848055.28000000003</v>
      </c>
      <c s="471">
        <v>44685</v>
      </c>
      <c s="471">
        <v>45781</v>
      </c>
      <c s="683">
        <v>848055.28000000003</v>
      </c>
      <c s="861">
        <v>0.42777777777777776</v>
      </c>
      <c s="861">
        <v>3</v>
      </c>
      <c s="684">
        <v>0.061652999999999999</v>
      </c>
      <c s="473">
        <v>0.42777777777777776</v>
      </c>
      <c s="473">
        <v>2.9999999999999996</v>
      </c>
      <c s="474">
        <v>0.061652999999999999</v>
      </c>
      <c s="783" t="s">
        <v>1478</v>
      </c>
      <c s="783" t="s">
        <v>1479</v>
      </c>
    </row>
    <row r="1257" spans="1:41" s="783" customFormat="1" ht="14.4">
      <c r="A1257" s="24" t="s">
        <v>1498</v>
      </c>
      <c s="517">
        <v>1</v>
      </c>
      <c s="24" t="s">
        <v>1526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1978795.6399999999</v>
      </c>
      <c s="463">
        <v>0</v>
      </c>
      <c s="464">
        <v>0</v>
      </c>
      <c s="464">
        <v>70539.119999999995</v>
      </c>
      <c s="464">
        <v>0</v>
      </c>
      <c s="469">
        <v>0</v>
      </c>
      <c s="469">
        <v>0</v>
      </c>
      <c s="465">
        <v>1978795.6399999999</v>
      </c>
      <c s="471">
        <v>44685</v>
      </c>
      <c s="471">
        <v>46511</v>
      </c>
      <c s="683">
        <v>1978795.6399999999</v>
      </c>
      <c s="861">
        <v>2.4277777777777776</v>
      </c>
      <c s="861">
        <v>5</v>
      </c>
      <c s="684">
        <v>0.071294999999999997</v>
      </c>
      <c s="473">
        <v>2.4277777777777776</v>
      </c>
      <c s="473">
        <v>5</v>
      </c>
      <c s="474">
        <v>0.071294999999999997</v>
      </c>
      <c s="783" t="s">
        <v>1478</v>
      </c>
      <c s="783" t="s">
        <v>1479</v>
      </c>
    </row>
    <row r="1258" spans="1:41" s="783" customFormat="1" ht="14.4">
      <c r="A1258" s="24" t="s">
        <v>1499</v>
      </c>
      <c s="517">
        <v>1</v>
      </c>
      <c s="24" t="s">
        <v>1527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1310925.75</v>
      </c>
      <c s="463">
        <v>0</v>
      </c>
      <c s="464">
        <v>0</v>
      </c>
      <c s="464">
        <v>40411.25</v>
      </c>
      <c s="464">
        <v>0</v>
      </c>
      <c s="469">
        <v>0</v>
      </c>
      <c s="469">
        <v>0</v>
      </c>
      <c s="465">
        <v>1310925.75</v>
      </c>
      <c s="471">
        <v>44685</v>
      </c>
      <c s="471">
        <v>45781</v>
      </c>
      <c s="683">
        <v>1310925.75</v>
      </c>
      <c s="861">
        <v>0.42777777777777776</v>
      </c>
      <c s="861">
        <v>3</v>
      </c>
      <c s="684">
        <v>0.061652999999999999</v>
      </c>
      <c s="473">
        <v>0.42777777777777776</v>
      </c>
      <c s="473">
        <v>3</v>
      </c>
      <c s="474">
        <v>0.061652999999999999</v>
      </c>
      <c s="783" t="s">
        <v>1478</v>
      </c>
      <c s="783" t="s">
        <v>1479</v>
      </c>
    </row>
    <row r="1259" spans="1:41" s="783" customFormat="1" ht="14.4">
      <c r="A1259" s="24" t="s">
        <v>1500</v>
      </c>
      <c s="517">
        <v>1</v>
      </c>
      <c s="24" t="s">
        <v>1528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3058826.75</v>
      </c>
      <c s="463">
        <v>0</v>
      </c>
      <c s="464">
        <v>0</v>
      </c>
      <c s="464">
        <v>109039.53</v>
      </c>
      <c s="464">
        <v>0</v>
      </c>
      <c s="469">
        <v>0</v>
      </c>
      <c s="469">
        <v>0</v>
      </c>
      <c s="465">
        <v>3058826.75</v>
      </c>
      <c s="471">
        <v>44685</v>
      </c>
      <c s="471">
        <v>46511</v>
      </c>
      <c s="683">
        <v>3058826.75</v>
      </c>
      <c s="861">
        <v>2.4277777777777776</v>
      </c>
      <c s="861">
        <v>5</v>
      </c>
      <c s="684">
        <v>0.071294999999999997</v>
      </c>
      <c s="473">
        <v>2.4277777777777776</v>
      </c>
      <c s="473">
        <v>5</v>
      </c>
      <c s="474">
        <v>0.071294999999999997</v>
      </c>
      <c s="783" t="s">
        <v>1478</v>
      </c>
      <c s="783" t="s">
        <v>1479</v>
      </c>
    </row>
    <row r="1260" spans="1:41" s="783" customFormat="1" ht="14.4">
      <c r="A1260" s="24" t="s">
        <v>1501</v>
      </c>
      <c s="517">
        <v>1</v>
      </c>
      <c s="24" t="s">
        <v>1529</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0</v>
      </c>
      <c s="463">
        <v>0</v>
      </c>
      <c s="464">
        <v>0</v>
      </c>
      <c s="464">
        <v>0</v>
      </c>
      <c s="464">
        <v>0</v>
      </c>
      <c s="469">
        <v>0</v>
      </c>
      <c s="469">
        <v>0</v>
      </c>
      <c s="465">
        <v>0</v>
      </c>
      <c s="471">
        <v>44685</v>
      </c>
      <c s="471">
        <v>45416</v>
      </c>
      <c s="844">
        <v>134000000</v>
      </c>
      <c s="861">
        <v>0</v>
      </c>
      <c s="861">
        <v>0</v>
      </c>
      <c s="684">
        <v>0.051888999999999998</v>
      </c>
      <c s="473">
        <v>0</v>
      </c>
      <c s="473">
        <v>0</v>
      </c>
      <c s="474">
        <v>0</v>
      </c>
      <c s="783" t="s">
        <v>1478</v>
      </c>
      <c s="783" t="s">
        <v>1479</v>
      </c>
    </row>
    <row r="1261" spans="1:41" s="783" customFormat="1" ht="14.4">
      <c r="A1261" s="24" t="s">
        <v>1502</v>
      </c>
      <c s="517">
        <v>1</v>
      </c>
      <c s="24" t="s">
        <v>1530</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0</v>
      </c>
      <c s="463">
        <v>0</v>
      </c>
      <c s="464">
        <v>0</v>
      </c>
      <c s="464">
        <v>0</v>
      </c>
      <c s="464">
        <v>0</v>
      </c>
      <c s="469">
        <v>0</v>
      </c>
      <c s="469">
        <v>0</v>
      </c>
      <c s="465">
        <v>0</v>
      </c>
      <c s="471">
        <v>44685</v>
      </c>
      <c s="471">
        <v>45416</v>
      </c>
      <c s="844">
        <v>51000000</v>
      </c>
      <c s="861">
        <v>0</v>
      </c>
      <c s="861">
        <v>0</v>
      </c>
      <c s="684">
        <v>0.051888999999999998</v>
      </c>
      <c s="473">
        <v>0</v>
      </c>
      <c s="473">
        <v>0</v>
      </c>
      <c s="474">
        <v>0</v>
      </c>
      <c s="783" t="s">
        <v>1478</v>
      </c>
      <c s="783" t="s">
        <v>1479</v>
      </c>
    </row>
    <row r="1262" spans="1:41" s="783" customFormat="1" ht="14.4">
      <c r="A1262" s="24" t="s">
        <v>1503</v>
      </c>
      <c s="517">
        <v>1</v>
      </c>
      <c s="24" t="s">
        <v>1531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1037107.1</v>
      </c>
      <c s="463">
        <v>0</v>
      </c>
      <c s="464">
        <v>0</v>
      </c>
      <c s="464">
        <v>31970.380000000001</v>
      </c>
      <c s="464">
        <v>0</v>
      </c>
      <c s="469">
        <v>0</v>
      </c>
      <c s="469">
        <v>0</v>
      </c>
      <c s="465">
        <v>1037107.1</v>
      </c>
      <c s="471">
        <v>44685</v>
      </c>
      <c s="471">
        <v>45781</v>
      </c>
      <c s="683">
        <v>1037107.1</v>
      </c>
      <c s="861">
        <v>0.42777777777777776</v>
      </c>
      <c s="861">
        <v>3</v>
      </c>
      <c s="684">
        <v>0.061652999999999999</v>
      </c>
      <c s="473">
        <v>0.42777777777777776</v>
      </c>
      <c s="473">
        <v>3</v>
      </c>
      <c s="474">
        <v>0.061652999999999999</v>
      </c>
      <c s="783" t="s">
        <v>1478</v>
      </c>
      <c s="783" t="s">
        <v>1479</v>
      </c>
    </row>
    <row r="1263" spans="1:41" s="783" customFormat="1" ht="14.4">
      <c r="A1263" s="24" t="s">
        <v>1504</v>
      </c>
      <c s="517">
        <v>1</v>
      </c>
      <c s="24" t="s">
        <v>1532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1020818.17</v>
      </c>
      <c s="463">
        <v>0</v>
      </c>
      <c s="464">
        <v>0</v>
      </c>
      <c s="464">
        <v>36389.620000000003</v>
      </c>
      <c s="464">
        <v>0</v>
      </c>
      <c s="469">
        <v>0</v>
      </c>
      <c s="469">
        <v>0</v>
      </c>
      <c s="465">
        <v>1020818.17</v>
      </c>
      <c s="471">
        <v>44685</v>
      </c>
      <c s="471">
        <v>46511</v>
      </c>
      <c s="683">
        <v>1020818.17</v>
      </c>
      <c s="861">
        <v>2.4277777777777776</v>
      </c>
      <c s="861">
        <v>5</v>
      </c>
      <c s="684">
        <v>0.071294999999999997</v>
      </c>
      <c s="473">
        <v>2.4277777777777776</v>
      </c>
      <c s="473">
        <v>5</v>
      </c>
      <c s="474">
        <v>0.071294999999999997</v>
      </c>
      <c s="783" t="s">
        <v>1478</v>
      </c>
      <c s="783" t="s">
        <v>1479</v>
      </c>
    </row>
    <row r="1264" spans="1:41" s="783" customFormat="1" ht="14.4">
      <c r="A1264" s="24" t="s">
        <v>1505</v>
      </c>
      <c s="517">
        <v>1</v>
      </c>
      <c s="24" t="s">
        <v>1533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1399098.4099999999</v>
      </c>
      <c s="463">
        <v>0</v>
      </c>
      <c s="464">
        <v>0</v>
      </c>
      <c s="464">
        <v>49874.360000000001</v>
      </c>
      <c s="464">
        <v>0</v>
      </c>
      <c s="469">
        <v>0</v>
      </c>
      <c s="469">
        <v>0</v>
      </c>
      <c s="465">
        <v>1399098.4099999999</v>
      </c>
      <c s="471">
        <v>44685</v>
      </c>
      <c s="471">
        <v>46511</v>
      </c>
      <c s="683">
        <v>1399098.4099999999</v>
      </c>
      <c s="861">
        <v>2.4277777777777776</v>
      </c>
      <c s="861">
        <v>5</v>
      </c>
      <c s="684">
        <v>0.071294999999999997</v>
      </c>
      <c s="473">
        <v>2.4277777777777776</v>
      </c>
      <c s="473">
        <v>5</v>
      </c>
      <c s="474">
        <v>0.071294999999999997</v>
      </c>
      <c s="783" t="s">
        <v>1478</v>
      </c>
      <c s="783" t="s">
        <v>1479</v>
      </c>
    </row>
    <row r="1265" spans="1:41" s="783" customFormat="1" ht="14.4">
      <c r="A1265" s="24" t="s">
        <v>1506</v>
      </c>
      <c s="517">
        <v>1</v>
      </c>
      <c s="24" t="s">
        <v>1534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687566</v>
      </c>
      <c s="463">
        <v>0</v>
      </c>
      <c s="464">
        <v>0</v>
      </c>
      <c s="464">
        <v>21195.25</v>
      </c>
      <c s="464">
        <v>0</v>
      </c>
      <c s="469">
        <v>0</v>
      </c>
      <c s="469">
        <v>0</v>
      </c>
      <c s="465">
        <v>687566</v>
      </c>
      <c s="471">
        <v>44685</v>
      </c>
      <c s="471">
        <v>45781</v>
      </c>
      <c s="683">
        <v>687566</v>
      </c>
      <c s="861">
        <v>0.42777777777777776</v>
      </c>
      <c s="861">
        <v>3</v>
      </c>
      <c s="684">
        <v>0.061652999999999999</v>
      </c>
      <c s="473">
        <v>0.42777777777777776</v>
      </c>
      <c s="473">
        <v>3</v>
      </c>
      <c s="474">
        <v>0.061652999999999999</v>
      </c>
      <c s="783" t="s">
        <v>1478</v>
      </c>
      <c s="783" t="s">
        <v>1479</v>
      </c>
    </row>
    <row r="1266" spans="1:41" s="783" customFormat="1" ht="14.4">
      <c r="A1266" s="24" t="s">
        <v>1507</v>
      </c>
      <c s="517">
        <v>1</v>
      </c>
      <c s="24" t="s">
        <v>1535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1604277</v>
      </c>
      <c s="463">
        <v>0</v>
      </c>
      <c s="464">
        <v>0</v>
      </c>
      <c s="464">
        <v>57188.459999999999</v>
      </c>
      <c s="464">
        <v>0</v>
      </c>
      <c s="469">
        <v>0</v>
      </c>
      <c s="469">
        <v>0</v>
      </c>
      <c s="465">
        <v>1604277</v>
      </c>
      <c s="471">
        <v>44685</v>
      </c>
      <c s="471">
        <v>46511</v>
      </c>
      <c s="683">
        <v>1604277</v>
      </c>
      <c s="861">
        <v>2.4277777777777776</v>
      </c>
      <c s="861">
        <v>5</v>
      </c>
      <c s="684">
        <v>0.071294999999999997</v>
      </c>
      <c s="473">
        <v>2.4277777777777776</v>
      </c>
      <c s="473">
        <v>5</v>
      </c>
      <c s="474">
        <v>0.071294999999999997</v>
      </c>
      <c s="783" t="s">
        <v>1478</v>
      </c>
      <c s="783" t="s">
        <v>1479</v>
      </c>
    </row>
    <row r="1267" spans="1:41" s="783" customFormat="1" ht="14.4">
      <c r="A1267" s="24" t="s">
        <v>1508</v>
      </c>
      <c s="517">
        <v>1</v>
      </c>
      <c s="24" t="s">
        <v>1536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546349.94999999995</v>
      </c>
      <c s="463">
        <v>0</v>
      </c>
      <c s="464">
        <v>0</v>
      </c>
      <c s="464">
        <v>16842.060000000001</v>
      </c>
      <c s="464">
        <v>0</v>
      </c>
      <c s="469">
        <v>0</v>
      </c>
      <c s="469">
        <v>0</v>
      </c>
      <c s="465">
        <v>546349.94999999995</v>
      </c>
      <c s="471">
        <v>44685</v>
      </c>
      <c s="471">
        <v>45781</v>
      </c>
      <c s="683">
        <v>546349.94999999995</v>
      </c>
      <c s="861">
        <v>0.42777777777777776</v>
      </c>
      <c s="861">
        <v>3</v>
      </c>
      <c s="684">
        <v>0.061652999999999999</v>
      </c>
      <c s="473">
        <v>0.42777777777777776</v>
      </c>
      <c s="473">
        <v>3</v>
      </c>
      <c s="474">
        <v>0.061652999999999999</v>
      </c>
      <c s="783" t="s">
        <v>1478</v>
      </c>
      <c s="783" t="s">
        <v>1479</v>
      </c>
    </row>
    <row r="1268" spans="1:41" s="783" customFormat="1" ht="14.4">
      <c r="A1268" s="24" t="s">
        <v>1509</v>
      </c>
      <c s="517">
        <v>1</v>
      </c>
      <c s="24" t="s">
        <v>1537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546335.80000000005</v>
      </c>
      <c s="463">
        <v>0</v>
      </c>
      <c s="464">
        <v>0</v>
      </c>
      <c s="464">
        <v>19475.509999999998</v>
      </c>
      <c s="464">
        <v>0</v>
      </c>
      <c s="469">
        <v>0</v>
      </c>
      <c s="469">
        <v>0</v>
      </c>
      <c s="465">
        <v>546335.80000000005</v>
      </c>
      <c s="471">
        <v>44685</v>
      </c>
      <c s="471">
        <v>46511</v>
      </c>
      <c s="683">
        <v>546335.80000000005</v>
      </c>
      <c s="861">
        <v>2.4277777777777776</v>
      </c>
      <c s="861">
        <v>5</v>
      </c>
      <c s="684">
        <v>0.071294999999999997</v>
      </c>
      <c s="473">
        <v>2.4277777777777776</v>
      </c>
      <c s="473">
        <v>5</v>
      </c>
      <c s="474">
        <v>0.071294999999999997</v>
      </c>
      <c s="783" t="s">
        <v>1478</v>
      </c>
      <c s="783" t="s">
        <v>1479</v>
      </c>
    </row>
    <row r="1269" spans="1:41" s="783" customFormat="1" ht="14.4">
      <c r="A1269" s="24" t="s">
        <v>1510</v>
      </c>
      <c s="517">
        <v>1</v>
      </c>
      <c s="24" t="s">
        <v>1538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8803293.5600000005</v>
      </c>
      <c s="463">
        <v>0</v>
      </c>
      <c s="464">
        <v>0</v>
      </c>
      <c s="464">
        <v>271374.72999999998</v>
      </c>
      <c s="464">
        <v>0</v>
      </c>
      <c s="469">
        <v>0</v>
      </c>
      <c s="469">
        <v>0</v>
      </c>
      <c s="465">
        <v>8803293.5600000005</v>
      </c>
      <c s="471">
        <v>44685</v>
      </c>
      <c s="471">
        <v>45781</v>
      </c>
      <c s="683">
        <v>8803293.5600000005</v>
      </c>
      <c s="861">
        <v>0.42777777777777776</v>
      </c>
      <c s="861">
        <v>3</v>
      </c>
      <c s="684">
        <v>0.061652999999999999</v>
      </c>
      <c s="473">
        <v>0.42777777777777776</v>
      </c>
      <c s="473">
        <v>3</v>
      </c>
      <c s="474">
        <v>0.061652999999999999</v>
      </c>
      <c s="783" t="s">
        <v>1478</v>
      </c>
      <c s="783" t="s">
        <v>1479</v>
      </c>
    </row>
    <row r="1270" spans="1:41" s="783" customFormat="1" ht="14.4">
      <c r="A1270" s="24" t="s">
        <v>1511</v>
      </c>
      <c s="517">
        <v>1</v>
      </c>
      <c s="24" t="s">
        <v>1539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588275.15000000002</v>
      </c>
      <c s="463">
        <v>0</v>
      </c>
      <c s="464">
        <v>0</v>
      </c>
      <c s="464">
        <v>18134.459999999999</v>
      </c>
      <c s="464">
        <v>0</v>
      </c>
      <c s="469">
        <v>0</v>
      </c>
      <c s="469">
        <v>0</v>
      </c>
      <c s="465">
        <v>588275.15000000002</v>
      </c>
      <c s="471">
        <v>44685</v>
      </c>
      <c s="471">
        <v>45781</v>
      </c>
      <c s="683">
        <v>588275.15000000002</v>
      </c>
      <c s="861">
        <v>0.42777777777777776</v>
      </c>
      <c s="861">
        <v>3</v>
      </c>
      <c s="684">
        <v>0.061652999999999999</v>
      </c>
      <c s="473">
        <v>0.42777777777777776</v>
      </c>
      <c s="473">
        <v>3</v>
      </c>
      <c s="474">
        <v>0.061652999999999993</v>
      </c>
      <c s="783" t="s">
        <v>1478</v>
      </c>
      <c s="783" t="s">
        <v>1479</v>
      </c>
    </row>
    <row r="1271" spans="1:41" s="783" customFormat="1" ht="14.4">
      <c r="A1271" s="24" t="s">
        <v>1512</v>
      </c>
      <c s="517">
        <v>1</v>
      </c>
      <c s="24" t="s">
        <v>1540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1372605.3200000001</v>
      </c>
      <c s="463">
        <v>0</v>
      </c>
      <c s="464">
        <v>0</v>
      </c>
      <c s="464">
        <v>48929.949999999997</v>
      </c>
      <c s="464">
        <v>0</v>
      </c>
      <c s="469">
        <v>0</v>
      </c>
      <c s="469">
        <v>0</v>
      </c>
      <c s="465">
        <v>1372605.3200000001</v>
      </c>
      <c s="471">
        <v>44685</v>
      </c>
      <c s="471">
        <v>46511</v>
      </c>
      <c s="683">
        <v>1372605.3200000001</v>
      </c>
      <c s="861">
        <v>2.4277777777777776</v>
      </c>
      <c s="861">
        <v>5</v>
      </c>
      <c s="684">
        <v>0.071294999999999997</v>
      </c>
      <c s="473">
        <v>2.4277777777777776</v>
      </c>
      <c s="473">
        <v>5</v>
      </c>
      <c s="474">
        <v>0.071294999999999997</v>
      </c>
      <c s="783" t="s">
        <v>1478</v>
      </c>
      <c s="783" t="s">
        <v>1479</v>
      </c>
    </row>
    <row r="1272" spans="1:41" s="783" customFormat="1" ht="14.4">
      <c r="A1272" s="24" t="s">
        <v>1513</v>
      </c>
      <c s="517">
        <v>1</v>
      </c>
      <c s="24" t="s">
        <v>1541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788080.87</v>
      </c>
      <c s="463">
        <v>0</v>
      </c>
      <c s="464">
        <v>0</v>
      </c>
      <c s="464">
        <v>24293.77</v>
      </c>
      <c s="464">
        <v>0</v>
      </c>
      <c s="469">
        <v>0</v>
      </c>
      <c s="469">
        <v>0</v>
      </c>
      <c s="465">
        <v>788080.87</v>
      </c>
      <c s="471">
        <v>44685</v>
      </c>
      <c s="471">
        <v>45781</v>
      </c>
      <c s="683">
        <v>788080.87</v>
      </c>
      <c s="861">
        <v>0.42777777777777776</v>
      </c>
      <c s="861">
        <v>3</v>
      </c>
      <c s="684">
        <v>0.061652999999999999</v>
      </c>
      <c s="473">
        <v>0.4277777777777777</v>
      </c>
      <c s="473">
        <v>3</v>
      </c>
      <c s="474">
        <v>0.061652999999999993</v>
      </c>
      <c s="783" t="s">
        <v>1478</v>
      </c>
      <c s="783" t="s">
        <v>1479</v>
      </c>
    </row>
    <row r="1273" spans="1:41" s="783" customFormat="1" ht="14.4">
      <c r="A1273" s="24" t="s">
        <v>1514</v>
      </c>
      <c s="517">
        <v>1</v>
      </c>
      <c s="24" t="s">
        <v>1542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1838571.49</v>
      </c>
      <c s="463">
        <v>0</v>
      </c>
      <c s="464">
        <v>0</v>
      </c>
      <c s="464">
        <v>65540.479999999996</v>
      </c>
      <c s="464">
        <v>0</v>
      </c>
      <c s="469">
        <v>0</v>
      </c>
      <c s="469">
        <v>0</v>
      </c>
      <c s="465">
        <v>1838571.49</v>
      </c>
      <c s="471">
        <v>44685</v>
      </c>
      <c s="471">
        <v>46511</v>
      </c>
      <c s="683">
        <v>1838571.49</v>
      </c>
      <c s="861">
        <v>2.4277777777777776</v>
      </c>
      <c s="861">
        <v>5</v>
      </c>
      <c s="684">
        <v>0.071294999999999997</v>
      </c>
      <c s="473">
        <v>2.4277777777777776</v>
      </c>
      <c s="473">
        <v>5</v>
      </c>
      <c s="474">
        <v>0.071294999999999997</v>
      </c>
      <c s="783" t="s">
        <v>1478</v>
      </c>
      <c s="783" t="s">
        <v>1479</v>
      </c>
    </row>
    <row r="1274" spans="1:41" s="783" customFormat="1" ht="14.4">
      <c r="A1274" s="24" t="s">
        <v>1515</v>
      </c>
      <c s="517">
        <v>1</v>
      </c>
      <c s="24" t="s">
        <v>1543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673856.33999999997</v>
      </c>
      <c s="463">
        <v>0</v>
      </c>
      <c s="464">
        <v>0</v>
      </c>
      <c s="464">
        <v>20772.630000000001</v>
      </c>
      <c s="464">
        <v>0</v>
      </c>
      <c s="469">
        <v>0</v>
      </c>
      <c s="469">
        <v>0</v>
      </c>
      <c s="465">
        <v>673856.33999999997</v>
      </c>
      <c s="471">
        <v>44685</v>
      </c>
      <c s="471">
        <v>45781</v>
      </c>
      <c s="683">
        <v>673856.33999999997</v>
      </c>
      <c s="861">
        <v>0.42777777777777776</v>
      </c>
      <c s="861">
        <v>3</v>
      </c>
      <c s="684">
        <v>0.061652999999999999</v>
      </c>
      <c s="473">
        <v>0.42777777777777776</v>
      </c>
      <c s="473">
        <v>3</v>
      </c>
      <c s="474">
        <v>0.061652999999999999</v>
      </c>
      <c s="783" t="s">
        <v>1478</v>
      </c>
      <c s="783" t="s">
        <v>1479</v>
      </c>
    </row>
    <row r="1275" spans="1:41" s="783" customFormat="1" ht="14.4">
      <c r="A1275" s="24" t="s">
        <v>1516</v>
      </c>
      <c s="517">
        <v>1</v>
      </c>
      <c s="24" t="s">
        <v>1544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1572331.46</v>
      </c>
      <c s="463">
        <v>0</v>
      </c>
      <c s="464">
        <v>0</v>
      </c>
      <c s="464">
        <v>56049.690000000002</v>
      </c>
      <c s="464">
        <v>0</v>
      </c>
      <c s="469">
        <v>0</v>
      </c>
      <c s="469">
        <v>0</v>
      </c>
      <c s="465">
        <v>1572331.46</v>
      </c>
      <c s="471">
        <v>44685</v>
      </c>
      <c s="471">
        <v>46511</v>
      </c>
      <c s="683">
        <v>1572331.46</v>
      </c>
      <c s="861">
        <v>2.4277777777777776</v>
      </c>
      <c s="861">
        <v>5</v>
      </c>
      <c s="684">
        <v>0.071294999999999997</v>
      </c>
      <c s="473">
        <v>2.4277777777777776</v>
      </c>
      <c s="473">
        <v>5</v>
      </c>
      <c s="474">
        <v>0.071294999999999997</v>
      </c>
      <c s="783" t="s">
        <v>1478</v>
      </c>
      <c s="783" t="s">
        <v>1479</v>
      </c>
    </row>
    <row r="1276" spans="1:41" s="783" customFormat="1" ht="14.4">
      <c r="A1276" s="24" t="s">
        <v>1517</v>
      </c>
      <c s="517">
        <v>1</v>
      </c>
      <c s="24" t="s">
        <v>1545</v>
      </c>
      <c s="460" t="s">
        <v>364</v>
      </c>
      <c s="459" t="s">
        <v>365</v>
      </c>
      <c s="459" t="s">
        <v>979</v>
      </c>
      <c s="459" t="s">
        <v>833</v>
      </c>
      <c s="459" t="s">
        <v>957</v>
      </c>
      <c s="459" t="s">
        <v>366</v>
      </c>
      <c s="459" t="s">
        <v>1</v>
      </c>
      <c s="459" t="s">
        <v>833</v>
      </c>
      <c s="459" t="s">
        <v>367</v>
      </c>
      <c s="459" t="s">
        <v>372</v>
      </c>
      <c s="466">
        <v>1</v>
      </c>
      <c s="466">
        <v>1</v>
      </c>
      <c s="466">
        <v>1</v>
      </c>
      <c s="466">
        <v>0</v>
      </c>
      <c s="466">
        <v>0</v>
      </c>
      <c s="466">
        <v>1</v>
      </c>
      <c s="467">
        <v>1</v>
      </c>
      <c s="467">
        <v>1</v>
      </c>
      <c s="467">
        <v>0</v>
      </c>
      <c s="519">
        <v>38498286.240000002</v>
      </c>
      <c s="463">
        <v>0</v>
      </c>
      <c s="464">
        <v>0</v>
      </c>
      <c s="464">
        <v>1186767.4199999999</v>
      </c>
      <c s="464">
        <v>0</v>
      </c>
      <c s="469">
        <v>0</v>
      </c>
      <c s="469">
        <v>0</v>
      </c>
      <c s="465">
        <v>38498286.240000002</v>
      </c>
      <c s="471">
        <v>44685</v>
      </c>
      <c s="471">
        <v>45781</v>
      </c>
      <c s="844">
        <v>38498286.240000002</v>
      </c>
      <c s="861">
        <v>0.42777777777777776</v>
      </c>
      <c s="861">
        <v>3</v>
      </c>
      <c s="684">
        <v>0.061652999999999999</v>
      </c>
      <c s="473">
        <v>0.42777777777777776</v>
      </c>
      <c s="473">
        <v>3</v>
      </c>
      <c s="474">
        <v>0.061652999999999993</v>
      </c>
      <c s="783" t="s">
        <v>1478</v>
      </c>
      <c s="783" t="s">
        <v>1479</v>
      </c>
    </row>
    <row r="1277" spans="1:41" s="783" customFormat="1" ht="14.4">
      <c r="A1277" s="24" t="s">
        <v>1518</v>
      </c>
      <c s="517">
        <v>2</v>
      </c>
      <c s="24" t="s">
        <v>1546</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0</v>
      </c>
      <c s="463">
        <v>0</v>
      </c>
      <c s="464">
        <v>0</v>
      </c>
      <c s="464">
        <v>0</v>
      </c>
      <c s="464">
        <v>0</v>
      </c>
      <c s="469">
        <v>0</v>
      </c>
      <c s="469">
        <v>0</v>
      </c>
      <c s="465">
        <v>0</v>
      </c>
      <c s="471">
        <v>44697</v>
      </c>
      <c s="471">
        <v>45428</v>
      </c>
      <c s="683">
        <v>360224.5</v>
      </c>
      <c s="861">
        <v>0</v>
      </c>
      <c s="861">
        <v>0</v>
      </c>
      <c s="684">
        <v>0.038199999999999998</v>
      </c>
      <c s="473">
        <v>0</v>
      </c>
      <c s="473">
        <v>0</v>
      </c>
      <c s="474">
        <v>0</v>
      </c>
      <c s="783" t="s">
        <v>1478</v>
      </c>
      <c s="783" t="s">
        <v>1479</v>
      </c>
    </row>
    <row r="1278" spans="1:41" s="783" customFormat="1" ht="14.4">
      <c r="A1278" s="24" t="s">
        <v>1518</v>
      </c>
      <c s="517">
        <v>3</v>
      </c>
      <c s="24" t="s">
        <v>1547</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520822.5</v>
      </c>
      <c s="463">
        <v>0</v>
      </c>
      <c s="464">
        <v>260411.25</v>
      </c>
      <c s="464">
        <v>1866.28</v>
      </c>
      <c s="464">
        <v>0</v>
      </c>
      <c s="469">
        <v>0</v>
      </c>
      <c s="469">
        <v>0</v>
      </c>
      <c s="465">
        <v>260411.25</v>
      </c>
      <c s="471">
        <v>44697</v>
      </c>
      <c s="471">
        <v>45793</v>
      </c>
      <c s="683">
        <v>520822.5</v>
      </c>
      <c s="861">
        <v>0.46111111111111114</v>
      </c>
      <c s="861">
        <v>3</v>
      </c>
      <c s="684">
        <v>0.042999999999999997</v>
      </c>
      <c s="473">
        <v>0.46111111111111114</v>
      </c>
      <c s="473">
        <v>3</v>
      </c>
      <c s="474">
        <v>0.042999999999999997</v>
      </c>
      <c s="783" t="s">
        <v>1478</v>
      </c>
      <c s="783" t="s">
        <v>1479</v>
      </c>
    </row>
    <row r="1279" spans="1:41" s="783" customFormat="1" ht="14.4">
      <c r="A1279" s="24" t="s">
        <v>1518</v>
      </c>
      <c s="517">
        <v>4</v>
      </c>
      <c s="24" t="s">
        <v>1548</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189980</v>
      </c>
      <c s="463">
        <v>0</v>
      </c>
      <c s="464">
        <v>0</v>
      </c>
      <c s="464">
        <v>745.66999999999996</v>
      </c>
      <c s="464">
        <v>0</v>
      </c>
      <c s="469">
        <v>0</v>
      </c>
      <c s="469">
        <v>0</v>
      </c>
      <c s="465">
        <v>189980</v>
      </c>
      <c s="471">
        <v>44697</v>
      </c>
      <c s="471">
        <v>46158</v>
      </c>
      <c s="683">
        <v>189980</v>
      </c>
      <c s="861">
        <v>1.461111111111111</v>
      </c>
      <c s="861">
        <v>4</v>
      </c>
      <c s="684">
        <v>0.047100000000000003</v>
      </c>
      <c s="473">
        <v>1.461111111111111</v>
      </c>
      <c s="473">
        <v>4</v>
      </c>
      <c s="474">
        <v>0.047100000000000003</v>
      </c>
      <c s="783" t="s">
        <v>1478</v>
      </c>
      <c s="783" t="s">
        <v>1479</v>
      </c>
    </row>
    <row r="1280" spans="1:41" s="783" customFormat="1" ht="14.4">
      <c r="A1280" s="24" t="s">
        <v>1518</v>
      </c>
      <c s="517">
        <v>5</v>
      </c>
      <c s="24" t="s">
        <v>1549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577462.5</v>
      </c>
      <c s="463">
        <v>0</v>
      </c>
      <c s="464">
        <v>0</v>
      </c>
      <c s="464">
        <v>2439.7800000000002</v>
      </c>
      <c s="464">
        <v>0</v>
      </c>
      <c s="469">
        <v>0</v>
      </c>
      <c s="469">
        <v>0</v>
      </c>
      <c s="465">
        <v>577462.5</v>
      </c>
      <c s="471">
        <v>44697</v>
      </c>
      <c s="471">
        <v>46523</v>
      </c>
      <c s="683">
        <v>577462.5</v>
      </c>
      <c s="861">
        <v>2.4611111111111112</v>
      </c>
      <c s="861">
        <v>5</v>
      </c>
      <c s="684">
        <v>0.050700000000000002</v>
      </c>
      <c s="473">
        <v>2.4611111111111112</v>
      </c>
      <c s="473">
        <v>5</v>
      </c>
      <c s="474">
        <v>0.050700000000000002</v>
      </c>
      <c s="783" t="s">
        <v>1478</v>
      </c>
      <c s="783" t="s">
        <v>1479</v>
      </c>
    </row>
    <row r="1281" spans="1:41" s="783" customFormat="1" ht="14.4">
      <c r="A1281" s="24" t="s">
        <v>1518</v>
      </c>
      <c s="517">
        <v>6</v>
      </c>
      <c s="24" t="s">
        <v>1550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987601</v>
      </c>
      <c s="463">
        <v>0</v>
      </c>
      <c s="464">
        <v>0</v>
      </c>
      <c s="464">
        <v>4411.2799999999997</v>
      </c>
      <c s="464">
        <v>0</v>
      </c>
      <c s="469">
        <v>0</v>
      </c>
      <c s="469">
        <v>0</v>
      </c>
      <c s="465">
        <v>987601</v>
      </c>
      <c s="471">
        <v>44697</v>
      </c>
      <c s="471">
        <v>46889</v>
      </c>
      <c s="683">
        <v>987601</v>
      </c>
      <c s="861">
        <v>3.4611111111111112</v>
      </c>
      <c s="861">
        <v>6</v>
      </c>
      <c s="684">
        <v>0.053600000000000002</v>
      </c>
      <c s="473">
        <v>3.4611111111111112</v>
      </c>
      <c s="473">
        <v>6</v>
      </c>
      <c s="474">
        <v>0.053600000000000002</v>
      </c>
      <c s="783" t="s">
        <v>1478</v>
      </c>
      <c s="783" t="s">
        <v>1479</v>
      </c>
    </row>
    <row r="1282" spans="1:41" s="783" customFormat="1" ht="14.4">
      <c r="A1282" s="24" t="s">
        <v>1518</v>
      </c>
      <c s="517">
        <v>7</v>
      </c>
      <c s="24" t="s">
        <v>1551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1124540</v>
      </c>
      <c s="463">
        <v>0</v>
      </c>
      <c s="464">
        <v>0</v>
      </c>
      <c s="464">
        <v>5285.3400000000001</v>
      </c>
      <c s="464">
        <v>0</v>
      </c>
      <c s="469">
        <v>0</v>
      </c>
      <c s="469">
        <v>0</v>
      </c>
      <c s="465">
        <v>1124540</v>
      </c>
      <c s="471">
        <v>44697</v>
      </c>
      <c s="471">
        <v>47254</v>
      </c>
      <c s="683">
        <v>1124540</v>
      </c>
      <c s="861">
        <v>4.4611111111111112</v>
      </c>
      <c s="861">
        <v>7</v>
      </c>
      <c s="684">
        <v>0.056399999999999999</v>
      </c>
      <c s="473">
        <v>4.4611111111111112</v>
      </c>
      <c s="473">
        <v>7</v>
      </c>
      <c s="474">
        <v>0.056399999999999999</v>
      </c>
      <c s="783" t="s">
        <v>1478</v>
      </c>
      <c s="783" t="s">
        <v>1479</v>
      </c>
    </row>
    <row r="1283" spans="1:41" s="783" customFormat="1" ht="14.4">
      <c r="A1283" s="24" t="s">
        <v>1518</v>
      </c>
      <c s="517">
        <v>8</v>
      </c>
      <c s="24" t="s">
        <v>1552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975270</v>
      </c>
      <c s="463">
        <v>0</v>
      </c>
      <c s="464">
        <v>0</v>
      </c>
      <c s="464">
        <v>4819.46</v>
      </c>
      <c s="464">
        <v>0</v>
      </c>
      <c s="469">
        <v>0</v>
      </c>
      <c s="469">
        <v>0</v>
      </c>
      <c s="465">
        <v>975270</v>
      </c>
      <c s="471">
        <v>44697</v>
      </c>
      <c s="471">
        <v>47619</v>
      </c>
      <c s="683">
        <v>975270</v>
      </c>
      <c s="861">
        <v>5.4611111111111112</v>
      </c>
      <c s="861">
        <v>8</v>
      </c>
      <c s="684">
        <v>0.059299999999999999</v>
      </c>
      <c s="473">
        <v>5.4611111111111104</v>
      </c>
      <c s="473">
        <v>8</v>
      </c>
      <c s="474">
        <v>0.059299999999999999</v>
      </c>
      <c s="783" t="s">
        <v>1478</v>
      </c>
      <c s="783" t="s">
        <v>1479</v>
      </c>
    </row>
    <row r="1284" spans="1:41" s="783" customFormat="1" ht="14.4">
      <c r="A1284" s="24" t="s">
        <v>1518</v>
      </c>
      <c s="517">
        <v>9</v>
      </c>
      <c s="24" t="s">
        <v>1553</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74340</v>
      </c>
      <c s="463">
        <v>0</v>
      </c>
      <c s="464">
        <v>0</v>
      </c>
      <c s="464">
        <v>384.70999999999998</v>
      </c>
      <c s="464">
        <v>0</v>
      </c>
      <c s="469">
        <v>0</v>
      </c>
      <c s="469">
        <v>0</v>
      </c>
      <c s="465">
        <v>74340</v>
      </c>
      <c s="471">
        <v>44697</v>
      </c>
      <c s="471">
        <v>47984</v>
      </c>
      <c s="683">
        <v>74340</v>
      </c>
      <c s="861">
        <v>6.4611111111111112</v>
      </c>
      <c s="861">
        <v>9</v>
      </c>
      <c s="684">
        <v>0.062100000000000002</v>
      </c>
      <c s="473">
        <v>6.4611111111111112</v>
      </c>
      <c s="473">
        <v>9</v>
      </c>
      <c s="474">
        <v>0.062100000000000002</v>
      </c>
      <c s="783" t="s">
        <v>1478</v>
      </c>
      <c s="783" t="s">
        <v>1479</v>
      </c>
    </row>
    <row r="1285" spans="1:41" s="783" customFormat="1" ht="14.4">
      <c r="A1285" s="24" t="s">
        <v>1519</v>
      </c>
      <c s="517">
        <v>1</v>
      </c>
      <c s="24" t="s">
        <v>1554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510970.65000000002</v>
      </c>
      <c s="463">
        <v>0</v>
      </c>
      <c s="464">
        <v>0</v>
      </c>
      <c s="464">
        <v>15751.440000000001</v>
      </c>
      <c s="464">
        <v>0</v>
      </c>
      <c s="469">
        <v>0</v>
      </c>
      <c s="469">
        <v>0</v>
      </c>
      <c s="465">
        <v>510970.65000000002</v>
      </c>
      <c s="471">
        <v>44685</v>
      </c>
      <c s="471">
        <v>45781</v>
      </c>
      <c s="683">
        <v>510970.65000000002</v>
      </c>
      <c s="861">
        <v>0.42777777777777776</v>
      </c>
      <c s="861">
        <v>3</v>
      </c>
      <c s="684">
        <v>0.061652999999999999</v>
      </c>
      <c s="473">
        <v>0.42777777777777776</v>
      </c>
      <c s="473">
        <v>3.0000000000000004</v>
      </c>
      <c s="474">
        <v>0.061652999999999999</v>
      </c>
      <c s="783" t="s">
        <v>1478</v>
      </c>
      <c s="783" t="s">
        <v>1479</v>
      </c>
    </row>
    <row r="1286" spans="1:41" s="783" customFormat="1" ht="14.4">
      <c r="A1286" s="24" t="s">
        <v>1520</v>
      </c>
      <c s="517">
        <v>1</v>
      </c>
      <c s="24" t="s">
        <v>1555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1191863.72</v>
      </c>
      <c s="463">
        <v>0</v>
      </c>
      <c s="464">
        <v>0</v>
      </c>
      <c s="464">
        <v>42486.959999999999</v>
      </c>
      <c s="464">
        <v>0</v>
      </c>
      <c s="469">
        <v>0</v>
      </c>
      <c s="469">
        <v>0</v>
      </c>
      <c s="465">
        <v>1191863.72</v>
      </c>
      <c s="471">
        <v>44685</v>
      </c>
      <c s="471">
        <v>46511</v>
      </c>
      <c s="683">
        <v>1191863.72</v>
      </c>
      <c s="861">
        <v>2.4277777777777776</v>
      </c>
      <c s="861">
        <v>5</v>
      </c>
      <c s="684">
        <v>0.071294999999999997</v>
      </c>
      <c s="473">
        <v>2.4277777777777776</v>
      </c>
      <c s="473">
        <v>5</v>
      </c>
      <c s="474">
        <v>0.071294999999999997</v>
      </c>
      <c s="783" t="s">
        <v>1478</v>
      </c>
      <c s="783" t="s">
        <v>1479</v>
      </c>
    </row>
    <row r="1287" spans="1:41" s="783" customFormat="1" ht="14.4">
      <c r="A1287" s="24" t="s">
        <v>1521</v>
      </c>
      <c s="517">
        <v>1</v>
      </c>
      <c s="24" t="s">
        <v>1556</v>
      </c>
      <c s="460"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519">
        <v>200000000</v>
      </c>
      <c s="463">
        <v>0</v>
      </c>
      <c s="464">
        <v>0</v>
      </c>
      <c s="464">
        <v>7826300</v>
      </c>
      <c s="464">
        <v>0</v>
      </c>
      <c s="469">
        <v>0</v>
      </c>
      <c s="469">
        <v>0</v>
      </c>
      <c s="465">
        <v>200000000</v>
      </c>
      <c s="471">
        <v>44698</v>
      </c>
      <c s="471">
        <v>48351</v>
      </c>
      <c s="844">
        <v>200000000</v>
      </c>
      <c s="861">
        <v>7.4638888888888886</v>
      </c>
      <c s="861">
        <v>10</v>
      </c>
      <c s="684">
        <v>0.078262999999999999</v>
      </c>
      <c s="473">
        <v>7.4638888888888886</v>
      </c>
      <c s="473">
        <v>10</v>
      </c>
      <c s="474">
        <v>0.078262999999999999</v>
      </c>
      <c s="783" t="s">
        <v>1478</v>
      </c>
      <c s="783" t="s">
        <v>1479</v>
      </c>
    </row>
    <row r="1288" spans="1:41" s="783" customFormat="1" ht="14.4">
      <c r="A1288" s="24" t="s">
        <v>1522</v>
      </c>
      <c s="517">
        <v>1</v>
      </c>
      <c s="24" t="s">
        <v>1557</v>
      </c>
      <c s="460"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519">
        <v>186980919.34</v>
      </c>
      <c s="463">
        <v>0</v>
      </c>
      <c s="464">
        <v>0</v>
      </c>
      <c s="464">
        <v>7316843.8499999996</v>
      </c>
      <c s="464">
        <v>0</v>
      </c>
      <c s="469">
        <v>0</v>
      </c>
      <c s="469">
        <v>0</v>
      </c>
      <c s="465">
        <v>186980919.34</v>
      </c>
      <c s="471">
        <v>44698</v>
      </c>
      <c s="471">
        <v>48351</v>
      </c>
      <c s="844">
        <v>186980919.342462</v>
      </c>
      <c s="861">
        <v>7.4638888888888886</v>
      </c>
      <c s="861">
        <v>10</v>
      </c>
      <c s="684">
        <v>0.078262999999999999</v>
      </c>
      <c s="473">
        <v>7.4638888888888886</v>
      </c>
      <c s="473">
        <v>10</v>
      </c>
      <c s="474">
        <v>0.078262999999999999</v>
      </c>
      <c s="783" t="s">
        <v>1478</v>
      </c>
      <c s="783" t="s">
        <v>1479</v>
      </c>
    </row>
    <row r="1289" spans="1:41" s="783" customFormat="1" ht="14.4">
      <c r="A1289" s="24" t="s">
        <v>1564</v>
      </c>
      <c s="517">
        <v>1</v>
      </c>
      <c s="24" t="s">
        <v>3285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1702512.99</v>
      </c>
      <c s="463">
        <v>0</v>
      </c>
      <c s="464">
        <v>0</v>
      </c>
      <c s="464">
        <v>52482.519999999997</v>
      </c>
      <c s="464">
        <v>0</v>
      </c>
      <c s="469">
        <v>0</v>
      </c>
      <c s="469">
        <v>0</v>
      </c>
      <c s="465">
        <v>1702512.99</v>
      </c>
      <c s="471">
        <v>44685</v>
      </c>
      <c s="583">
        <v>45781</v>
      </c>
      <c s="683">
        <v>1702512.99</v>
      </c>
      <c s="861">
        <v>0.42777777777777776</v>
      </c>
      <c s="861">
        <v>3</v>
      </c>
      <c s="684">
        <v>0.061652999999999999</v>
      </c>
      <c s="473">
        <v>0.42777777777777776</v>
      </c>
      <c s="473">
        <v>3</v>
      </c>
      <c s="474">
        <v>0.061652999999999999</v>
      </c>
      <c s="783" t="s">
        <v>1478</v>
      </c>
      <c s="783" t="s">
        <v>1479</v>
      </c>
    </row>
    <row r="1290" spans="1:41" s="783" customFormat="1" ht="14.4">
      <c r="A1290" s="24" t="s">
        <v>1565</v>
      </c>
      <c s="517">
        <v>1</v>
      </c>
      <c s="24" t="s">
        <v>3286</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0</v>
      </c>
      <c s="463">
        <v>0</v>
      </c>
      <c s="464">
        <v>0</v>
      </c>
      <c s="464">
        <v>0</v>
      </c>
      <c s="464">
        <v>0</v>
      </c>
      <c s="469">
        <v>0</v>
      </c>
      <c s="469">
        <v>0</v>
      </c>
      <c s="465">
        <v>0</v>
      </c>
      <c s="471">
        <v>44685</v>
      </c>
      <c s="583">
        <v>45416</v>
      </c>
      <c s="683">
        <v>10000000</v>
      </c>
      <c s="861">
        <v>0</v>
      </c>
      <c s="861">
        <v>0</v>
      </c>
      <c s="684">
        <v>0.051889000000000005</v>
      </c>
      <c s="473">
        <v>0</v>
      </c>
      <c s="473">
        <v>0</v>
      </c>
      <c s="474">
        <v>0</v>
      </c>
      <c s="783" t="s">
        <v>1478</v>
      </c>
      <c s="783" t="s">
        <v>1479</v>
      </c>
    </row>
    <row r="1291" spans="1:41" s="783" customFormat="1" ht="14.4">
      <c r="A1291" s="24" t="s">
        <v>1566</v>
      </c>
      <c s="517">
        <v>1</v>
      </c>
      <c s="24" t="s">
        <v>3287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6081352.5199999996</v>
      </c>
      <c s="463">
        <v>0</v>
      </c>
      <c s="464">
        <v>0</v>
      </c>
      <c s="464">
        <v>187466.81</v>
      </c>
      <c s="464">
        <v>0</v>
      </c>
      <c s="469">
        <v>0</v>
      </c>
      <c s="469">
        <v>0</v>
      </c>
      <c s="465">
        <v>6081352.5199999996</v>
      </c>
      <c s="471">
        <v>44685</v>
      </c>
      <c s="583">
        <v>45781</v>
      </c>
      <c s="683">
        <v>6081352.5199999996</v>
      </c>
      <c s="861">
        <v>0.42777777777777776</v>
      </c>
      <c s="861">
        <v>3</v>
      </c>
      <c s="684">
        <v>0.061652999999999999</v>
      </c>
      <c s="473">
        <v>0.42777777777777781</v>
      </c>
      <c s="473">
        <v>3</v>
      </c>
      <c s="474">
        <v>0.061652999999999999</v>
      </c>
      <c s="783" t="s">
        <v>1478</v>
      </c>
      <c s="783" t="s">
        <v>1479</v>
      </c>
    </row>
    <row r="1292" spans="1:41" s="783" customFormat="1" ht="14.4">
      <c r="A1292" s="24" t="s">
        <v>1567</v>
      </c>
      <c s="517">
        <v>1</v>
      </c>
      <c s="24" t="s">
        <v>3288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1350237.1899999999</v>
      </c>
      <c s="463">
        <v>0</v>
      </c>
      <c s="464">
        <v>0</v>
      </c>
      <c s="464">
        <v>41623.089999999997</v>
      </c>
      <c s="464">
        <v>0</v>
      </c>
      <c s="469">
        <v>0</v>
      </c>
      <c s="469">
        <v>0</v>
      </c>
      <c s="465">
        <v>1350237.1899999999</v>
      </c>
      <c s="471">
        <v>44685</v>
      </c>
      <c s="583">
        <v>45781</v>
      </c>
      <c s="683">
        <v>1350237.1899999999</v>
      </c>
      <c s="861">
        <v>0.42777777777777776</v>
      </c>
      <c s="861">
        <v>3</v>
      </c>
      <c s="684">
        <v>0.061652999999999999</v>
      </c>
      <c s="473">
        <v>0.42777777777777776</v>
      </c>
      <c s="473">
        <v>3</v>
      </c>
      <c s="474">
        <v>0.061652999999999999</v>
      </c>
      <c s="783" t="s">
        <v>1478</v>
      </c>
      <c s="783" t="s">
        <v>1479</v>
      </c>
    </row>
    <row r="1293" spans="1:41" s="783" customFormat="1" ht="14.4">
      <c r="A1293" s="24" t="s">
        <v>1568</v>
      </c>
      <c s="517">
        <v>2</v>
      </c>
      <c s="24" t="s">
        <v>3289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0</v>
      </c>
      <c s="463">
        <v>0</v>
      </c>
      <c s="464">
        <v>0</v>
      </c>
      <c s="464">
        <v>0</v>
      </c>
      <c s="464">
        <v>0</v>
      </c>
      <c s="469">
        <v>0</v>
      </c>
      <c s="469">
        <v>0</v>
      </c>
      <c s="465">
        <v>0</v>
      </c>
      <c s="471">
        <v>44735</v>
      </c>
      <c s="583">
        <v>45466</v>
      </c>
      <c s="683">
        <v>46167.5</v>
      </c>
      <c s="861">
        <v>0</v>
      </c>
      <c s="861">
        <v>0</v>
      </c>
      <c s="684">
        <v>0.038199999999999998</v>
      </c>
      <c s="473">
        <v>0</v>
      </c>
      <c s="473">
        <v>0</v>
      </c>
      <c s="474">
        <v>0</v>
      </c>
      <c s="783" t="s">
        <v>1478</v>
      </c>
      <c s="783" t="s">
        <v>1479</v>
      </c>
    </row>
    <row r="1294" spans="1:41" s="783" customFormat="1" ht="14.4">
      <c r="A1294" s="24" t="s">
        <v>1568</v>
      </c>
      <c s="517">
        <v>3</v>
      </c>
      <c s="24" t="s">
        <v>3290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463150</v>
      </c>
      <c s="463">
        <v>0</v>
      </c>
      <c s="464">
        <v>0</v>
      </c>
      <c s="464">
        <v>1659.6199999999999</v>
      </c>
      <c s="464">
        <v>0</v>
      </c>
      <c s="469">
        <v>0</v>
      </c>
      <c s="469">
        <v>0</v>
      </c>
      <c s="465">
        <v>463150</v>
      </c>
      <c s="471">
        <v>44735</v>
      </c>
      <c s="583">
        <v>45831</v>
      </c>
      <c s="683">
        <v>463150</v>
      </c>
      <c s="861">
        <v>0.56388888888888888</v>
      </c>
      <c s="861">
        <v>3</v>
      </c>
      <c s="684">
        <v>0.042999999999999997</v>
      </c>
      <c s="473">
        <v>0.56388888888888888</v>
      </c>
      <c s="473">
        <v>3</v>
      </c>
      <c s="474">
        <v>0.042999999999999997</v>
      </c>
      <c s="783" t="s">
        <v>1478</v>
      </c>
      <c s="783" t="s">
        <v>1479</v>
      </c>
    </row>
    <row r="1295" spans="1:41" s="783" customFormat="1" ht="14.4">
      <c r="A1295" s="24" t="s">
        <v>1568</v>
      </c>
      <c s="517">
        <v>4</v>
      </c>
      <c s="24" t="s">
        <v>3291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257682.5</v>
      </c>
      <c s="463">
        <v>0</v>
      </c>
      <c s="464">
        <v>0</v>
      </c>
      <c s="464">
        <v>1011.4</v>
      </c>
      <c s="464">
        <v>0</v>
      </c>
      <c s="469">
        <v>0</v>
      </c>
      <c s="469">
        <v>0</v>
      </c>
      <c s="465">
        <v>257682.5</v>
      </c>
      <c s="471">
        <v>44735</v>
      </c>
      <c s="583">
        <v>46196</v>
      </c>
      <c s="683">
        <v>257682.5</v>
      </c>
      <c s="861">
        <v>1.5638888888888889</v>
      </c>
      <c s="861">
        <v>4</v>
      </c>
      <c s="684">
        <v>0.047100000000000003</v>
      </c>
      <c s="473">
        <v>1.5638888888888889</v>
      </c>
      <c s="473">
        <v>4</v>
      </c>
      <c s="474">
        <v>0.047100000000000003</v>
      </c>
      <c s="783" t="s">
        <v>1478</v>
      </c>
      <c s="783" t="s">
        <v>1479</v>
      </c>
    </row>
    <row r="1296" spans="1:41" s="783" customFormat="1" ht="14.4">
      <c r="A1296" s="24" t="s">
        <v>1568</v>
      </c>
      <c s="517">
        <v>5</v>
      </c>
      <c s="24" t="s">
        <v>3292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851517.5</v>
      </c>
      <c s="463">
        <v>0</v>
      </c>
      <c s="464">
        <v>0</v>
      </c>
      <c s="464">
        <v>3597.6599999999999</v>
      </c>
      <c s="464">
        <v>0</v>
      </c>
      <c s="469">
        <v>0</v>
      </c>
      <c s="469">
        <v>0</v>
      </c>
      <c s="465">
        <v>851517.5</v>
      </c>
      <c s="471">
        <v>44735</v>
      </c>
      <c s="583">
        <v>46561</v>
      </c>
      <c s="683">
        <v>851517.5</v>
      </c>
      <c s="861">
        <v>2.5638888888888891</v>
      </c>
      <c s="861">
        <v>5</v>
      </c>
      <c s="684">
        <v>0.050700000000000002</v>
      </c>
      <c s="473">
        <v>2.5638888888888891</v>
      </c>
      <c s="473">
        <v>5</v>
      </c>
      <c s="474">
        <v>0.050700000000000002</v>
      </c>
      <c s="783" t="s">
        <v>1478</v>
      </c>
      <c s="783" t="s">
        <v>1479</v>
      </c>
    </row>
    <row r="1297" spans="1:41" s="783" customFormat="1" ht="14.4">
      <c r="A1297" s="24" t="s">
        <v>1568</v>
      </c>
      <c s="517">
        <v>6</v>
      </c>
      <c s="24" t="s">
        <v>3293</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50740</v>
      </c>
      <c s="463">
        <v>0</v>
      </c>
      <c s="464">
        <v>0</v>
      </c>
      <c s="464">
        <v>226.63999999999999</v>
      </c>
      <c s="464">
        <v>0</v>
      </c>
      <c s="469">
        <v>0</v>
      </c>
      <c s="469">
        <v>0</v>
      </c>
      <c s="465">
        <v>50740</v>
      </c>
      <c s="471">
        <v>44735</v>
      </c>
      <c s="583">
        <v>46927</v>
      </c>
      <c s="683">
        <v>50740</v>
      </c>
      <c s="861">
        <v>3.5638888888888891</v>
      </c>
      <c s="861">
        <v>6</v>
      </c>
      <c s="684">
        <v>0.053600000000000002</v>
      </c>
      <c s="473">
        <v>3.5638888888888887</v>
      </c>
      <c s="473">
        <v>6</v>
      </c>
      <c s="474">
        <v>0.053600000000000002</v>
      </c>
      <c s="783" t="s">
        <v>1478</v>
      </c>
      <c s="783" t="s">
        <v>1479</v>
      </c>
    </row>
    <row r="1298" spans="1:41" s="783" customFormat="1" ht="14.4">
      <c r="A1298" s="24" t="s">
        <v>1568</v>
      </c>
      <c s="517">
        <v>7</v>
      </c>
      <c s="24" t="s">
        <v>3294</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159300</v>
      </c>
      <c s="463">
        <v>0</v>
      </c>
      <c s="464">
        <v>0</v>
      </c>
      <c s="464">
        <v>748.71000000000004</v>
      </c>
      <c s="464">
        <v>0</v>
      </c>
      <c s="469">
        <v>0</v>
      </c>
      <c s="469">
        <v>0</v>
      </c>
      <c s="465">
        <v>159300</v>
      </c>
      <c s="471">
        <v>44735</v>
      </c>
      <c s="583">
        <v>47292</v>
      </c>
      <c s="683">
        <v>159300</v>
      </c>
      <c s="861">
        <v>4.5638888888888891</v>
      </c>
      <c s="861">
        <v>7</v>
      </c>
      <c s="684">
        <v>0.056399999999999999</v>
      </c>
      <c s="473">
        <v>4.5638888888888891</v>
      </c>
      <c s="473">
        <v>7</v>
      </c>
      <c s="474">
        <v>0.056400000000000006</v>
      </c>
      <c s="783" t="s">
        <v>1478</v>
      </c>
      <c s="783" t="s">
        <v>1479</v>
      </c>
    </row>
    <row r="1299" spans="1:41" s="783" customFormat="1" ht="14.4">
      <c r="A1299" s="24" t="s">
        <v>1569</v>
      </c>
      <c s="517">
        <v>2</v>
      </c>
      <c s="24" t="s">
        <v>3295</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0</v>
      </c>
      <c s="463">
        <v>0</v>
      </c>
      <c s="464">
        <v>0</v>
      </c>
      <c s="464">
        <v>0</v>
      </c>
      <c s="464">
        <v>0</v>
      </c>
      <c s="469">
        <v>0</v>
      </c>
      <c s="469">
        <v>0</v>
      </c>
      <c s="465">
        <v>0</v>
      </c>
      <c s="471">
        <v>44739</v>
      </c>
      <c s="583">
        <v>45470</v>
      </c>
      <c s="683">
        <v>617140</v>
      </c>
      <c s="861">
        <v>0</v>
      </c>
      <c s="861">
        <v>0</v>
      </c>
      <c s="684">
        <v>0.038199999999999998</v>
      </c>
      <c s="473">
        <v>0</v>
      </c>
      <c s="473">
        <v>0</v>
      </c>
      <c s="474">
        <v>0</v>
      </c>
      <c s="783" t="s">
        <v>1478</v>
      </c>
      <c s="783" t="s">
        <v>1479</v>
      </c>
    </row>
    <row r="1300" spans="1:41" s="783" customFormat="1" ht="14.4">
      <c r="A1300" s="24" t="s">
        <v>1569</v>
      </c>
      <c s="517">
        <v>3</v>
      </c>
      <c s="24" t="s">
        <v>3296</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862285</v>
      </c>
      <c s="463">
        <v>0</v>
      </c>
      <c s="464">
        <v>0</v>
      </c>
      <c s="464">
        <v>3089.8499999999999</v>
      </c>
      <c s="464">
        <v>0</v>
      </c>
      <c s="469">
        <v>0</v>
      </c>
      <c s="469">
        <v>0</v>
      </c>
      <c s="465">
        <v>862285</v>
      </c>
      <c s="471">
        <v>44739</v>
      </c>
      <c s="583">
        <v>45835</v>
      </c>
      <c s="683">
        <v>862285</v>
      </c>
      <c s="861">
        <v>0.57499999999999996</v>
      </c>
      <c s="861">
        <v>3</v>
      </c>
      <c s="684">
        <v>0.042999999999999997</v>
      </c>
      <c s="473">
        <v>0.57499999999999996</v>
      </c>
      <c s="473">
        <v>3</v>
      </c>
      <c s="474">
        <v>0.042999999999999997</v>
      </c>
      <c s="783" t="s">
        <v>1478</v>
      </c>
      <c s="783" t="s">
        <v>1479</v>
      </c>
    </row>
    <row r="1301" spans="1:41" s="783" customFormat="1" ht="14.4">
      <c r="A1301" s="24" t="s">
        <v>1569</v>
      </c>
      <c s="517">
        <v>4</v>
      </c>
      <c s="24" t="s">
        <v>3297</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530557.5</v>
      </c>
      <c s="463">
        <v>0</v>
      </c>
      <c s="464">
        <v>0</v>
      </c>
      <c s="464">
        <v>2082.4400000000001</v>
      </c>
      <c s="464">
        <v>0</v>
      </c>
      <c s="469">
        <v>0</v>
      </c>
      <c s="469">
        <v>0</v>
      </c>
      <c s="465">
        <v>530557.5</v>
      </c>
      <c s="471">
        <v>44739</v>
      </c>
      <c s="583">
        <v>46200</v>
      </c>
      <c s="683">
        <v>530557.5</v>
      </c>
      <c s="861">
        <v>1.575</v>
      </c>
      <c s="861">
        <v>4</v>
      </c>
      <c s="684">
        <v>0.047100000000000003</v>
      </c>
      <c s="473">
        <v>1.575</v>
      </c>
      <c s="473">
        <v>4</v>
      </c>
      <c s="474">
        <v>0.047100000000000003</v>
      </c>
      <c s="783" t="s">
        <v>1478</v>
      </c>
      <c s="783" t="s">
        <v>1479</v>
      </c>
    </row>
    <row r="1302" spans="1:41" s="783" customFormat="1" ht="14.4">
      <c r="A1302" s="24" t="s">
        <v>1569</v>
      </c>
      <c s="517">
        <v>5</v>
      </c>
      <c s="24" t="s">
        <v>3298</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2247457.5</v>
      </c>
      <c s="463">
        <v>0</v>
      </c>
      <c s="464">
        <v>0</v>
      </c>
      <c s="464">
        <v>9495.5100000000002</v>
      </c>
      <c s="464">
        <v>0</v>
      </c>
      <c s="469">
        <v>0</v>
      </c>
      <c s="469">
        <v>0</v>
      </c>
      <c s="465">
        <v>2247457.5</v>
      </c>
      <c s="471">
        <v>44739</v>
      </c>
      <c s="583">
        <v>46565</v>
      </c>
      <c s="683">
        <v>2247457.5</v>
      </c>
      <c s="861">
        <v>2.5750000000000002</v>
      </c>
      <c s="861">
        <v>5</v>
      </c>
      <c s="684">
        <v>0.050700000000000002</v>
      </c>
      <c s="473">
        <v>2.5750000000000002</v>
      </c>
      <c s="473">
        <v>5</v>
      </c>
      <c s="474">
        <v>0.050700000000000002</v>
      </c>
      <c s="783" t="s">
        <v>1478</v>
      </c>
      <c s="783" t="s">
        <v>1479</v>
      </c>
    </row>
    <row r="1303" spans="1:41" s="783" customFormat="1" ht="14.4">
      <c r="A1303" s="24" t="s">
        <v>1569</v>
      </c>
      <c s="517">
        <v>6</v>
      </c>
      <c s="24" t="s">
        <v>3299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9782937.5</v>
      </c>
      <c s="463">
        <v>0</v>
      </c>
      <c s="464">
        <v>0</v>
      </c>
      <c s="464">
        <v>43697.120000000003</v>
      </c>
      <c s="464">
        <v>0</v>
      </c>
      <c s="469">
        <v>0</v>
      </c>
      <c s="469">
        <v>0</v>
      </c>
      <c s="465">
        <v>9782937.5</v>
      </c>
      <c s="471">
        <v>44739</v>
      </c>
      <c s="583">
        <v>46931</v>
      </c>
      <c s="683">
        <v>9782937.5</v>
      </c>
      <c s="861">
        <v>3.5750000000000002</v>
      </c>
      <c s="861">
        <v>6</v>
      </c>
      <c s="684">
        <v>0.053600000000000002</v>
      </c>
      <c s="473">
        <v>3.5750000000000002</v>
      </c>
      <c s="473">
        <v>6</v>
      </c>
      <c s="474">
        <v>0.053600000000000009</v>
      </c>
      <c s="783" t="s">
        <v>1478</v>
      </c>
      <c s="783" t="s">
        <v>1479</v>
      </c>
    </row>
    <row r="1304" spans="1:41" s="783" customFormat="1" ht="14.4">
      <c r="A1304" s="24" t="s">
        <v>1569</v>
      </c>
      <c s="517">
        <v>7</v>
      </c>
      <c s="24" t="s">
        <v>3300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11935552.5</v>
      </c>
      <c s="463">
        <v>0</v>
      </c>
      <c s="464">
        <v>0</v>
      </c>
      <c s="464">
        <v>56097.099999999999</v>
      </c>
      <c s="464">
        <v>0</v>
      </c>
      <c s="469">
        <v>0</v>
      </c>
      <c s="469">
        <v>0</v>
      </c>
      <c s="465">
        <v>11935552.5</v>
      </c>
      <c s="471">
        <v>44739</v>
      </c>
      <c s="583">
        <v>47296</v>
      </c>
      <c s="683">
        <v>11935552.5</v>
      </c>
      <c s="861">
        <v>4.5750000000000002</v>
      </c>
      <c s="861">
        <v>7</v>
      </c>
      <c s="684">
        <v>0.056399999999999999</v>
      </c>
      <c s="473">
        <v>4.5750000000000002</v>
      </c>
      <c s="473">
        <v>7</v>
      </c>
      <c s="474">
        <v>0.056399999999999999</v>
      </c>
      <c s="783" t="s">
        <v>1478</v>
      </c>
      <c s="783" t="s">
        <v>1479</v>
      </c>
    </row>
    <row r="1305" spans="1:41" s="783" customFormat="1" ht="14.4">
      <c r="A1305" s="24" t="s">
        <v>1569</v>
      </c>
      <c s="517">
        <v>8</v>
      </c>
      <c s="24" t="s">
        <v>3301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419637.5</v>
      </c>
      <c s="463">
        <v>0</v>
      </c>
      <c s="464">
        <v>0</v>
      </c>
      <c s="464">
        <v>2073.71</v>
      </c>
      <c s="464">
        <v>0</v>
      </c>
      <c s="469">
        <v>0</v>
      </c>
      <c s="469">
        <v>0</v>
      </c>
      <c s="465">
        <v>419637.5</v>
      </c>
      <c s="471">
        <v>44739</v>
      </c>
      <c s="583">
        <v>47661</v>
      </c>
      <c s="683">
        <v>419637.5</v>
      </c>
      <c s="861">
        <v>5.5750000000000002</v>
      </c>
      <c s="861">
        <v>8</v>
      </c>
      <c s="684">
        <v>0.059299999999999999</v>
      </c>
      <c s="473">
        <v>5.5750000000000002</v>
      </c>
      <c s="473">
        <v>8</v>
      </c>
      <c s="474">
        <v>0.059299999999999999</v>
      </c>
      <c s="783" t="s">
        <v>1478</v>
      </c>
      <c s="783" t="s">
        <v>1479</v>
      </c>
    </row>
    <row r="1306" spans="1:41" s="783" customFormat="1" ht="14.4">
      <c r="A1306" s="24" t="s">
        <v>1569</v>
      </c>
      <c s="517">
        <v>9</v>
      </c>
      <c s="24" t="s">
        <v>3302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188062.5</v>
      </c>
      <c s="463">
        <v>0</v>
      </c>
      <c s="464">
        <v>0</v>
      </c>
      <c s="464">
        <v>973.22000000000003</v>
      </c>
      <c s="464">
        <v>0</v>
      </c>
      <c s="469">
        <v>0</v>
      </c>
      <c s="469">
        <v>0</v>
      </c>
      <c s="465">
        <v>188062.5</v>
      </c>
      <c s="471">
        <v>44739</v>
      </c>
      <c s="583">
        <v>48026</v>
      </c>
      <c s="683">
        <v>188062.5</v>
      </c>
      <c s="861">
        <v>6.5750000000000002</v>
      </c>
      <c s="861">
        <v>9</v>
      </c>
      <c s="684">
        <v>0.062100000000000002</v>
      </c>
      <c s="473">
        <v>6.5750000000000002</v>
      </c>
      <c s="473">
        <v>9</v>
      </c>
      <c s="474">
        <v>0.062099999999999995</v>
      </c>
      <c s="783" t="s">
        <v>1478</v>
      </c>
      <c s="783" t="s">
        <v>1479</v>
      </c>
    </row>
    <row r="1307" spans="1:41" s="783" customFormat="1" ht="14.4">
      <c r="A1307" s="24" t="s">
        <v>1570</v>
      </c>
      <c s="517">
        <v>1</v>
      </c>
      <c s="24" t="s">
        <v>3303</v>
      </c>
      <c s="460" t="s">
        <v>364</v>
      </c>
      <c s="459" t="s">
        <v>365</v>
      </c>
      <c s="459" t="s">
        <v>979</v>
      </c>
      <c s="459" t="s">
        <v>23</v>
      </c>
      <c s="459" t="s">
        <v>957</v>
      </c>
      <c s="459" t="s">
        <v>366</v>
      </c>
      <c s="459" t="s">
        <v>1</v>
      </c>
      <c s="459" t="s">
        <v>770</v>
      </c>
      <c s="459" t="s">
        <v>367</v>
      </c>
      <c s="459" t="s">
        <v>372</v>
      </c>
      <c s="460">
        <v>1</v>
      </c>
      <c s="460">
        <v>1</v>
      </c>
      <c s="460">
        <v>1</v>
      </c>
      <c s="466">
        <v>0</v>
      </c>
      <c s="466">
        <v>0</v>
      </c>
      <c s="466">
        <v>1</v>
      </c>
      <c s="466">
        <v>1</v>
      </c>
      <c s="466">
        <v>1</v>
      </c>
      <c s="466">
        <v>0</v>
      </c>
      <c s="519">
        <v>34695318.020000003</v>
      </c>
      <c s="463">
        <v>0</v>
      </c>
      <c s="464">
        <v>0</v>
      </c>
      <c s="464">
        <v>1357679.8400000001</v>
      </c>
      <c s="464">
        <v>0</v>
      </c>
      <c s="469">
        <v>0</v>
      </c>
      <c s="469">
        <v>0</v>
      </c>
      <c s="465">
        <v>34695318.020000003</v>
      </c>
      <c s="471">
        <v>44698</v>
      </c>
      <c s="583">
        <v>48351</v>
      </c>
      <c s="683">
        <v>34695318.049999997</v>
      </c>
      <c s="861">
        <v>7.4638888888888886</v>
      </c>
      <c s="861">
        <v>10</v>
      </c>
      <c s="684">
        <v>0.078262999999999999</v>
      </c>
      <c s="473">
        <v>7.4638888888888886</v>
      </c>
      <c s="473">
        <v>10</v>
      </c>
      <c s="474">
        <v>0.078262999999999999</v>
      </c>
      <c s="783" t="s">
        <v>1478</v>
      </c>
      <c s="783" t="s">
        <v>1479</v>
      </c>
    </row>
    <row r="1308" spans="1:41" s="783" customFormat="1" ht="14.4">
      <c r="A1308" s="24" t="s">
        <v>1571</v>
      </c>
      <c s="517">
        <v>1</v>
      </c>
      <c s="24" t="s">
        <v>3304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522068.81</v>
      </c>
      <c s="463">
        <v>0</v>
      </c>
      <c s="464">
        <v>0</v>
      </c>
      <c s="464">
        <v>16093.549999999999</v>
      </c>
      <c s="464">
        <v>0</v>
      </c>
      <c s="469">
        <v>0</v>
      </c>
      <c s="469">
        <v>0</v>
      </c>
      <c s="465">
        <v>522068.81</v>
      </c>
      <c s="471">
        <v>44685</v>
      </c>
      <c s="583">
        <v>45781</v>
      </c>
      <c s="683">
        <v>522068.81</v>
      </c>
      <c s="861">
        <v>0.42777777777777776</v>
      </c>
      <c s="861">
        <v>3</v>
      </c>
      <c s="684">
        <v>0.061652999999999999</v>
      </c>
      <c s="473">
        <v>0.42777777777777776</v>
      </c>
      <c s="473">
        <v>3</v>
      </c>
      <c s="474">
        <v>0.061652999999999999</v>
      </c>
      <c s="783" t="s">
        <v>1478</v>
      </c>
      <c s="783" t="s">
        <v>1479</v>
      </c>
    </row>
    <row r="1309" spans="1:41" s="783" customFormat="1" ht="14.4">
      <c r="A1309" s="24" t="s">
        <v>1572</v>
      </c>
      <c s="517">
        <v>1</v>
      </c>
      <c s="24" t="s">
        <v>3305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1216426.5800000001</v>
      </c>
      <c s="463">
        <v>0</v>
      </c>
      <c s="464">
        <v>0</v>
      </c>
      <c s="464">
        <v>43362.57</v>
      </c>
      <c s="464">
        <v>0</v>
      </c>
      <c s="469">
        <v>0</v>
      </c>
      <c s="469">
        <v>0</v>
      </c>
      <c s="465">
        <v>1216426.5800000001</v>
      </c>
      <c s="471">
        <v>44685</v>
      </c>
      <c s="583">
        <v>46511</v>
      </c>
      <c s="683">
        <v>1216426.5800000001</v>
      </c>
      <c s="861">
        <v>2.4277777777777776</v>
      </c>
      <c s="861">
        <v>5</v>
      </c>
      <c s="684">
        <v>0.071294999999999997</v>
      </c>
      <c s="473">
        <v>2.4277777777777776</v>
      </c>
      <c s="473">
        <v>5</v>
      </c>
      <c s="474">
        <v>0.071294999999999997</v>
      </c>
      <c s="783" t="s">
        <v>1478</v>
      </c>
      <c s="783" t="s">
        <v>1479</v>
      </c>
    </row>
    <row r="1310" spans="1:41" s="783" customFormat="1" ht="14.4">
      <c r="A1310" s="24" t="s">
        <v>1578</v>
      </c>
      <c s="517">
        <v>1</v>
      </c>
      <c s="24" t="s">
        <v>3306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1608101.05</v>
      </c>
      <c s="463">
        <v>0</v>
      </c>
      <c s="464">
        <v>0</v>
      </c>
      <c s="464">
        <v>49572.129999999997</v>
      </c>
      <c s="464">
        <v>0</v>
      </c>
      <c s="469">
        <v>0</v>
      </c>
      <c s="469">
        <v>0</v>
      </c>
      <c s="465">
        <v>1608101.05</v>
      </c>
      <c s="471">
        <v>44685</v>
      </c>
      <c s="471">
        <v>45781</v>
      </c>
      <c s="683">
        <v>1608101.05</v>
      </c>
      <c s="861">
        <v>0.42777777777777776</v>
      </c>
      <c s="861">
        <v>3</v>
      </c>
      <c s="684">
        <v>0.062603000000000006</v>
      </c>
      <c s="473">
        <v>0.42777777777777776</v>
      </c>
      <c s="473">
        <v>3</v>
      </c>
      <c s="474">
        <v>0.062603000000000006</v>
      </c>
      <c s="783" t="s">
        <v>1478</v>
      </c>
      <c s="783" t="s">
        <v>1479</v>
      </c>
    </row>
    <row r="1311" spans="1:41" s="783" customFormat="1" ht="14.4">
      <c r="A1311" s="24" t="s">
        <v>1579</v>
      </c>
      <c s="517">
        <v>1</v>
      </c>
      <c s="24" t="s">
        <v>3307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553567.93999999994</v>
      </c>
      <c s="463">
        <v>0</v>
      </c>
      <c s="464">
        <v>0</v>
      </c>
      <c s="464">
        <v>17064.560000000001</v>
      </c>
      <c s="464">
        <v>0</v>
      </c>
      <c s="469">
        <v>0</v>
      </c>
      <c s="469">
        <v>0</v>
      </c>
      <c s="465">
        <v>553567.93999999994</v>
      </c>
      <c s="471">
        <v>44685</v>
      </c>
      <c s="471">
        <v>45781</v>
      </c>
      <c s="683">
        <v>553567.93999999994</v>
      </c>
      <c s="861">
        <v>0.42777777777777776</v>
      </c>
      <c s="861">
        <v>3</v>
      </c>
      <c s="684">
        <v>0.062603000000000006</v>
      </c>
      <c s="473">
        <v>0.42777777777777776</v>
      </c>
      <c s="473">
        <v>3</v>
      </c>
      <c s="474">
        <v>0.062603000000000006</v>
      </c>
      <c s="783" t="s">
        <v>1478</v>
      </c>
      <c s="783" t="s">
        <v>1479</v>
      </c>
    </row>
    <row r="1312" spans="1:41" s="783" customFormat="1" ht="14.4">
      <c r="A1312" s="24" t="s">
        <v>1580</v>
      </c>
      <c s="517">
        <v>1</v>
      </c>
      <c s="24" t="s">
        <v>3308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1288948.49</v>
      </c>
      <c s="463">
        <v>0</v>
      </c>
      <c s="464">
        <v>0</v>
      </c>
      <c s="464">
        <v>45947.790000000001</v>
      </c>
      <c s="464">
        <v>0</v>
      </c>
      <c s="469">
        <v>0</v>
      </c>
      <c s="469">
        <v>0</v>
      </c>
      <c s="465">
        <v>1288948.49</v>
      </c>
      <c s="471">
        <v>44685</v>
      </c>
      <c s="471">
        <v>46511</v>
      </c>
      <c s="683">
        <v>1288948.49</v>
      </c>
      <c s="861">
        <v>2.4277777777777776</v>
      </c>
      <c s="861">
        <v>5</v>
      </c>
      <c s="684">
        <v>0.072566000000000005</v>
      </c>
      <c s="473">
        <v>2.4277777777777776</v>
      </c>
      <c s="473">
        <v>5</v>
      </c>
      <c s="474">
        <v>0.072566000000000005</v>
      </c>
      <c s="783" t="s">
        <v>1478</v>
      </c>
      <c s="783" t="s">
        <v>1479</v>
      </c>
    </row>
    <row r="1313" spans="1:41" s="783" customFormat="1" ht="14.4">
      <c r="A1313" s="24" t="s">
        <v>1581</v>
      </c>
      <c s="517">
        <v>1</v>
      </c>
      <c s="24" t="s">
        <v>3309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467800</v>
      </c>
      <c s="463">
        <v>0</v>
      </c>
      <c s="464">
        <v>0</v>
      </c>
      <c s="464">
        <v>14420.639999999999</v>
      </c>
      <c s="464">
        <v>0</v>
      </c>
      <c s="469">
        <v>0</v>
      </c>
      <c s="469">
        <v>0</v>
      </c>
      <c s="465">
        <v>467800</v>
      </c>
      <c s="471">
        <v>44685</v>
      </c>
      <c s="471">
        <v>45781</v>
      </c>
      <c s="683">
        <v>467800</v>
      </c>
      <c s="861">
        <v>0.42777777777777776</v>
      </c>
      <c s="861">
        <v>3</v>
      </c>
      <c s="684">
        <v>0.062603000000000006</v>
      </c>
      <c s="473">
        <v>0.42777777777777776</v>
      </c>
      <c s="473">
        <v>3</v>
      </c>
      <c s="474">
        <v>0.062603000000000006</v>
      </c>
      <c s="783" t="s">
        <v>1478</v>
      </c>
      <c s="783" t="s">
        <v>1479</v>
      </c>
    </row>
    <row r="1314" spans="1:41" s="783" customFormat="1" ht="14.4">
      <c r="A1314" s="24" t="s">
        <v>1582</v>
      </c>
      <c s="517">
        <v>1</v>
      </c>
      <c s="24" t="s">
        <v>3310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1089243</v>
      </c>
      <c s="463">
        <v>0</v>
      </c>
      <c s="464">
        <v>0</v>
      </c>
      <c s="464">
        <v>38828.790000000001</v>
      </c>
      <c s="464">
        <v>0</v>
      </c>
      <c s="469">
        <v>0</v>
      </c>
      <c s="469">
        <v>0</v>
      </c>
      <c s="465">
        <v>1089243</v>
      </c>
      <c s="471">
        <v>44685</v>
      </c>
      <c s="471">
        <v>46511</v>
      </c>
      <c s="683">
        <v>1089243</v>
      </c>
      <c s="861">
        <v>2.4277777777777776</v>
      </c>
      <c s="861">
        <v>5</v>
      </c>
      <c s="684">
        <v>0.072566000000000005</v>
      </c>
      <c s="473">
        <v>2.4277777777777776</v>
      </c>
      <c s="473">
        <v>5</v>
      </c>
      <c s="474">
        <v>0.072566000000000005</v>
      </c>
      <c s="783" t="s">
        <v>1478</v>
      </c>
      <c s="783" t="s">
        <v>1479</v>
      </c>
    </row>
    <row r="1315" spans="1:41" s="783" customFormat="1" ht="14.4">
      <c r="A1315" s="24" t="s">
        <v>1583</v>
      </c>
      <c s="517">
        <v>1</v>
      </c>
      <c s="24" t="s">
        <v>3311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682645.44999999995</v>
      </c>
      <c s="463">
        <v>0</v>
      </c>
      <c s="464">
        <v>0</v>
      </c>
      <c s="464">
        <v>21043.57</v>
      </c>
      <c s="464">
        <v>0</v>
      </c>
      <c s="469">
        <v>0</v>
      </c>
      <c s="469">
        <v>0</v>
      </c>
      <c s="465">
        <v>682645.44999999995</v>
      </c>
      <c s="471">
        <v>44685</v>
      </c>
      <c s="471">
        <v>45781</v>
      </c>
      <c s="683">
        <v>682645.44999999995</v>
      </c>
      <c s="861">
        <v>0.42777777777777776</v>
      </c>
      <c s="861">
        <v>3</v>
      </c>
      <c s="684">
        <v>0.062603000000000006</v>
      </c>
      <c s="473">
        <v>0.42777777777777776</v>
      </c>
      <c s="473">
        <v>3</v>
      </c>
      <c s="474">
        <v>0.062603000000000006</v>
      </c>
      <c s="783" t="s">
        <v>1478</v>
      </c>
      <c s="783" t="s">
        <v>1479</v>
      </c>
    </row>
    <row r="1316" spans="1:41" s="783" customFormat="1" ht="14.4">
      <c r="A1316" s="24" t="s">
        <v>1584</v>
      </c>
      <c s="517">
        <v>1</v>
      </c>
      <c s="24" t="s">
        <v>3312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1589500.53</v>
      </c>
      <c s="463">
        <v>0</v>
      </c>
      <c s="464">
        <v>0</v>
      </c>
      <c s="464">
        <v>56661.720000000001</v>
      </c>
      <c s="464">
        <v>0</v>
      </c>
      <c s="469">
        <v>0</v>
      </c>
      <c s="469">
        <v>0</v>
      </c>
      <c s="465">
        <v>1589500.53</v>
      </c>
      <c s="471">
        <v>44685</v>
      </c>
      <c s="471">
        <v>46511</v>
      </c>
      <c s="683">
        <v>1589500.53</v>
      </c>
      <c s="861">
        <v>2.4277777777777776</v>
      </c>
      <c s="861">
        <v>5</v>
      </c>
      <c s="684">
        <v>0.072566000000000005</v>
      </c>
      <c s="473">
        <v>2.4277777777777776</v>
      </c>
      <c s="473">
        <v>5</v>
      </c>
      <c s="474">
        <v>0.072566000000000005</v>
      </c>
      <c s="783" t="s">
        <v>1478</v>
      </c>
      <c s="783" t="s">
        <v>1479</v>
      </c>
    </row>
    <row r="1317" spans="1:41" s="783" customFormat="1" ht="14.4">
      <c r="A1317" s="24" t="s">
        <v>1585</v>
      </c>
      <c s="517">
        <v>1</v>
      </c>
      <c s="24" t="s">
        <v>3313</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0</v>
      </c>
      <c s="463">
        <v>0</v>
      </c>
      <c s="464">
        <v>0</v>
      </c>
      <c s="464">
        <v>0</v>
      </c>
      <c s="464">
        <v>0</v>
      </c>
      <c s="469">
        <v>0</v>
      </c>
      <c s="469">
        <v>0</v>
      </c>
      <c s="465">
        <v>0</v>
      </c>
      <c s="471">
        <v>44685</v>
      </c>
      <c s="471">
        <v>45416</v>
      </c>
      <c s="683">
        <v>30000000</v>
      </c>
      <c s="861">
        <v>0</v>
      </c>
      <c s="861">
        <v>0</v>
      </c>
      <c s="684">
        <v>0.052561999999999998</v>
      </c>
      <c s="473">
        <v>0</v>
      </c>
      <c s="473">
        <v>0</v>
      </c>
      <c s="474">
        <v>0</v>
      </c>
      <c s="783" t="s">
        <v>1478</v>
      </c>
      <c s="783" t="s">
        <v>1479</v>
      </c>
    </row>
    <row r="1318" spans="1:41" s="783" customFormat="1" ht="14.4">
      <c r="A1318" s="24" t="s">
        <v>1586</v>
      </c>
      <c s="517">
        <v>1</v>
      </c>
      <c s="24" t="s">
        <v>3314</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0</v>
      </c>
      <c s="463">
        <v>0</v>
      </c>
      <c s="464">
        <v>0</v>
      </c>
      <c s="464">
        <v>0</v>
      </c>
      <c s="464">
        <v>0</v>
      </c>
      <c s="469">
        <v>0</v>
      </c>
      <c s="469">
        <v>0</v>
      </c>
      <c s="465">
        <v>0</v>
      </c>
      <c s="471">
        <v>44685</v>
      </c>
      <c s="471">
        <v>45416</v>
      </c>
      <c s="683">
        <v>20000000</v>
      </c>
      <c s="861">
        <v>0</v>
      </c>
      <c s="861">
        <v>0</v>
      </c>
      <c s="684">
        <v>0.052561999999999998</v>
      </c>
      <c s="473">
        <v>0</v>
      </c>
      <c s="473">
        <v>0</v>
      </c>
      <c s="474">
        <v>0</v>
      </c>
      <c s="783" t="s">
        <v>1478</v>
      </c>
      <c s="783" t="s">
        <v>1479</v>
      </c>
    </row>
    <row r="1319" spans="1:41" s="783" customFormat="1" ht="14.4">
      <c r="A1319" s="24" t="s">
        <v>1587</v>
      </c>
      <c s="517">
        <v>1</v>
      </c>
      <c s="24" t="s">
        <v>3315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959458.08999999997</v>
      </c>
      <c s="463">
        <v>0</v>
      </c>
      <c s="464">
        <v>0</v>
      </c>
      <c s="464">
        <v>29576.73</v>
      </c>
      <c s="464">
        <v>0</v>
      </c>
      <c s="469">
        <v>0</v>
      </c>
      <c s="469">
        <v>0</v>
      </c>
      <c s="465">
        <v>959458.08999999997</v>
      </c>
      <c s="471">
        <v>44685</v>
      </c>
      <c s="471">
        <v>45781</v>
      </c>
      <c s="683">
        <v>959458.08999999997</v>
      </c>
      <c s="861">
        <v>0.42777777777777776</v>
      </c>
      <c s="861">
        <v>3</v>
      </c>
      <c s="684">
        <v>0.062603000000000006</v>
      </c>
      <c s="473">
        <v>0.42777777777777776</v>
      </c>
      <c s="473">
        <v>3</v>
      </c>
      <c s="474">
        <v>0.062603000000000006</v>
      </c>
      <c s="783" t="s">
        <v>1478</v>
      </c>
      <c s="783" t="s">
        <v>1479</v>
      </c>
    </row>
    <row r="1320" spans="1:41" s="783" customFormat="1" ht="14.4">
      <c r="A1320" s="24" t="s">
        <v>1588</v>
      </c>
      <c s="517">
        <v>1</v>
      </c>
      <c s="24" t="s">
        <v>3316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2233986.1499999999</v>
      </c>
      <c s="463">
        <v>0</v>
      </c>
      <c s="464">
        <v>0</v>
      </c>
      <c s="464">
        <v>79636.020000000004</v>
      </c>
      <c s="464">
        <v>0</v>
      </c>
      <c s="469">
        <v>0</v>
      </c>
      <c s="469">
        <v>0</v>
      </c>
      <c s="465">
        <v>2233986.1499999999</v>
      </c>
      <c s="471">
        <v>44685</v>
      </c>
      <c s="471">
        <v>46511</v>
      </c>
      <c s="683">
        <v>2233986.1499999999</v>
      </c>
      <c s="861">
        <v>2.4277777777777776</v>
      </c>
      <c s="861">
        <v>5</v>
      </c>
      <c s="684">
        <v>0.072566000000000005</v>
      </c>
      <c s="473">
        <v>2.4277777777777776</v>
      </c>
      <c s="473">
        <v>5</v>
      </c>
      <c s="474">
        <v>0.072566000000000005</v>
      </c>
      <c s="783" t="s">
        <v>1478</v>
      </c>
      <c s="783" t="s">
        <v>1479</v>
      </c>
    </row>
    <row r="1321" spans="1:41" s="783" customFormat="1" ht="14.4">
      <c r="A1321" s="24" t="s">
        <v>1589</v>
      </c>
      <c s="517">
        <v>1</v>
      </c>
      <c s="24" t="s">
        <v>3317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6924.7799999999997</v>
      </c>
      <c s="463">
        <v>0</v>
      </c>
      <c s="464">
        <v>0</v>
      </c>
      <c s="464">
        <v>213.47</v>
      </c>
      <c s="464">
        <v>0</v>
      </c>
      <c s="469">
        <v>0</v>
      </c>
      <c s="469">
        <v>0</v>
      </c>
      <c s="465">
        <v>6924.7799999999997</v>
      </c>
      <c s="471">
        <v>44685</v>
      </c>
      <c s="471">
        <v>45781</v>
      </c>
      <c s="683">
        <v>6924.7799999999997</v>
      </c>
      <c s="861">
        <v>0.42777777777777776</v>
      </c>
      <c s="861">
        <v>3</v>
      </c>
      <c s="684">
        <v>0.062603000000000006</v>
      </c>
      <c s="473">
        <v>0.42777777777777776</v>
      </c>
      <c s="473">
        <v>3</v>
      </c>
      <c s="474">
        <v>0.062603000000000006</v>
      </c>
      <c s="783" t="s">
        <v>1478</v>
      </c>
      <c s="783" t="s">
        <v>1479</v>
      </c>
    </row>
    <row r="1322" spans="1:41" s="783" customFormat="1" ht="14.4">
      <c r="A1322" s="24" t="s">
        <v>1590</v>
      </c>
      <c s="517">
        <v>1</v>
      </c>
      <c s="24" t="s">
        <v>3318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16125.879999999999</v>
      </c>
      <c s="463">
        <v>0</v>
      </c>
      <c s="464">
        <v>0</v>
      </c>
      <c s="464">
        <v>574.85000000000002</v>
      </c>
      <c s="464">
        <v>0</v>
      </c>
      <c s="469">
        <v>0</v>
      </c>
      <c s="469">
        <v>0</v>
      </c>
      <c s="465">
        <v>16125.879999999999</v>
      </c>
      <c s="471">
        <v>44685</v>
      </c>
      <c s="471">
        <v>46511</v>
      </c>
      <c s="683">
        <v>16125.879999999999</v>
      </c>
      <c s="861">
        <v>2.4277777777777776</v>
      </c>
      <c s="861">
        <v>5</v>
      </c>
      <c s="684">
        <v>0.072566000000000005</v>
      </c>
      <c s="473">
        <v>2.4277777777777776</v>
      </c>
      <c s="473">
        <v>5</v>
      </c>
      <c s="474">
        <v>0.072566000000000005</v>
      </c>
      <c s="783" t="s">
        <v>1478</v>
      </c>
      <c s="783" t="s">
        <v>1479</v>
      </c>
    </row>
    <row r="1323" spans="1:41" s="783" customFormat="1" ht="14.4">
      <c r="A1323" s="24" t="s">
        <v>1591</v>
      </c>
      <c s="517">
        <v>2</v>
      </c>
      <c s="24" t="s">
        <v>3319</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0</v>
      </c>
      <c s="463">
        <v>0</v>
      </c>
      <c s="464">
        <v>0</v>
      </c>
      <c s="464">
        <v>0</v>
      </c>
      <c s="464">
        <v>0</v>
      </c>
      <c s="469">
        <v>0</v>
      </c>
      <c s="469">
        <v>0</v>
      </c>
      <c s="465">
        <v>0</v>
      </c>
      <c s="471">
        <v>44769</v>
      </c>
      <c s="471">
        <v>45500</v>
      </c>
      <c s="683">
        <v>337775</v>
      </c>
      <c s="861">
        <v>0</v>
      </c>
      <c s="861">
        <v>0</v>
      </c>
      <c s="684">
        <v>0.038199999999999998</v>
      </c>
      <c s="473">
        <v>0</v>
      </c>
      <c s="473">
        <v>0</v>
      </c>
      <c s="474">
        <v>0</v>
      </c>
      <c s="783" t="s">
        <v>1478</v>
      </c>
      <c s="783" t="s">
        <v>1479</v>
      </c>
    </row>
    <row r="1324" spans="1:41" s="783" customFormat="1" ht="14.4">
      <c r="A1324" s="24" t="s">
        <v>1591</v>
      </c>
      <c s="517">
        <v>3</v>
      </c>
      <c s="24" t="s">
        <v>3320</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710655</v>
      </c>
      <c s="463">
        <v>0</v>
      </c>
      <c s="464">
        <v>0</v>
      </c>
      <c s="464">
        <v>2546.5100000000002</v>
      </c>
      <c s="464">
        <v>0</v>
      </c>
      <c s="469">
        <v>0</v>
      </c>
      <c s="469">
        <v>0</v>
      </c>
      <c s="465">
        <v>710655</v>
      </c>
      <c s="471">
        <v>44769</v>
      </c>
      <c s="471">
        <v>45865</v>
      </c>
      <c s="683">
        <v>710655</v>
      </c>
      <c s="861">
        <v>0.65833333333333333</v>
      </c>
      <c s="861">
        <v>3</v>
      </c>
      <c s="684">
        <v>0.042999999999999997</v>
      </c>
      <c s="473">
        <v>0.65833333333333333</v>
      </c>
      <c s="473">
        <v>3</v>
      </c>
      <c s="474">
        <v>0.042999999999999997</v>
      </c>
      <c s="783" t="s">
        <v>1478</v>
      </c>
      <c s="783" t="s">
        <v>1479</v>
      </c>
    </row>
    <row r="1325" spans="1:41" s="783" customFormat="1" ht="14.4">
      <c r="A1325" s="24" t="s">
        <v>1591</v>
      </c>
      <c s="517">
        <v>4</v>
      </c>
      <c s="24" t="s">
        <v>3321</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391022.5</v>
      </c>
      <c s="463">
        <v>0</v>
      </c>
      <c s="464">
        <v>0</v>
      </c>
      <c s="464">
        <v>1534.76</v>
      </c>
      <c s="464">
        <v>0</v>
      </c>
      <c s="469">
        <v>0</v>
      </c>
      <c s="469">
        <v>0</v>
      </c>
      <c s="465">
        <v>391022.5</v>
      </c>
      <c s="471">
        <v>44769</v>
      </c>
      <c s="471">
        <v>46230</v>
      </c>
      <c s="683">
        <v>391022.5</v>
      </c>
      <c s="861">
        <v>1.6583333333333334</v>
      </c>
      <c s="861">
        <v>4</v>
      </c>
      <c s="684">
        <v>0.047100000000000003</v>
      </c>
      <c s="473">
        <v>1.6583333333333334</v>
      </c>
      <c s="473">
        <v>4</v>
      </c>
      <c s="474">
        <v>0.04710000000000001</v>
      </c>
      <c s="783" t="s">
        <v>1478</v>
      </c>
      <c s="783" t="s">
        <v>1479</v>
      </c>
    </row>
    <row r="1326" spans="1:41" s="783" customFormat="1" ht="14.4">
      <c r="A1326" s="24" t="s">
        <v>1591</v>
      </c>
      <c s="517">
        <v>5</v>
      </c>
      <c s="24" t="s">
        <v>3322</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915916</v>
      </c>
      <c s="463">
        <v>0</v>
      </c>
      <c s="464">
        <v>0</v>
      </c>
      <c s="464">
        <v>3869.75</v>
      </c>
      <c s="464">
        <v>0</v>
      </c>
      <c s="469">
        <v>0</v>
      </c>
      <c s="469">
        <v>0</v>
      </c>
      <c s="465">
        <v>915916</v>
      </c>
      <c s="471">
        <v>44769</v>
      </c>
      <c s="471">
        <v>46595</v>
      </c>
      <c s="683">
        <v>915916</v>
      </c>
      <c s="861">
        <v>2.6583333333333332</v>
      </c>
      <c s="861">
        <v>5</v>
      </c>
      <c s="684">
        <v>0.050700000000000002</v>
      </c>
      <c s="473">
        <v>2.6583333333333332</v>
      </c>
      <c s="473">
        <v>5</v>
      </c>
      <c s="474">
        <v>0.050700000000000002</v>
      </c>
      <c s="783" t="s">
        <v>1478</v>
      </c>
      <c s="783" t="s">
        <v>1479</v>
      </c>
    </row>
    <row r="1327" spans="1:41" s="783" customFormat="1" ht="14.4">
      <c r="A1327" s="24" t="s">
        <v>1591</v>
      </c>
      <c s="517">
        <v>6</v>
      </c>
      <c s="24" t="s">
        <v>3323</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1192242.5</v>
      </c>
      <c s="463">
        <v>0</v>
      </c>
      <c s="464">
        <v>0</v>
      </c>
      <c s="464">
        <v>5325.3500000000004</v>
      </c>
      <c s="464">
        <v>0</v>
      </c>
      <c s="469">
        <v>0</v>
      </c>
      <c s="469">
        <v>0</v>
      </c>
      <c s="465">
        <v>1192242.5</v>
      </c>
      <c s="471">
        <v>44769</v>
      </c>
      <c s="471">
        <v>46961</v>
      </c>
      <c s="683">
        <v>1192242.5</v>
      </c>
      <c s="861">
        <v>3.6583333333333332</v>
      </c>
      <c s="861">
        <v>6</v>
      </c>
      <c s="684">
        <v>0.053600000000000002</v>
      </c>
      <c s="473">
        <v>3.6583333333333337</v>
      </c>
      <c s="473">
        <v>6</v>
      </c>
      <c s="474">
        <v>0.053600000000000002</v>
      </c>
      <c s="783" t="s">
        <v>1478</v>
      </c>
      <c s="783" t="s">
        <v>1479</v>
      </c>
    </row>
    <row r="1328" spans="1:41" s="783" customFormat="1" ht="14.4">
      <c r="A1328" s="24" t="s">
        <v>1591</v>
      </c>
      <c s="517">
        <v>7</v>
      </c>
      <c s="24" t="s">
        <v>3324</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1209352.5</v>
      </c>
      <c s="463">
        <v>0</v>
      </c>
      <c s="464">
        <v>0</v>
      </c>
      <c s="464">
        <v>5683.96</v>
      </c>
      <c s="464">
        <v>0</v>
      </c>
      <c s="469">
        <v>0</v>
      </c>
      <c s="469">
        <v>0</v>
      </c>
      <c s="465">
        <v>1209352.5</v>
      </c>
      <c s="471">
        <v>44769</v>
      </c>
      <c s="471">
        <v>47326</v>
      </c>
      <c s="683">
        <v>1209352.5</v>
      </c>
      <c s="861">
        <v>4.6583333333333332</v>
      </c>
      <c s="861">
        <v>7</v>
      </c>
      <c s="684">
        <v>0.057881000000000002</v>
      </c>
      <c s="473">
        <v>4.6583333333333332</v>
      </c>
      <c s="473">
        <v>7</v>
      </c>
      <c s="474">
        <v>0.057881000000000002</v>
      </c>
      <c s="783" t="s">
        <v>1478</v>
      </c>
      <c s="783" t="s">
        <v>1479</v>
      </c>
    </row>
    <row r="1329" spans="1:41" s="783" customFormat="1" ht="14.4">
      <c r="A1329" s="24" t="s">
        <v>1591</v>
      </c>
      <c s="517">
        <v>8</v>
      </c>
      <c s="24" t="s">
        <v>3325</v>
      </c>
      <c s="460" t="s">
        <v>364</v>
      </c>
      <c s="459" t="s">
        <v>365</v>
      </c>
      <c s="459" t="s">
        <v>979</v>
      </c>
      <c s="459" t="s">
        <v>644</v>
      </c>
      <c s="459" t="s">
        <v>956</v>
      </c>
      <c s="459" t="s">
        <v>643</v>
      </c>
      <c s="459" t="s">
        <v>0</v>
      </c>
      <c s="459" t="s">
        <v>645</v>
      </c>
      <c s="459" t="s">
        <v>367</v>
      </c>
      <c s="459" t="s">
        <v>372</v>
      </c>
      <c s="466">
        <v>1</v>
      </c>
      <c s="466">
        <v>1</v>
      </c>
      <c s="466">
        <v>1</v>
      </c>
      <c s="466">
        <v>1</v>
      </c>
      <c s="466">
        <v>1</v>
      </c>
      <c s="466">
        <v>1</v>
      </c>
      <c s="467">
        <v>0</v>
      </c>
      <c s="467">
        <v>0</v>
      </c>
      <c s="467">
        <v>0</v>
      </c>
      <c s="519">
        <v>53100</v>
      </c>
      <c s="463">
        <v>0</v>
      </c>
      <c s="464">
        <v>0</v>
      </c>
      <c s="464">
        <v>262.39999999999998</v>
      </c>
      <c s="464">
        <v>0</v>
      </c>
      <c s="469">
        <v>0</v>
      </c>
      <c s="469">
        <v>0</v>
      </c>
      <c s="465">
        <v>53100</v>
      </c>
      <c s="471">
        <v>44769</v>
      </c>
      <c s="471">
        <v>47691</v>
      </c>
      <c s="683">
        <v>53100</v>
      </c>
      <c s="861">
        <v>5.6583333333333332</v>
      </c>
      <c s="861">
        <v>8</v>
      </c>
      <c s="684">
        <v>0.059299999999999999</v>
      </c>
      <c s="473">
        <v>5.6583333333333332</v>
      </c>
      <c s="473">
        <v>8</v>
      </c>
      <c s="474">
        <v>0.059299999999999999</v>
      </c>
      <c s="783" t="s">
        <v>1478</v>
      </c>
      <c s="783" t="s">
        <v>1479</v>
      </c>
    </row>
    <row r="1330" spans="1:41" s="783" customFormat="1" ht="14.4">
      <c r="A1330" s="24" t="s">
        <v>1592</v>
      </c>
      <c s="517">
        <v>1</v>
      </c>
      <c s="24" t="s">
        <v>3326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336928.16999999998</v>
      </c>
      <c s="463">
        <v>0</v>
      </c>
      <c s="464">
        <v>0</v>
      </c>
      <c s="464">
        <v>10386.32</v>
      </c>
      <c s="464">
        <v>0</v>
      </c>
      <c s="469">
        <v>0</v>
      </c>
      <c s="469">
        <v>0</v>
      </c>
      <c s="465">
        <v>336928.16999999998</v>
      </c>
      <c s="471">
        <v>44685</v>
      </c>
      <c s="471">
        <v>45781</v>
      </c>
      <c s="683">
        <v>336928.16999999998</v>
      </c>
      <c s="861">
        <v>0.42777777777777776</v>
      </c>
      <c s="861">
        <v>3</v>
      </c>
      <c s="684">
        <v>0.062603000000000006</v>
      </c>
      <c s="473">
        <v>0.42777777777777776</v>
      </c>
      <c s="473">
        <v>3</v>
      </c>
      <c s="474">
        <v>0.062603000000000006</v>
      </c>
      <c s="783" t="s">
        <v>1478</v>
      </c>
      <c s="783" t="s">
        <v>1479</v>
      </c>
    </row>
    <row r="1331" spans="1:41" s="783" customFormat="1" ht="14.4">
      <c r="A1331" s="24" t="s">
        <v>1593</v>
      </c>
      <c s="517">
        <v>1</v>
      </c>
      <c s="24" t="s">
        <v>3327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786165.72999999998</v>
      </c>
      <c s="463">
        <v>0</v>
      </c>
      <c s="464">
        <v>0</v>
      </c>
      <c s="464">
        <v>28024.84</v>
      </c>
      <c s="464">
        <v>0</v>
      </c>
      <c s="469">
        <v>0</v>
      </c>
      <c s="469">
        <v>0</v>
      </c>
      <c s="465">
        <v>786165.72999999998</v>
      </c>
      <c s="471">
        <v>44685</v>
      </c>
      <c s="471">
        <v>46511</v>
      </c>
      <c s="683">
        <v>786165.72999999998</v>
      </c>
      <c s="861">
        <v>2.4277777777777776</v>
      </c>
      <c s="861">
        <v>5</v>
      </c>
      <c s="684">
        <v>0.072566000000000005</v>
      </c>
      <c s="473">
        <v>2.4277777777777776</v>
      </c>
      <c s="473">
        <v>5</v>
      </c>
      <c s="474">
        <v>0.072566000000000005</v>
      </c>
      <c s="783" t="s">
        <v>1478</v>
      </c>
      <c s="783" t="s">
        <v>1479</v>
      </c>
    </row>
    <row r="1332" spans="1:41" s="783" customFormat="1" ht="14.4">
      <c r="A1332" s="24" t="s">
        <v>1594</v>
      </c>
      <c s="517">
        <v>1</v>
      </c>
      <c s="24" t="s">
        <v>3328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542501.94999999995</v>
      </c>
      <c s="463">
        <v>0</v>
      </c>
      <c s="464">
        <v>0</v>
      </c>
      <c s="464">
        <v>16723.439999999999</v>
      </c>
      <c s="464">
        <v>0</v>
      </c>
      <c s="469">
        <v>0</v>
      </c>
      <c s="469">
        <v>0</v>
      </c>
      <c s="465">
        <v>542501.94999999995</v>
      </c>
      <c s="471">
        <v>44685</v>
      </c>
      <c s="471">
        <v>45781</v>
      </c>
      <c s="683">
        <v>542501.94999999995</v>
      </c>
      <c s="861">
        <v>0.42777777777777776</v>
      </c>
      <c s="861">
        <v>3</v>
      </c>
      <c s="684">
        <v>0.062603000000000006</v>
      </c>
      <c s="473">
        <v>0.42777777777777776</v>
      </c>
      <c s="473">
        <v>3</v>
      </c>
      <c s="474">
        <v>0.062603000000000006</v>
      </c>
      <c s="783" t="s">
        <v>1478</v>
      </c>
      <c s="783" t="s">
        <v>1479</v>
      </c>
    </row>
    <row r="1333" spans="1:41" s="783" customFormat="1" ht="14.4">
      <c r="A1333" s="24" t="s">
        <v>1595</v>
      </c>
      <c s="517">
        <v>1</v>
      </c>
      <c s="24" t="s">
        <v>3329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1263119.95</v>
      </c>
      <c s="463">
        <v>0</v>
      </c>
      <c s="464">
        <v>0</v>
      </c>
      <c s="464">
        <v>45027.07</v>
      </c>
      <c s="464">
        <v>0</v>
      </c>
      <c s="469">
        <v>0</v>
      </c>
      <c s="469">
        <v>0</v>
      </c>
      <c s="465">
        <v>1263119.95</v>
      </c>
      <c s="471">
        <v>44685</v>
      </c>
      <c s="471">
        <v>46511</v>
      </c>
      <c s="683">
        <v>1263119.95</v>
      </c>
      <c s="861">
        <v>2.4277777777777776</v>
      </c>
      <c s="861">
        <v>5</v>
      </c>
      <c s="684">
        <v>0.072566000000000005</v>
      </c>
      <c s="473">
        <v>2.4277777777777776</v>
      </c>
      <c s="473">
        <v>5</v>
      </c>
      <c s="474">
        <v>0.072566000000000005</v>
      </c>
      <c s="783" t="s">
        <v>1478</v>
      </c>
      <c s="783" t="s">
        <v>1479</v>
      </c>
    </row>
    <row r="1334" spans="1:41" s="783" customFormat="1" ht="14.4">
      <c r="A1334" s="24" t="s">
        <v>1596</v>
      </c>
      <c s="517">
        <v>1</v>
      </c>
      <c s="24" t="s">
        <v>3330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44337.080000000002</v>
      </c>
      <c s="463">
        <v>0</v>
      </c>
      <c s="464">
        <v>0</v>
      </c>
      <c s="464">
        <v>1366.76</v>
      </c>
      <c s="464">
        <v>0</v>
      </c>
      <c s="469">
        <v>0</v>
      </c>
      <c s="469">
        <v>0</v>
      </c>
      <c s="465">
        <v>44337.080000000002</v>
      </c>
      <c s="471">
        <v>44685</v>
      </c>
      <c s="471">
        <v>45781</v>
      </c>
      <c s="683">
        <v>44337.080000000002</v>
      </c>
      <c s="861">
        <v>0.42777777777777776</v>
      </c>
      <c s="861">
        <v>3</v>
      </c>
      <c s="684">
        <v>0.062603000000000006</v>
      </c>
      <c s="473">
        <v>0.42777777777777776</v>
      </c>
      <c s="473">
        <v>2.9999999999999996</v>
      </c>
      <c s="474">
        <v>0.062603000000000006</v>
      </c>
      <c s="783" t="s">
        <v>1478</v>
      </c>
      <c s="783" t="s">
        <v>1479</v>
      </c>
    </row>
    <row r="1335" spans="1:41" s="783" customFormat="1" ht="14.4">
      <c r="A1335" s="24" t="s">
        <v>1597</v>
      </c>
      <c s="517">
        <v>1</v>
      </c>
      <c s="24" t="s">
        <v>3331</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103231.64</v>
      </c>
      <c s="463">
        <v>0</v>
      </c>
      <c s="464">
        <v>0</v>
      </c>
      <c s="464">
        <v>3679.9499999999998</v>
      </c>
      <c s="464">
        <v>0</v>
      </c>
      <c s="469">
        <v>0</v>
      </c>
      <c s="469">
        <v>0</v>
      </c>
      <c s="465">
        <v>103231.64</v>
      </c>
      <c s="471">
        <v>44685</v>
      </c>
      <c s="471">
        <v>46511</v>
      </c>
      <c s="683">
        <v>103231.64</v>
      </c>
      <c s="861">
        <v>2.4277777777777776</v>
      </c>
      <c s="861">
        <v>5</v>
      </c>
      <c s="684">
        <v>0.072566000000000005</v>
      </c>
      <c s="473">
        <v>2.4277777777777776</v>
      </c>
      <c s="473">
        <v>5</v>
      </c>
      <c s="474">
        <v>0.072566000000000005</v>
      </c>
      <c s="783" t="s">
        <v>1478</v>
      </c>
      <c s="783" t="s">
        <v>1479</v>
      </c>
    </row>
    <row r="1336" spans="1:41" s="783" customFormat="1" ht="14.4">
      <c r="A1336" s="24" t="s">
        <v>1598</v>
      </c>
      <c s="517">
        <v>1</v>
      </c>
      <c s="24" t="s">
        <v>3332</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169239.60000000001</v>
      </c>
      <c s="463">
        <v>0</v>
      </c>
      <c s="464">
        <v>0</v>
      </c>
      <c s="464">
        <v>5217.0600000000004</v>
      </c>
      <c s="464">
        <v>0</v>
      </c>
      <c s="469">
        <v>0</v>
      </c>
      <c s="469">
        <v>0</v>
      </c>
      <c s="465">
        <v>169239.60000000001</v>
      </c>
      <c s="471">
        <v>44685</v>
      </c>
      <c s="471">
        <v>45781</v>
      </c>
      <c s="683">
        <v>169239.60000000001</v>
      </c>
      <c s="861">
        <v>0.42777777777777776</v>
      </c>
      <c s="861">
        <v>3</v>
      </c>
      <c s="684">
        <v>0.062603000000000006</v>
      </c>
      <c s="473">
        <v>0.42777777777777776</v>
      </c>
      <c s="473">
        <v>3</v>
      </c>
      <c s="474">
        <v>0.062603000000000006</v>
      </c>
      <c s="783" t="s">
        <v>1478</v>
      </c>
      <c s="783" t="s">
        <v>1479</v>
      </c>
    </row>
    <row r="1337" spans="1:41" s="783" customFormat="1" ht="14.4">
      <c r="A1337" s="24" t="s">
        <v>1599</v>
      </c>
      <c s="517">
        <v>1</v>
      </c>
      <c s="24" t="s">
        <v>3333</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394046.66999999998</v>
      </c>
      <c s="463">
        <v>0</v>
      </c>
      <c s="464">
        <v>0</v>
      </c>
      <c s="464">
        <v>14046.780000000001</v>
      </c>
      <c s="464">
        <v>0</v>
      </c>
      <c s="469">
        <v>0</v>
      </c>
      <c s="469">
        <v>0</v>
      </c>
      <c s="465">
        <v>394046.66999999998</v>
      </c>
      <c s="471">
        <v>44685</v>
      </c>
      <c s="471">
        <v>46511</v>
      </c>
      <c s="683">
        <v>394046.66999999998</v>
      </c>
      <c s="861">
        <v>2.4277777777777776</v>
      </c>
      <c s="861">
        <v>5</v>
      </c>
      <c s="684">
        <v>0.072565999999999992</v>
      </c>
      <c s="473">
        <v>2.4277777777777776</v>
      </c>
      <c s="473">
        <v>5</v>
      </c>
      <c s="474">
        <v>0.072565999999999992</v>
      </c>
      <c s="783" t="s">
        <v>1478</v>
      </c>
      <c s="783" t="s">
        <v>1479</v>
      </c>
    </row>
    <row r="1338" spans="1:41" s="783" customFormat="1" ht="14.4">
      <c r="A1338" s="24" t="s">
        <v>1600</v>
      </c>
      <c s="517">
        <v>1</v>
      </c>
      <c s="24" t="s">
        <v>3334</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5723137.1399999997</v>
      </c>
      <c s="463">
        <v>0</v>
      </c>
      <c s="464">
        <v>0</v>
      </c>
      <c s="464">
        <v>176424.29000000001</v>
      </c>
      <c s="464">
        <v>0</v>
      </c>
      <c s="469">
        <v>0</v>
      </c>
      <c s="469">
        <v>0</v>
      </c>
      <c s="465">
        <v>5723137.1399999997</v>
      </c>
      <c s="471">
        <v>44685</v>
      </c>
      <c s="471">
        <v>45781</v>
      </c>
      <c s="683">
        <v>5723137.1399999997</v>
      </c>
      <c s="861">
        <v>0.42777777777777776</v>
      </c>
      <c s="861">
        <v>3</v>
      </c>
      <c s="684">
        <v>0.061652999999999999</v>
      </c>
      <c s="473">
        <v>0.42777777777777776</v>
      </c>
      <c s="473">
        <v>3</v>
      </c>
      <c s="474">
        <v>0.061652999999999999</v>
      </c>
      <c s="783" t="s">
        <v>1478</v>
      </c>
      <c s="783" t="s">
        <v>1479</v>
      </c>
    </row>
    <row r="1339" spans="1:41" s="783" customFormat="1" ht="14.4">
      <c r="A1339" s="24" t="s">
        <v>1601</v>
      </c>
      <c s="517">
        <v>1</v>
      </c>
      <c s="24" t="s">
        <v>3335</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348526.06</v>
      </c>
      <c s="463">
        <v>0</v>
      </c>
      <c s="464">
        <v>0</v>
      </c>
      <c s="464">
        <v>10743.84</v>
      </c>
      <c s="464">
        <v>0</v>
      </c>
      <c s="469">
        <v>0</v>
      </c>
      <c s="469">
        <v>0</v>
      </c>
      <c s="465">
        <v>348526.06</v>
      </c>
      <c s="471">
        <v>44685</v>
      </c>
      <c s="471">
        <v>45781</v>
      </c>
      <c s="683">
        <v>348526.06</v>
      </c>
      <c s="861">
        <v>0.42777777777777776</v>
      </c>
      <c s="861">
        <v>3</v>
      </c>
      <c s="684">
        <v>0.061652999999999999</v>
      </c>
      <c s="473">
        <v>0.42777777777777776</v>
      </c>
      <c s="473">
        <v>3</v>
      </c>
      <c s="474">
        <v>0.061653000000000006</v>
      </c>
      <c s="783" t="s">
        <v>1478</v>
      </c>
      <c s="783" t="s">
        <v>1479</v>
      </c>
    </row>
    <row r="1340" spans="1:41" s="783" customFormat="1" ht="14.4">
      <c r="A1340" s="24" t="s">
        <v>1602</v>
      </c>
      <c s="517">
        <v>1</v>
      </c>
      <c s="24" t="s">
        <v>3336</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811482.02000000002</v>
      </c>
      <c s="463">
        <v>0</v>
      </c>
      <c s="464">
        <v>0</v>
      </c>
      <c s="464">
        <v>28927.310000000001</v>
      </c>
      <c s="464">
        <v>0</v>
      </c>
      <c s="469">
        <v>0</v>
      </c>
      <c s="469">
        <v>0</v>
      </c>
      <c s="465">
        <v>811482.02000000002</v>
      </c>
      <c s="471">
        <v>44685</v>
      </c>
      <c s="471">
        <v>46511</v>
      </c>
      <c s="683">
        <v>811482.02000000002</v>
      </c>
      <c s="861">
        <v>2.4277777777777776</v>
      </c>
      <c s="861">
        <v>5</v>
      </c>
      <c s="684">
        <v>0.071294999999999997</v>
      </c>
      <c s="473">
        <v>2.4277777777777776</v>
      </c>
      <c s="473">
        <v>5</v>
      </c>
      <c s="474">
        <v>0.071294999999999997</v>
      </c>
      <c s="783" t="s">
        <v>1478</v>
      </c>
      <c s="783" t="s">
        <v>1479</v>
      </c>
    </row>
    <row r="1341" spans="1:41" s="783" customFormat="1" ht="14.4">
      <c r="A1341" s="24" t="s">
        <v>1603</v>
      </c>
      <c s="517">
        <v>1</v>
      </c>
      <c s="24" t="s">
        <v>3337</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303407.64000000001</v>
      </c>
      <c s="463">
        <v>0</v>
      </c>
      <c s="464">
        <v>0</v>
      </c>
      <c s="464">
        <v>9353</v>
      </c>
      <c s="464">
        <v>0</v>
      </c>
      <c s="469">
        <v>0</v>
      </c>
      <c s="469">
        <v>0</v>
      </c>
      <c s="465">
        <v>303407.64000000001</v>
      </c>
      <c s="471">
        <v>44685</v>
      </c>
      <c s="471">
        <v>45781</v>
      </c>
      <c s="683">
        <v>303407.64000000001</v>
      </c>
      <c s="861">
        <v>0.42777777777777776</v>
      </c>
      <c s="861">
        <v>3</v>
      </c>
      <c s="684">
        <v>0.061652999999999999</v>
      </c>
      <c s="473">
        <v>0.42777777777777776</v>
      </c>
      <c s="473">
        <v>3</v>
      </c>
      <c s="474">
        <v>0.061652999999999999</v>
      </c>
      <c s="783" t="s">
        <v>1478</v>
      </c>
      <c s="783" t="s">
        <v>1479</v>
      </c>
    </row>
    <row r="1342" spans="1:41" s="783" customFormat="1" ht="14.4">
      <c r="A1342" s="24" t="s">
        <v>1604</v>
      </c>
      <c s="517">
        <v>1</v>
      </c>
      <c s="24" t="s">
        <v>3338</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706413.35999999999</v>
      </c>
      <c s="463">
        <v>0</v>
      </c>
      <c s="464">
        <v>0</v>
      </c>
      <c s="464">
        <v>25181.869999999999</v>
      </c>
      <c s="464">
        <v>0</v>
      </c>
      <c s="469">
        <v>0</v>
      </c>
      <c s="469">
        <v>0</v>
      </c>
      <c s="465">
        <v>706413.35999999999</v>
      </c>
      <c s="471">
        <v>44685</v>
      </c>
      <c s="471">
        <v>46511</v>
      </c>
      <c s="683">
        <v>706413.35999999999</v>
      </c>
      <c s="861">
        <v>2.4277777777777776</v>
      </c>
      <c s="861">
        <v>5</v>
      </c>
      <c s="684">
        <v>0.071294999999999997</v>
      </c>
      <c s="473">
        <v>2.4277777777777776</v>
      </c>
      <c s="473">
        <v>5</v>
      </c>
      <c s="474">
        <v>0.071294999999999997</v>
      </c>
      <c s="783" t="s">
        <v>1478</v>
      </c>
      <c s="783" t="s">
        <v>1479</v>
      </c>
    </row>
    <row r="1343" spans="1:41" s="783" customFormat="1" ht="14.4">
      <c r="A1343" s="24" t="s">
        <v>1605</v>
      </c>
      <c s="517">
        <v>1</v>
      </c>
      <c s="24" t="s">
        <v>3339</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106321.71000000001</v>
      </c>
      <c s="463">
        <v>0</v>
      </c>
      <c s="464">
        <v>0</v>
      </c>
      <c s="464">
        <v>3277.5300000000002</v>
      </c>
      <c s="464">
        <v>0</v>
      </c>
      <c s="469">
        <v>0</v>
      </c>
      <c s="469">
        <v>0</v>
      </c>
      <c s="465">
        <v>106321.71000000001</v>
      </c>
      <c s="471">
        <v>44685</v>
      </c>
      <c s="471">
        <v>45781</v>
      </c>
      <c s="683">
        <v>106321.71000000001</v>
      </c>
      <c s="861">
        <v>0.42777777777777776</v>
      </c>
      <c s="861">
        <v>3</v>
      </c>
      <c s="684">
        <v>0.061652999999999999</v>
      </c>
      <c s="473">
        <v>0.42777777777777781</v>
      </c>
      <c s="473">
        <v>3</v>
      </c>
      <c s="474">
        <v>0.061652999999999999</v>
      </c>
      <c s="783" t="s">
        <v>1478</v>
      </c>
      <c s="783" t="s">
        <v>1479</v>
      </c>
    </row>
    <row r="1344" spans="1:41" s="783" customFormat="1" ht="14.4">
      <c r="A1344" s="24" t="s">
        <v>1606</v>
      </c>
      <c s="517">
        <v>1</v>
      </c>
      <c s="24" t="s">
        <v>3340</v>
      </c>
      <c s="460" t="s">
        <v>364</v>
      </c>
      <c s="459" t="s">
        <v>365</v>
      </c>
      <c s="459" t="s">
        <v>979</v>
      </c>
      <c s="459" t="s">
        <v>376</v>
      </c>
      <c s="459" t="s">
        <v>956</v>
      </c>
      <c s="459" t="s">
        <v>375</v>
      </c>
      <c s="459" t="s">
        <v>0</v>
      </c>
      <c s="459" t="s">
        <v>377</v>
      </c>
      <c s="459" t="s">
        <v>367</v>
      </c>
      <c s="459" t="s">
        <v>372</v>
      </c>
      <c s="460">
        <v>1</v>
      </c>
      <c s="460">
        <v>1</v>
      </c>
      <c s="460">
        <v>1</v>
      </c>
      <c s="466">
        <v>1</v>
      </c>
      <c s="466">
        <v>1</v>
      </c>
      <c s="466">
        <v>1</v>
      </c>
      <c s="467">
        <v>0</v>
      </c>
      <c s="467">
        <v>0</v>
      </c>
      <c s="467">
        <v>0</v>
      </c>
      <c s="519">
        <v>247534.92999999999</v>
      </c>
      <c s="463">
        <v>0</v>
      </c>
      <c s="464">
        <v>0</v>
      </c>
      <c s="464">
        <v>8824</v>
      </c>
      <c s="464">
        <v>0</v>
      </c>
      <c s="469">
        <v>0</v>
      </c>
      <c s="469">
        <v>0</v>
      </c>
      <c s="465">
        <v>247534.92999999999</v>
      </c>
      <c s="471">
        <v>44685</v>
      </c>
      <c s="471">
        <v>46511</v>
      </c>
      <c s="683">
        <v>247534.92999999999</v>
      </c>
      <c s="861">
        <v>2.4277777777777776</v>
      </c>
      <c s="861">
        <v>5</v>
      </c>
      <c s="684">
        <v>0.071294999999999997</v>
      </c>
      <c s="473">
        <v>2.4277777777777776</v>
      </c>
      <c s="473">
        <v>5</v>
      </c>
      <c s="474">
        <v>0.071294999999999997</v>
      </c>
      <c s="783" t="s">
        <v>1478</v>
      </c>
      <c s="783" t="s">
        <v>1479</v>
      </c>
    </row>
    <row r="1345" spans="1:41" s="783" customFormat="1" ht="14.4">
      <c r="A1345" s="24" t="s">
        <v>1611</v>
      </c>
      <c s="517">
        <v>1</v>
      </c>
      <c s="24" t="s">
        <v>3341</v>
      </c>
      <c s="460" t="s">
        <v>364</v>
      </c>
      <c s="459" t="s">
        <v>365</v>
      </c>
      <c s="459" t="s">
        <v>979</v>
      </c>
      <c s="459" t="s">
        <v>376</v>
      </c>
      <c s="459" t="s">
        <v>956</v>
      </c>
      <c s="459" t="s">
        <v>375</v>
      </c>
      <c s="459" t="s">
        <v>0</v>
      </c>
      <c s="24" t="s">
        <v>377</v>
      </c>
      <c s="459" t="s">
        <v>367</v>
      </c>
      <c s="459" t="s">
        <v>372</v>
      </c>
      <c s="460">
        <v>1</v>
      </c>
      <c s="460">
        <v>1</v>
      </c>
      <c s="460">
        <v>1</v>
      </c>
      <c s="466">
        <v>1</v>
      </c>
      <c s="466">
        <v>1</v>
      </c>
      <c s="466">
        <v>1</v>
      </c>
      <c s="467">
        <v>0</v>
      </c>
      <c s="467">
        <v>0</v>
      </c>
      <c s="467">
        <v>0</v>
      </c>
      <c s="519">
        <v>45910.239999999998</v>
      </c>
      <c s="463">
        <v>0</v>
      </c>
      <c s="464">
        <v>0</v>
      </c>
      <c s="464">
        <v>1415.25</v>
      </c>
      <c s="464">
        <v>0</v>
      </c>
      <c s="469">
        <v>0</v>
      </c>
      <c s="469">
        <v>0</v>
      </c>
      <c s="465">
        <v>45910.239999999998</v>
      </c>
      <c s="471">
        <v>44685</v>
      </c>
      <c s="471">
        <v>45781</v>
      </c>
      <c s="519">
        <v>45910.239999999998</v>
      </c>
      <c s="861">
        <v>0.42777777777777776</v>
      </c>
      <c s="861">
        <v>3</v>
      </c>
      <c s="684">
        <v>0.061652999999999999</v>
      </c>
      <c s="473">
        <v>0.42777777777777776</v>
      </c>
      <c s="473">
        <v>3</v>
      </c>
      <c s="474">
        <v>0.061652999999999999</v>
      </c>
      <c s="783" t="s">
        <v>1478</v>
      </c>
      <c s="783" t="s">
        <v>1479</v>
      </c>
    </row>
    <row r="1346" spans="1:41" s="783" customFormat="1" ht="14.4">
      <c r="A1346" s="24" t="s">
        <v>1612</v>
      </c>
      <c s="517">
        <v>1</v>
      </c>
      <c s="24" t="s">
        <v>3342</v>
      </c>
      <c s="460" t="s">
        <v>364</v>
      </c>
      <c s="459" t="s">
        <v>365</v>
      </c>
      <c s="459" t="s">
        <v>979</v>
      </c>
      <c s="459" t="s">
        <v>376</v>
      </c>
      <c s="459" t="s">
        <v>956</v>
      </c>
      <c s="459" t="s">
        <v>375</v>
      </c>
      <c s="459" t="s">
        <v>0</v>
      </c>
      <c s="24" t="s">
        <v>377</v>
      </c>
      <c s="459" t="s">
        <v>367</v>
      </c>
      <c s="459" t="s">
        <v>372</v>
      </c>
      <c s="460">
        <v>1</v>
      </c>
      <c s="460">
        <v>1</v>
      </c>
      <c s="460">
        <v>1</v>
      </c>
      <c s="466">
        <v>1</v>
      </c>
      <c s="466">
        <v>1</v>
      </c>
      <c s="466">
        <v>1</v>
      </c>
      <c s="467">
        <v>0</v>
      </c>
      <c s="467">
        <v>0</v>
      </c>
      <c s="467">
        <v>0</v>
      </c>
      <c s="519">
        <v>106877.92</v>
      </c>
      <c s="463">
        <v>0</v>
      </c>
      <c s="464">
        <v>0</v>
      </c>
      <c s="464">
        <v>3809.9299999999998</v>
      </c>
      <c s="464">
        <v>0</v>
      </c>
      <c s="469">
        <v>0</v>
      </c>
      <c s="469">
        <v>0</v>
      </c>
      <c s="465">
        <v>106877.92</v>
      </c>
      <c s="471">
        <v>44685</v>
      </c>
      <c s="471">
        <v>46511</v>
      </c>
      <c s="519">
        <v>106877.92</v>
      </c>
      <c s="861">
        <v>2.4277777777777776</v>
      </c>
      <c s="861">
        <v>5</v>
      </c>
      <c s="684">
        <v>0.071294999999999997</v>
      </c>
      <c s="473">
        <v>2.4277777777777776</v>
      </c>
      <c s="473">
        <v>5</v>
      </c>
      <c s="474">
        <v>0.071294999999999997</v>
      </c>
      <c s="783" t="s">
        <v>1478</v>
      </c>
      <c s="783" t="s">
        <v>1479</v>
      </c>
    </row>
    <row r="1347" spans="1:41" s="783" customFormat="1" ht="14.4">
      <c r="A1347" s="24" t="s">
        <v>1613</v>
      </c>
      <c s="517">
        <v>10</v>
      </c>
      <c s="24" t="s">
        <v>3343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106200</v>
      </c>
      <c s="463">
        <v>0</v>
      </c>
      <c s="464">
        <v>0</v>
      </c>
      <c s="464">
        <v>575.25</v>
      </c>
      <c s="464">
        <v>0</v>
      </c>
      <c s="469">
        <v>0</v>
      </c>
      <c s="469">
        <v>0</v>
      </c>
      <c s="465">
        <v>106200</v>
      </c>
      <c s="471">
        <v>44781</v>
      </c>
      <c s="471">
        <v>48434</v>
      </c>
      <c s="519">
        <v>106200</v>
      </c>
      <c s="861">
        <v>7.6888888888888891</v>
      </c>
      <c s="861">
        <v>10</v>
      </c>
      <c s="684">
        <v>0.065000000000000002</v>
      </c>
      <c s="473">
        <v>7.6888888888888891</v>
      </c>
      <c s="473">
        <v>10</v>
      </c>
      <c s="474">
        <v>0.065000000000000002</v>
      </c>
      <c s="783" t="s">
        <v>1478</v>
      </c>
      <c s="783" t="s">
        <v>1479</v>
      </c>
    </row>
    <row r="1348" spans="1:41" s="783" customFormat="1" ht="14.4">
      <c r="A1348" s="24" t="s">
        <v>1613</v>
      </c>
      <c s="517">
        <v>2</v>
      </c>
      <c s="24" t="s">
        <v>3344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0</v>
      </c>
      <c s="463">
        <v>0</v>
      </c>
      <c s="464">
        <v>0</v>
      </c>
      <c s="464">
        <v>0</v>
      </c>
      <c s="464">
        <v>0</v>
      </c>
      <c s="469">
        <v>0</v>
      </c>
      <c s="469">
        <v>0</v>
      </c>
      <c s="465">
        <v>0</v>
      </c>
      <c s="471">
        <v>44781</v>
      </c>
      <c s="471">
        <v>45512</v>
      </c>
      <c s="519">
        <v>404297.5</v>
      </c>
      <c s="861">
        <v>0</v>
      </c>
      <c s="861">
        <v>0</v>
      </c>
      <c s="684">
        <v>0.038199999999999998</v>
      </c>
      <c s="473">
        <v>0</v>
      </c>
      <c s="473">
        <v>0</v>
      </c>
      <c s="474">
        <v>0</v>
      </c>
      <c s="783" t="s">
        <v>1478</v>
      </c>
      <c s="783" t="s">
        <v>1479</v>
      </c>
    </row>
    <row r="1349" spans="1:41" s="783" customFormat="1" ht="14.4">
      <c r="A1349" s="24" t="s">
        <v>1613</v>
      </c>
      <c s="517">
        <v>3</v>
      </c>
      <c s="24" t="s">
        <v>3345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662717.5</v>
      </c>
      <c s="463">
        <v>0</v>
      </c>
      <c s="464">
        <v>0</v>
      </c>
      <c s="464">
        <v>2374.7399999999998</v>
      </c>
      <c s="464">
        <v>0</v>
      </c>
      <c s="469">
        <v>0</v>
      </c>
      <c s="469">
        <v>0</v>
      </c>
      <c s="465">
        <v>662717.5</v>
      </c>
      <c s="471">
        <v>44781</v>
      </c>
      <c s="471">
        <v>45877</v>
      </c>
      <c s="519">
        <v>662717.5</v>
      </c>
      <c s="861">
        <v>0.68888888888888888</v>
      </c>
      <c s="861">
        <v>3</v>
      </c>
      <c s="684">
        <v>0.042999999999999997</v>
      </c>
      <c s="473">
        <v>0.68888888888888888</v>
      </c>
      <c s="473">
        <v>3</v>
      </c>
      <c s="474">
        <v>0.042999999999999997</v>
      </c>
      <c s="783" t="s">
        <v>1478</v>
      </c>
      <c s="783" t="s">
        <v>1479</v>
      </c>
    </row>
    <row r="1350" spans="1:41" s="783" customFormat="1" ht="14.4">
      <c r="A1350" s="24" t="s">
        <v>1613</v>
      </c>
      <c s="517">
        <v>4</v>
      </c>
      <c s="24" t="s">
        <v>3346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478637.5</v>
      </c>
      <c s="463">
        <v>0</v>
      </c>
      <c s="464">
        <v>0</v>
      </c>
      <c s="464">
        <v>1878.6500000000001</v>
      </c>
      <c s="464">
        <v>0</v>
      </c>
      <c s="469">
        <v>0</v>
      </c>
      <c s="469">
        <v>0</v>
      </c>
      <c s="465">
        <v>478637.5</v>
      </c>
      <c s="471">
        <v>44781</v>
      </c>
      <c s="471">
        <v>46242</v>
      </c>
      <c s="519">
        <v>478637.5</v>
      </c>
      <c s="861">
        <v>1.6888888888888889</v>
      </c>
      <c s="861">
        <v>4</v>
      </c>
      <c s="684">
        <v>0.047100000000000003</v>
      </c>
      <c s="473">
        <v>1.6888888888888889</v>
      </c>
      <c s="473">
        <v>4</v>
      </c>
      <c s="474">
        <v>0.047100000000000003</v>
      </c>
      <c s="783" t="s">
        <v>1478</v>
      </c>
      <c s="783" t="s">
        <v>1479</v>
      </c>
    </row>
    <row r="1351" spans="1:41" s="783" customFormat="1" ht="14.4">
      <c r="A1351" s="24" t="s">
        <v>1613</v>
      </c>
      <c s="517">
        <v>5</v>
      </c>
      <c s="24" t="s">
        <v>3347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1283692.5</v>
      </c>
      <c s="463">
        <v>0</v>
      </c>
      <c s="464">
        <v>0</v>
      </c>
      <c s="464">
        <v>5423.6000000000004</v>
      </c>
      <c s="464">
        <v>0</v>
      </c>
      <c s="469">
        <v>0</v>
      </c>
      <c s="469">
        <v>0</v>
      </c>
      <c s="465">
        <v>1283692.5</v>
      </c>
      <c s="471">
        <v>44781</v>
      </c>
      <c s="471">
        <v>46607</v>
      </c>
      <c s="519">
        <v>1283692.5</v>
      </c>
      <c s="861">
        <v>2.6888888888888891</v>
      </c>
      <c s="861">
        <v>5</v>
      </c>
      <c s="684">
        <v>0.050700000000000002</v>
      </c>
      <c s="473">
        <v>2.6888888888888891</v>
      </c>
      <c s="473">
        <v>5</v>
      </c>
      <c s="474">
        <v>0.050700000000000002</v>
      </c>
      <c s="783" t="s">
        <v>1478</v>
      </c>
      <c s="783" t="s">
        <v>1479</v>
      </c>
    </row>
    <row r="1352" spans="1:41" s="783" customFormat="1" ht="14.4">
      <c r="A1352" s="24" t="s">
        <v>1613</v>
      </c>
      <c s="517">
        <v>6</v>
      </c>
      <c s="24" t="s">
        <v>3348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3059592.5</v>
      </c>
      <c s="463">
        <v>0</v>
      </c>
      <c s="464">
        <v>0</v>
      </c>
      <c s="464">
        <v>13666.18</v>
      </c>
      <c s="464">
        <v>0</v>
      </c>
      <c s="469">
        <v>0</v>
      </c>
      <c s="469">
        <v>0</v>
      </c>
      <c s="465">
        <v>3059592.5</v>
      </c>
      <c s="471">
        <v>44781</v>
      </c>
      <c s="471">
        <v>46973</v>
      </c>
      <c s="519">
        <v>3059592.5</v>
      </c>
      <c s="861">
        <v>3.6888888888888891</v>
      </c>
      <c s="861">
        <v>6</v>
      </c>
      <c s="684">
        <v>0.053600000000000002</v>
      </c>
      <c s="473">
        <v>3.6888888888888891</v>
      </c>
      <c s="473">
        <v>6</v>
      </c>
      <c s="474">
        <v>0.053600000000000002</v>
      </c>
      <c s="783" t="s">
        <v>1478</v>
      </c>
      <c s="783" t="s">
        <v>1479</v>
      </c>
    </row>
    <row r="1353" spans="1:41" s="783" customFormat="1" ht="14.4">
      <c r="A1353" s="24" t="s">
        <v>1613</v>
      </c>
      <c s="517">
        <v>7</v>
      </c>
      <c s="24" t="s">
        <v>3349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3252522.5</v>
      </c>
      <c s="463">
        <v>0</v>
      </c>
      <c s="464">
        <v>0</v>
      </c>
      <c s="464">
        <v>15286.860000000001</v>
      </c>
      <c s="464">
        <v>0</v>
      </c>
      <c s="469">
        <v>0</v>
      </c>
      <c s="469">
        <v>0</v>
      </c>
      <c s="465">
        <v>3252522.5</v>
      </c>
      <c s="471">
        <v>44781</v>
      </c>
      <c s="471">
        <v>47338</v>
      </c>
      <c s="519">
        <v>3252522.5</v>
      </c>
      <c s="861">
        <v>4.6888888888888891</v>
      </c>
      <c s="861">
        <v>7</v>
      </c>
      <c s="684">
        <v>0.056399999999999999</v>
      </c>
      <c s="473">
        <v>4.6888888888888891</v>
      </c>
      <c s="473">
        <v>7</v>
      </c>
      <c s="474">
        <v>0.056399999999999999</v>
      </c>
      <c s="783" t="s">
        <v>1478</v>
      </c>
      <c s="783" t="s">
        <v>1479</v>
      </c>
    </row>
    <row r="1354" spans="1:41" s="783" customFormat="1" ht="14.4">
      <c r="A1354" s="24" t="s">
        <v>1613</v>
      </c>
      <c s="517">
        <v>8</v>
      </c>
      <c s="24" t="s">
        <v>3350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690005</v>
      </c>
      <c s="463">
        <v>0</v>
      </c>
      <c s="464">
        <v>0</v>
      </c>
      <c s="464">
        <v>3409.77</v>
      </c>
      <c s="464">
        <v>0</v>
      </c>
      <c s="469">
        <v>0</v>
      </c>
      <c s="469">
        <v>0</v>
      </c>
      <c s="465">
        <v>690005</v>
      </c>
      <c s="471">
        <v>44781</v>
      </c>
      <c s="471">
        <v>47703</v>
      </c>
      <c s="519">
        <v>690005</v>
      </c>
      <c s="861">
        <v>5.6888888888888891</v>
      </c>
      <c s="861">
        <v>8</v>
      </c>
      <c s="684">
        <v>0.059299999999999999</v>
      </c>
      <c s="473">
        <v>5.6888888888888891</v>
      </c>
      <c s="473">
        <v>8</v>
      </c>
      <c s="474">
        <v>0.059299999999999999</v>
      </c>
      <c s="783" t="s">
        <v>1478</v>
      </c>
      <c s="783" t="s">
        <v>1479</v>
      </c>
    </row>
    <row r="1355" spans="1:41" s="783" customFormat="1" ht="14.4">
      <c r="A1355" s="24" t="s">
        <v>1613</v>
      </c>
      <c s="517">
        <v>9</v>
      </c>
      <c s="24" t="s">
        <v>3351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106200</v>
      </c>
      <c s="463">
        <v>0</v>
      </c>
      <c s="464">
        <v>0</v>
      </c>
      <c s="464">
        <v>549.58000000000004</v>
      </c>
      <c s="464">
        <v>0</v>
      </c>
      <c s="469">
        <v>0</v>
      </c>
      <c s="469">
        <v>0</v>
      </c>
      <c s="465">
        <v>106200</v>
      </c>
      <c s="471">
        <v>44781</v>
      </c>
      <c s="471">
        <v>48068</v>
      </c>
      <c s="519">
        <v>106200</v>
      </c>
      <c s="861">
        <v>6.6888888888888891</v>
      </c>
      <c s="861">
        <v>9</v>
      </c>
      <c s="684">
        <v>0.062100000000000002</v>
      </c>
      <c s="473">
        <v>6.6888888888888891</v>
      </c>
      <c s="473">
        <v>9</v>
      </c>
      <c s="474">
        <v>0.062100000000000002</v>
      </c>
      <c s="783" t="s">
        <v>1478</v>
      </c>
      <c s="783" t="s">
        <v>1479</v>
      </c>
    </row>
    <row r="1356" spans="1:41" s="783" customFormat="1" ht="14.4">
      <c r="A1356" s="24" t="s">
        <v>1614</v>
      </c>
      <c s="517">
        <v>10</v>
      </c>
      <c s="24" t="s">
        <v>3352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53100</v>
      </c>
      <c s="463">
        <v>0</v>
      </c>
      <c s="464">
        <v>0</v>
      </c>
      <c s="464">
        <v>287.63</v>
      </c>
      <c s="464">
        <v>0</v>
      </c>
      <c s="469">
        <v>0</v>
      </c>
      <c s="469">
        <v>0</v>
      </c>
      <c s="465">
        <v>53100</v>
      </c>
      <c s="471">
        <v>44782</v>
      </c>
      <c s="471">
        <v>48435</v>
      </c>
      <c s="519">
        <v>53100</v>
      </c>
      <c s="861">
        <v>7.6916666666666664</v>
      </c>
      <c s="861">
        <v>10</v>
      </c>
      <c s="684">
        <v>0.065000000000000002</v>
      </c>
      <c s="473">
        <v>7.6916666666666664</v>
      </c>
      <c s="473">
        <v>10</v>
      </c>
      <c s="474">
        <v>0.065000000000000002</v>
      </c>
      <c s="783" t="s">
        <v>1478</v>
      </c>
      <c s="783" t="s">
        <v>1479</v>
      </c>
    </row>
    <row r="1357" spans="1:41" s="783" customFormat="1" ht="14.4">
      <c r="A1357" s="24" t="s">
        <v>1614</v>
      </c>
      <c s="517">
        <v>2</v>
      </c>
      <c s="24" t="s">
        <v>3353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0</v>
      </c>
      <c s="463">
        <v>0</v>
      </c>
      <c s="464">
        <v>0</v>
      </c>
      <c s="464">
        <v>0</v>
      </c>
      <c s="464">
        <v>0</v>
      </c>
      <c s="469">
        <v>0</v>
      </c>
      <c s="469">
        <v>0</v>
      </c>
      <c s="465">
        <v>0</v>
      </c>
      <c s="471">
        <v>44782</v>
      </c>
      <c s="471">
        <v>45513</v>
      </c>
      <c s="519">
        <v>631595</v>
      </c>
      <c s="861">
        <v>0</v>
      </c>
      <c s="861">
        <v>0</v>
      </c>
      <c s="684">
        <v>0.038199999999999998</v>
      </c>
      <c s="473">
        <v>0</v>
      </c>
      <c s="473">
        <v>0</v>
      </c>
      <c s="474">
        <v>0</v>
      </c>
      <c s="783" t="s">
        <v>1478</v>
      </c>
      <c s="783" t="s">
        <v>1479</v>
      </c>
    </row>
    <row r="1358" spans="1:41" s="783" customFormat="1" ht="14.4">
      <c r="A1358" s="24" t="s">
        <v>1614</v>
      </c>
      <c s="517">
        <v>3</v>
      </c>
      <c s="24" t="s">
        <v>3354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346182.5</v>
      </c>
      <c s="463">
        <v>0</v>
      </c>
      <c s="464">
        <v>0</v>
      </c>
      <c s="464">
        <v>1240.49</v>
      </c>
      <c s="464">
        <v>0</v>
      </c>
      <c s="469">
        <v>0</v>
      </c>
      <c s="469">
        <v>0</v>
      </c>
      <c s="465">
        <v>346182.5</v>
      </c>
      <c s="471">
        <v>44782</v>
      </c>
      <c s="471">
        <v>45878</v>
      </c>
      <c s="519">
        <v>346182.5</v>
      </c>
      <c s="861">
        <v>0.69166666666666665</v>
      </c>
      <c s="861">
        <v>3</v>
      </c>
      <c s="684">
        <v>0.042999999999999997</v>
      </c>
      <c s="473">
        <v>0.69166666666666665</v>
      </c>
      <c s="473">
        <v>3</v>
      </c>
      <c s="474">
        <v>0.042999999999999997</v>
      </c>
      <c s="783" t="s">
        <v>1478</v>
      </c>
      <c s="783" t="s">
        <v>1479</v>
      </c>
    </row>
    <row r="1359" spans="1:41" s="783" customFormat="1" ht="14.4">
      <c r="A1359" s="24" t="s">
        <v>1614</v>
      </c>
      <c s="517">
        <v>4</v>
      </c>
      <c s="24" t="s">
        <v>3355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970845</v>
      </c>
      <c s="463">
        <v>0</v>
      </c>
      <c s="464">
        <v>0</v>
      </c>
      <c s="464">
        <v>3810.5700000000002</v>
      </c>
      <c s="464">
        <v>0</v>
      </c>
      <c s="469">
        <v>0</v>
      </c>
      <c s="469">
        <v>0</v>
      </c>
      <c s="465">
        <v>970845</v>
      </c>
      <c s="471">
        <v>44782</v>
      </c>
      <c s="471">
        <v>46243</v>
      </c>
      <c s="519">
        <v>970845</v>
      </c>
      <c s="861">
        <v>1.6916666666666667</v>
      </c>
      <c s="861">
        <v>4</v>
      </c>
      <c s="684">
        <v>0.047100000000000003</v>
      </c>
      <c s="473">
        <v>1.6916666666666667</v>
      </c>
      <c s="473">
        <v>4</v>
      </c>
      <c s="474">
        <v>0.047100000000000003</v>
      </c>
      <c s="783" t="s">
        <v>1478</v>
      </c>
      <c s="783" t="s">
        <v>1479</v>
      </c>
    </row>
    <row r="1360" spans="1:41" s="783" customFormat="1" ht="14.4">
      <c r="A1360" s="24" t="s">
        <v>1614</v>
      </c>
      <c s="517">
        <v>5</v>
      </c>
      <c s="24" t="s">
        <v>3356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969665</v>
      </c>
      <c s="463">
        <v>0</v>
      </c>
      <c s="464">
        <v>0</v>
      </c>
      <c s="464">
        <v>4096.8299999999999</v>
      </c>
      <c s="464">
        <v>0</v>
      </c>
      <c s="469">
        <v>0</v>
      </c>
      <c s="469">
        <v>0</v>
      </c>
      <c s="465">
        <v>969665</v>
      </c>
      <c s="471">
        <v>44782</v>
      </c>
      <c s="471">
        <v>46608</v>
      </c>
      <c s="519">
        <v>969665</v>
      </c>
      <c s="861">
        <v>2.6916666666666669</v>
      </c>
      <c s="861">
        <v>5</v>
      </c>
      <c s="684">
        <v>0.050700000000000002</v>
      </c>
      <c s="473">
        <v>2.6916666666666669</v>
      </c>
      <c s="473">
        <v>5</v>
      </c>
      <c s="474">
        <v>0.050700000000000002</v>
      </c>
      <c s="783" t="s">
        <v>1478</v>
      </c>
      <c s="783" t="s">
        <v>1479</v>
      </c>
    </row>
    <row r="1361" spans="1:41" s="783" customFormat="1" ht="14.4">
      <c r="A1361" s="24" t="s">
        <v>1614</v>
      </c>
      <c s="517">
        <v>6</v>
      </c>
      <c s="24" t="s">
        <v>3357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1348002.5</v>
      </c>
      <c s="463">
        <v>0</v>
      </c>
      <c s="464">
        <v>0</v>
      </c>
      <c s="464">
        <v>6021.0799999999999</v>
      </c>
      <c s="464">
        <v>0</v>
      </c>
      <c s="469">
        <v>0</v>
      </c>
      <c s="469">
        <v>0</v>
      </c>
      <c s="465">
        <v>1348002.5</v>
      </c>
      <c s="471">
        <v>44782</v>
      </c>
      <c s="471">
        <v>46974</v>
      </c>
      <c s="519">
        <v>1348002.5</v>
      </c>
      <c s="861">
        <v>3.6916666666666669</v>
      </c>
      <c s="861">
        <v>6</v>
      </c>
      <c s="684">
        <v>0.053600000000000002</v>
      </c>
      <c s="473">
        <v>3.6916666666666673</v>
      </c>
      <c s="473">
        <v>6</v>
      </c>
      <c s="474">
        <v>0.053600000000000009</v>
      </c>
      <c s="783" t="s">
        <v>1478</v>
      </c>
      <c s="783" t="s">
        <v>1479</v>
      </c>
    </row>
    <row r="1362" spans="1:41" s="783" customFormat="1" ht="14.4">
      <c r="A1362" s="24" t="s">
        <v>1614</v>
      </c>
      <c s="517">
        <v>7</v>
      </c>
      <c s="24" t="s">
        <v>3358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1097842.5</v>
      </c>
      <c s="463">
        <v>0</v>
      </c>
      <c s="464">
        <v>0</v>
      </c>
      <c s="464">
        <v>5159.8599999999997</v>
      </c>
      <c s="464">
        <v>0</v>
      </c>
      <c s="469">
        <v>0</v>
      </c>
      <c s="469">
        <v>0</v>
      </c>
      <c s="465">
        <v>1097842.5</v>
      </c>
      <c s="471">
        <v>44782</v>
      </c>
      <c s="471">
        <v>47339</v>
      </c>
      <c s="519">
        <v>1097842.5</v>
      </c>
      <c s="861">
        <v>4.6916666666666664</v>
      </c>
      <c s="861">
        <v>7</v>
      </c>
      <c s="684">
        <v>0.056399999999999999</v>
      </c>
      <c s="473">
        <v>4.6916666666666664</v>
      </c>
      <c s="473">
        <v>7</v>
      </c>
      <c s="474">
        <v>0.056399999999999999</v>
      </c>
      <c s="783" t="s">
        <v>1478</v>
      </c>
      <c s="783" t="s">
        <v>1479</v>
      </c>
    </row>
    <row r="1363" spans="1:41" s="783" customFormat="1" ht="14.4">
      <c r="A1363" s="24" t="s">
        <v>1614</v>
      </c>
      <c s="517">
        <v>8</v>
      </c>
      <c s="24" t="s">
        <v>3359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465657.5</v>
      </c>
      <c s="463">
        <v>0</v>
      </c>
      <c s="464">
        <v>0</v>
      </c>
      <c s="464">
        <v>2301.1199999999999</v>
      </c>
      <c s="464">
        <v>0</v>
      </c>
      <c s="469">
        <v>0</v>
      </c>
      <c s="469">
        <v>0</v>
      </c>
      <c s="465">
        <v>465657.5</v>
      </c>
      <c s="471">
        <v>44782</v>
      </c>
      <c s="471">
        <v>47704</v>
      </c>
      <c s="519">
        <v>465657.5</v>
      </c>
      <c s="861">
        <v>5.6916666666666664</v>
      </c>
      <c s="861">
        <v>8</v>
      </c>
      <c s="684">
        <v>0.059299999999999999</v>
      </c>
      <c s="473">
        <v>5.6916666666666664</v>
      </c>
      <c s="473">
        <v>8</v>
      </c>
      <c s="474">
        <v>0.059299999999999999</v>
      </c>
      <c s="783" t="s">
        <v>1478</v>
      </c>
      <c s="783" t="s">
        <v>1479</v>
      </c>
    </row>
    <row r="1364" spans="1:41" s="783" customFormat="1" ht="14.4">
      <c r="A1364" s="24" t="s">
        <v>1614</v>
      </c>
      <c s="517">
        <v>9</v>
      </c>
      <c s="24" t="s">
        <v>3360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47642.5</v>
      </c>
      <c s="463">
        <v>0</v>
      </c>
      <c s="464">
        <v>0</v>
      </c>
      <c s="464">
        <v>246.55000000000001</v>
      </c>
      <c s="464">
        <v>0</v>
      </c>
      <c s="469">
        <v>0</v>
      </c>
      <c s="469">
        <v>0</v>
      </c>
      <c s="465">
        <v>47642.5</v>
      </c>
      <c s="471">
        <v>44782</v>
      </c>
      <c s="471">
        <v>48069</v>
      </c>
      <c s="519">
        <v>47642.5</v>
      </c>
      <c s="861">
        <v>6.6916666666666664</v>
      </c>
      <c s="861">
        <v>9</v>
      </c>
      <c s="684">
        <v>0.062100000000000002</v>
      </c>
      <c s="473">
        <v>6.6916666666666655</v>
      </c>
      <c s="473">
        <v>9</v>
      </c>
      <c s="474">
        <v>0.062100000000000002</v>
      </c>
      <c s="783" t="s">
        <v>1478</v>
      </c>
      <c s="783" t="s">
        <v>1479</v>
      </c>
    </row>
    <row r="1365" spans="1:41" s="783" customFormat="1" ht="14.4">
      <c r="A1365" s="24" t="s">
        <v>1615</v>
      </c>
      <c s="517">
        <v>1</v>
      </c>
      <c s="24" t="s">
        <v>3361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0</v>
      </c>
      <c s="463">
        <v>0</v>
      </c>
      <c s="464">
        <v>0</v>
      </c>
      <c s="464">
        <v>0</v>
      </c>
      <c s="464">
        <v>0</v>
      </c>
      <c s="469">
        <v>0</v>
      </c>
      <c s="469">
        <v>0</v>
      </c>
      <c s="465">
        <v>0</v>
      </c>
      <c s="471">
        <v>44783</v>
      </c>
      <c s="471">
        <v>45514</v>
      </c>
      <c s="519">
        <v>61507.5</v>
      </c>
      <c s="861">
        <v>0</v>
      </c>
      <c s="861">
        <v>0</v>
      </c>
      <c s="684">
        <v>0.038199999999999998</v>
      </c>
      <c s="473">
        <v>0</v>
      </c>
      <c s="473">
        <v>0</v>
      </c>
      <c s="474">
        <v>0</v>
      </c>
      <c s="783" t="s">
        <v>1478</v>
      </c>
      <c s="783" t="s">
        <v>1479</v>
      </c>
    </row>
    <row r="1366" spans="1:41" s="783" customFormat="1" ht="14.4">
      <c r="A1366" s="24" t="s">
        <v>1615</v>
      </c>
      <c s="517">
        <v>2</v>
      </c>
      <c s="24" t="s">
        <v>3362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500910</v>
      </c>
      <c s="463">
        <v>0</v>
      </c>
      <c s="464">
        <v>0</v>
      </c>
      <c s="464">
        <v>1794.9300000000001</v>
      </c>
      <c s="464">
        <v>0</v>
      </c>
      <c s="469">
        <v>0</v>
      </c>
      <c s="469">
        <v>0</v>
      </c>
      <c s="465">
        <v>500910</v>
      </c>
      <c s="471">
        <v>44783</v>
      </c>
      <c s="471">
        <v>45879</v>
      </c>
      <c s="519">
        <v>500910</v>
      </c>
      <c s="861">
        <v>0.69444444444444442</v>
      </c>
      <c s="861">
        <v>3</v>
      </c>
      <c s="684">
        <v>0.042999999999999997</v>
      </c>
      <c s="473">
        <v>0.69444444444444442</v>
      </c>
      <c s="473">
        <v>3</v>
      </c>
      <c s="474">
        <v>0.042999999999999997</v>
      </c>
      <c s="783" t="s">
        <v>1478</v>
      </c>
      <c s="783" t="s">
        <v>1479</v>
      </c>
    </row>
    <row r="1367" spans="1:41" s="783" customFormat="1" ht="14.4">
      <c r="A1367" s="24" t="s">
        <v>1615</v>
      </c>
      <c s="517">
        <v>3</v>
      </c>
      <c s="24" t="s">
        <v>3363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393972.5</v>
      </c>
      <c s="463">
        <v>0</v>
      </c>
      <c s="464">
        <v>0</v>
      </c>
      <c s="464">
        <v>1546.3399999999999</v>
      </c>
      <c s="464">
        <v>0</v>
      </c>
      <c s="469">
        <v>0</v>
      </c>
      <c s="469">
        <v>0</v>
      </c>
      <c s="465">
        <v>393972.5</v>
      </c>
      <c s="471">
        <v>44783</v>
      </c>
      <c s="471">
        <v>46244</v>
      </c>
      <c s="519">
        <v>393972.5</v>
      </c>
      <c s="861">
        <v>1.6944444444444444</v>
      </c>
      <c s="861">
        <v>4</v>
      </c>
      <c s="684">
        <v>0.047100000000000003</v>
      </c>
      <c s="473">
        <v>1.6944444444444444</v>
      </c>
      <c s="473">
        <v>4</v>
      </c>
      <c s="474">
        <v>0.047100000000000003</v>
      </c>
      <c s="783" t="s">
        <v>1478</v>
      </c>
      <c s="783" t="s">
        <v>1479</v>
      </c>
    </row>
    <row r="1368" spans="1:41" s="783" customFormat="1" ht="14.4">
      <c r="A1368" s="24" t="s">
        <v>1615</v>
      </c>
      <c s="517">
        <v>4</v>
      </c>
      <c s="24" t="s">
        <v>3364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855352.5</v>
      </c>
      <c s="463">
        <v>0</v>
      </c>
      <c s="464">
        <v>0</v>
      </c>
      <c s="464">
        <v>3613.8600000000001</v>
      </c>
      <c s="464">
        <v>0</v>
      </c>
      <c s="469">
        <v>0</v>
      </c>
      <c s="469">
        <v>0</v>
      </c>
      <c s="465">
        <v>855352.5</v>
      </c>
      <c s="471">
        <v>44783</v>
      </c>
      <c s="471">
        <v>46609</v>
      </c>
      <c s="519">
        <v>855352.5</v>
      </c>
      <c s="861">
        <v>2.6944444444444446</v>
      </c>
      <c s="861">
        <v>5</v>
      </c>
      <c s="684">
        <v>0.050700000000000002</v>
      </c>
      <c s="473">
        <v>2.6944444444444446</v>
      </c>
      <c s="473">
        <v>5</v>
      </c>
      <c s="474">
        <v>0.050699999999999995</v>
      </c>
      <c s="783" t="s">
        <v>1478</v>
      </c>
      <c s="783" t="s">
        <v>1479</v>
      </c>
    </row>
    <row r="1369" spans="1:41" s="783" customFormat="1" ht="14.4">
      <c r="A1369" s="24" t="s">
        <v>1615</v>
      </c>
      <c s="517">
        <v>5</v>
      </c>
      <c s="24" t="s">
        <v>3365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888097.5</v>
      </c>
      <c s="463">
        <v>0</v>
      </c>
      <c s="464">
        <v>0</v>
      </c>
      <c s="464">
        <v>3966.8400000000001</v>
      </c>
      <c s="464">
        <v>0</v>
      </c>
      <c s="469">
        <v>0</v>
      </c>
      <c s="469">
        <v>0</v>
      </c>
      <c s="465">
        <v>888097.5</v>
      </c>
      <c s="471">
        <v>44783</v>
      </c>
      <c s="471">
        <v>46975</v>
      </c>
      <c s="519">
        <v>888097.5</v>
      </c>
      <c s="861">
        <v>3.6944444444444446</v>
      </c>
      <c s="861">
        <v>6</v>
      </c>
      <c s="684">
        <v>0.053600000000000002</v>
      </c>
      <c s="473">
        <v>3.6944444444444446</v>
      </c>
      <c s="473">
        <v>6</v>
      </c>
      <c s="474">
        <v>0.053599999999999995</v>
      </c>
      <c s="783" t="s">
        <v>1478</v>
      </c>
      <c s="783" t="s">
        <v>1479</v>
      </c>
    </row>
    <row r="1370" spans="1:41" s="783" customFormat="1" ht="14.4">
      <c r="A1370" s="24" t="s">
        <v>1615</v>
      </c>
      <c s="517">
        <v>6</v>
      </c>
      <c s="24" t="s">
        <v>3366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567727.5</v>
      </c>
      <c s="463">
        <v>0</v>
      </c>
      <c s="464">
        <v>0</v>
      </c>
      <c s="464">
        <v>2668.3200000000002</v>
      </c>
      <c s="464">
        <v>0</v>
      </c>
      <c s="469">
        <v>0</v>
      </c>
      <c s="469">
        <v>0</v>
      </c>
      <c s="465">
        <v>567727.5</v>
      </c>
      <c s="471">
        <v>44783</v>
      </c>
      <c s="471">
        <v>47340</v>
      </c>
      <c s="519">
        <v>567727.5</v>
      </c>
      <c s="861">
        <v>4.6944444444444446</v>
      </c>
      <c s="861">
        <v>7</v>
      </c>
      <c s="684">
        <v>0.056399999999999999</v>
      </c>
      <c s="473">
        <v>4.6944444444444446</v>
      </c>
      <c s="473">
        <v>7</v>
      </c>
      <c s="474">
        <v>0.056399999999999999</v>
      </c>
      <c s="783" t="s">
        <v>1478</v>
      </c>
      <c s="783" t="s">
        <v>1479</v>
      </c>
    </row>
    <row r="1371" spans="1:41" s="783" customFormat="1" ht="14.4">
      <c r="A1371" s="24" t="s">
        <v>1615</v>
      </c>
      <c s="517">
        <v>7</v>
      </c>
      <c s="24" t="s">
        <v>3367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106200</v>
      </c>
      <c s="463">
        <v>0</v>
      </c>
      <c s="464">
        <v>0</v>
      </c>
      <c s="464">
        <v>524.79999999999995</v>
      </c>
      <c s="464">
        <v>0</v>
      </c>
      <c s="469">
        <v>0</v>
      </c>
      <c s="469">
        <v>0</v>
      </c>
      <c s="465">
        <v>106200</v>
      </c>
      <c s="471">
        <v>44783</v>
      </c>
      <c s="471">
        <v>47705</v>
      </c>
      <c s="519">
        <v>106200</v>
      </c>
      <c s="861">
        <v>5.6944444444444446</v>
      </c>
      <c s="861">
        <v>8</v>
      </c>
      <c s="684">
        <v>0.059299999999999999</v>
      </c>
      <c s="473">
        <v>5.6944444444444446</v>
      </c>
      <c s="473">
        <v>8</v>
      </c>
      <c s="474">
        <v>0.059299999999999999</v>
      </c>
      <c s="783" t="s">
        <v>1478</v>
      </c>
      <c s="783" t="s">
        <v>1479</v>
      </c>
    </row>
    <row r="1372" spans="1:41" s="783" customFormat="1" ht="14.4">
      <c r="A1372" s="24" t="s">
        <v>1616</v>
      </c>
      <c s="517">
        <v>1</v>
      </c>
      <c s="24" t="s">
        <v>3368</v>
      </c>
      <c s="460" t="s">
        <v>364</v>
      </c>
      <c s="459" t="s">
        <v>365</v>
      </c>
      <c s="459" t="s">
        <v>979</v>
      </c>
      <c s="459" t="s">
        <v>376</v>
      </c>
      <c s="459" t="s">
        <v>956</v>
      </c>
      <c s="459" t="s">
        <v>375</v>
      </c>
      <c s="459" t="s">
        <v>0</v>
      </c>
      <c s="24" t="s">
        <v>377</v>
      </c>
      <c s="459" t="s">
        <v>367</v>
      </c>
      <c s="459" t="s">
        <v>372</v>
      </c>
      <c s="460">
        <v>1</v>
      </c>
      <c s="460">
        <v>1</v>
      </c>
      <c s="460">
        <v>1</v>
      </c>
      <c s="466">
        <v>1</v>
      </c>
      <c s="466">
        <v>1</v>
      </c>
      <c s="466">
        <v>1</v>
      </c>
      <c s="467">
        <v>0</v>
      </c>
      <c s="467">
        <v>0</v>
      </c>
      <c s="467">
        <v>0</v>
      </c>
      <c s="519">
        <v>2246860.98</v>
      </c>
      <c s="463">
        <v>0</v>
      </c>
      <c s="464">
        <v>0</v>
      </c>
      <c s="464">
        <v>69262.860000000001</v>
      </c>
      <c s="464">
        <v>0</v>
      </c>
      <c s="469">
        <v>0</v>
      </c>
      <c s="469">
        <v>0</v>
      </c>
      <c s="465">
        <v>2246860.98</v>
      </c>
      <c s="471">
        <v>44777</v>
      </c>
      <c s="471">
        <v>45873</v>
      </c>
      <c s="519">
        <v>2246860.98</v>
      </c>
      <c s="861">
        <v>0.67777777777777781</v>
      </c>
      <c s="861">
        <v>3</v>
      </c>
      <c s="684">
        <v>0.061652999999999999</v>
      </c>
      <c s="473">
        <v>0.67777777777777781</v>
      </c>
      <c s="473">
        <v>3</v>
      </c>
      <c s="474">
        <v>0.061652999999999993</v>
      </c>
      <c s="783" t="s">
        <v>1478</v>
      </c>
      <c s="783" t="s">
        <v>1479</v>
      </c>
    </row>
    <row r="1373" spans="1:41" s="783" customFormat="1" ht="14.4">
      <c r="A1373" s="24" t="s">
        <v>1617</v>
      </c>
      <c s="517">
        <v>1</v>
      </c>
      <c s="24" t="s">
        <v>3369</v>
      </c>
      <c s="460" t="s">
        <v>364</v>
      </c>
      <c s="459" t="s">
        <v>365</v>
      </c>
      <c s="459" t="s">
        <v>979</v>
      </c>
      <c s="459" t="s">
        <v>371</v>
      </c>
      <c s="459" t="s">
        <v>957</v>
      </c>
      <c s="459" t="s">
        <v>366</v>
      </c>
      <c s="459" t="s">
        <v>1</v>
      </c>
      <c s="24" t="s">
        <v>863</v>
      </c>
      <c s="459" t="s">
        <v>367</v>
      </c>
      <c s="459" t="s">
        <v>372</v>
      </c>
      <c s="466">
        <v>1</v>
      </c>
      <c s="466">
        <v>1</v>
      </c>
      <c s="466">
        <v>1</v>
      </c>
      <c s="466">
        <v>0</v>
      </c>
      <c s="466">
        <v>0</v>
      </c>
      <c s="466">
        <v>1</v>
      </c>
      <c s="467">
        <v>1</v>
      </c>
      <c s="467">
        <v>1</v>
      </c>
      <c s="467">
        <v>0</v>
      </c>
      <c s="519">
        <v>1860975.8799999999</v>
      </c>
      <c s="463">
        <v>0</v>
      </c>
      <c s="464">
        <v>0</v>
      </c>
      <c s="464">
        <v>72822.779999999999</v>
      </c>
      <c s="464">
        <v>0</v>
      </c>
      <c s="469">
        <v>0</v>
      </c>
      <c s="469">
        <v>0</v>
      </c>
      <c s="465">
        <v>1860975.8799999999</v>
      </c>
      <c s="471">
        <v>44790</v>
      </c>
      <c s="471">
        <v>48443</v>
      </c>
      <c s="519">
        <v>1860975.8799999999</v>
      </c>
      <c s="861">
        <v>7.7138888888888886</v>
      </c>
      <c s="861">
        <v>10</v>
      </c>
      <c s="684">
        <v>0.078262999999999999</v>
      </c>
      <c s="473">
        <v>7.7138888888888895</v>
      </c>
      <c s="473">
        <v>9.9999999999999982</v>
      </c>
      <c s="474">
        <v>0.078262999999999999</v>
      </c>
      <c s="783" t="s">
        <v>1478</v>
      </c>
      <c s="783" t="s">
        <v>1479</v>
      </c>
    </row>
    <row r="1374" spans="1:41" s="783" customFormat="1" ht="14.4">
      <c r="A1374" s="24" t="s">
        <v>1618</v>
      </c>
      <c s="517">
        <v>1</v>
      </c>
      <c s="24" t="s">
        <v>3370</v>
      </c>
      <c s="460" t="s">
        <v>364</v>
      </c>
      <c s="459" t="s">
        <v>365</v>
      </c>
      <c s="459" t="s">
        <v>979</v>
      </c>
      <c s="459" t="s">
        <v>376</v>
      </c>
      <c s="459" t="s">
        <v>956</v>
      </c>
      <c s="459" t="s">
        <v>375</v>
      </c>
      <c s="459" t="s">
        <v>0</v>
      </c>
      <c s="24" t="s">
        <v>377</v>
      </c>
      <c s="459" t="s">
        <v>367</v>
      </c>
      <c s="459" t="s">
        <v>372</v>
      </c>
      <c s="466">
        <v>1</v>
      </c>
      <c s="466">
        <v>1</v>
      </c>
      <c s="466">
        <v>1</v>
      </c>
      <c s="466">
        <v>1</v>
      </c>
      <c s="466">
        <v>1</v>
      </c>
      <c s="466">
        <v>1</v>
      </c>
      <c s="467">
        <v>0</v>
      </c>
      <c s="467">
        <v>0</v>
      </c>
      <c s="467">
        <v>0</v>
      </c>
      <c s="519">
        <v>7541868.6699999999</v>
      </c>
      <c s="463">
        <v>0</v>
      </c>
      <c s="464">
        <v>0</v>
      </c>
      <c s="464">
        <v>232489.41</v>
      </c>
      <c s="464">
        <v>0</v>
      </c>
      <c s="469">
        <v>0</v>
      </c>
      <c s="469">
        <v>0</v>
      </c>
      <c s="465">
        <v>7541868.6699999999</v>
      </c>
      <c s="471">
        <v>44777</v>
      </c>
      <c s="471">
        <v>45873</v>
      </c>
      <c s="519">
        <v>7541868.6699999999</v>
      </c>
      <c s="861">
        <v>0.67777777777777781</v>
      </c>
      <c s="861">
        <v>3</v>
      </c>
      <c s="684">
        <v>0.061652999999999999</v>
      </c>
      <c s="473">
        <v>0.67777777777777781</v>
      </c>
      <c s="473">
        <v>2.9999999999999996</v>
      </c>
      <c s="474">
        <v>0.061652999999999999</v>
      </c>
      <c s="783" t="s">
        <v>1478</v>
      </c>
      <c s="783" t="s">
        <v>1479</v>
      </c>
    </row>
    <row r="1375" spans="1:41" s="783" customFormat="1" ht="14.4">
      <c r="A1375" s="24" t="s">
        <v>1619</v>
      </c>
      <c s="517">
        <v>1</v>
      </c>
      <c s="24" t="s">
        <v>3371</v>
      </c>
      <c s="460" t="s">
        <v>364</v>
      </c>
      <c s="459" t="s">
        <v>365</v>
      </c>
      <c s="459" t="s">
        <v>979</v>
      </c>
      <c s="459" t="s">
        <v>376</v>
      </c>
      <c s="459" t="s">
        <v>956</v>
      </c>
      <c s="459" t="s">
        <v>375</v>
      </c>
      <c s="459" t="s">
        <v>0</v>
      </c>
      <c s="24" t="s">
        <v>377</v>
      </c>
      <c s="459" t="s">
        <v>367</v>
      </c>
      <c s="459" t="s">
        <v>372</v>
      </c>
      <c s="466">
        <v>1</v>
      </c>
      <c s="466">
        <v>1</v>
      </c>
      <c s="466">
        <v>1</v>
      </c>
      <c s="466">
        <v>1</v>
      </c>
      <c s="466">
        <v>1</v>
      </c>
      <c s="466">
        <v>1</v>
      </c>
      <c s="467">
        <v>0</v>
      </c>
      <c s="467">
        <v>0</v>
      </c>
      <c s="467">
        <v>0</v>
      </c>
      <c s="519">
        <v>36269941.420000002</v>
      </c>
      <c s="463">
        <v>0</v>
      </c>
      <c s="464">
        <v>0</v>
      </c>
      <c s="464">
        <v>1292932.74</v>
      </c>
      <c s="464">
        <v>0</v>
      </c>
      <c s="469">
        <v>0</v>
      </c>
      <c s="469">
        <v>0</v>
      </c>
      <c s="465">
        <v>36269941.420000002</v>
      </c>
      <c s="471">
        <v>44777</v>
      </c>
      <c s="471">
        <v>46603</v>
      </c>
      <c s="519">
        <v>36269941.420000002</v>
      </c>
      <c s="861">
        <v>2.6777777777777776</v>
      </c>
      <c s="861">
        <v>5</v>
      </c>
      <c s="684">
        <v>0.071294999999999997</v>
      </c>
      <c s="473">
        <v>2.6777777777777776</v>
      </c>
      <c s="473">
        <v>5</v>
      </c>
      <c s="474">
        <v>0.071294999999999997</v>
      </c>
      <c s="783" t="s">
        <v>1478</v>
      </c>
      <c s="783" t="s">
        <v>1479</v>
      </c>
    </row>
    <row r="1376" spans="1:41" s="783" customFormat="1" ht="14.4">
      <c r="A1376" s="24" t="s">
        <v>1620</v>
      </c>
      <c s="517">
        <v>1</v>
      </c>
      <c s="24" t="s">
        <v>3372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7129500</v>
      </c>
      <c s="464">
        <v>0</v>
      </c>
      <c s="469">
        <v>0</v>
      </c>
      <c s="469">
        <v>0</v>
      </c>
      <c s="465">
        <v>200000000</v>
      </c>
      <c s="471">
        <v>44777</v>
      </c>
      <c s="471">
        <v>46603</v>
      </c>
      <c s="519">
        <v>200000000</v>
      </c>
      <c s="861">
        <v>2.6777777777777776</v>
      </c>
      <c s="861">
        <v>5</v>
      </c>
      <c s="684">
        <v>0.071294999999999997</v>
      </c>
      <c s="473">
        <v>2.6777777777777776</v>
      </c>
      <c s="473">
        <v>5</v>
      </c>
      <c s="474">
        <v>0.071294999999999997</v>
      </c>
      <c s="783" t="s">
        <v>1478</v>
      </c>
      <c s="783" t="s">
        <v>1479</v>
      </c>
    </row>
    <row r="1377" spans="1:41" s="783" customFormat="1" ht="14.4">
      <c r="A1377" s="24" t="s">
        <v>1627</v>
      </c>
      <c s="517">
        <v>1</v>
      </c>
      <c s="24" t="s">
        <v>3373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881877.52000000002</v>
      </c>
      <c s="463">
        <v>0</v>
      </c>
      <c s="464">
        <v>0</v>
      </c>
      <c s="464">
        <v>27185.200000000001</v>
      </c>
      <c s="464">
        <v>0</v>
      </c>
      <c s="469">
        <v>0</v>
      </c>
      <c s="469">
        <v>0</v>
      </c>
      <c s="465">
        <v>881877.52000000002</v>
      </c>
      <c s="471">
        <v>44685</v>
      </c>
      <c s="471">
        <v>45781</v>
      </c>
      <c s="519">
        <v>881877.52000000002</v>
      </c>
      <c s="862">
        <v>0.42777777777777776</v>
      </c>
      <c s="862">
        <v>3</v>
      </c>
      <c s="684">
        <v>0.061652999999999999</v>
      </c>
      <c s="473">
        <v>0.42777777777777776</v>
      </c>
      <c s="473">
        <v>3</v>
      </c>
      <c s="474">
        <v>0.061652999999999993</v>
      </c>
      <c s="783" t="s">
        <v>1478</v>
      </c>
      <c s="783" t="s">
        <v>1479</v>
      </c>
    </row>
    <row r="1378" spans="1:41" s="783" customFormat="1" ht="14.4">
      <c r="A1378" s="24" t="s">
        <v>1628</v>
      </c>
      <c s="517">
        <v>1</v>
      </c>
      <c s="24" t="s">
        <v>3374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2051279.1899999999</v>
      </c>
      <c s="463">
        <v>0</v>
      </c>
      <c s="464">
        <v>0</v>
      </c>
      <c s="464">
        <v>73122.970000000001</v>
      </c>
      <c s="464">
        <v>0</v>
      </c>
      <c s="469">
        <v>0</v>
      </c>
      <c s="469">
        <v>0</v>
      </c>
      <c s="465">
        <v>2051279.1899999999</v>
      </c>
      <c s="471">
        <v>44685</v>
      </c>
      <c s="471">
        <v>46511</v>
      </c>
      <c s="519">
        <v>2051279.1899999999</v>
      </c>
      <c s="862">
        <v>2.4277777777777776</v>
      </c>
      <c s="862">
        <v>5</v>
      </c>
      <c s="684">
        <v>0.071294999999999997</v>
      </c>
      <c s="473">
        <v>2.4277777777777776</v>
      </c>
      <c s="473">
        <v>5</v>
      </c>
      <c s="474">
        <v>0.071294999999999997</v>
      </c>
      <c s="783" t="s">
        <v>1478</v>
      </c>
      <c s="783" t="s">
        <v>1479</v>
      </c>
    </row>
    <row r="1379" spans="1:41" s="783" customFormat="1" ht="14.4">
      <c r="A1379" s="24" t="s">
        <v>1629</v>
      </c>
      <c s="517">
        <v>1</v>
      </c>
      <c s="24" t="s">
        <v>3375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2837111.2400000002</v>
      </c>
      <c s="463">
        <v>0</v>
      </c>
      <c s="464">
        <v>0</v>
      </c>
      <c s="464">
        <v>101135.92</v>
      </c>
      <c s="464">
        <v>0</v>
      </c>
      <c s="469">
        <v>0</v>
      </c>
      <c s="469">
        <v>0</v>
      </c>
      <c s="465">
        <v>2837111.2400000002</v>
      </c>
      <c s="471">
        <v>44685</v>
      </c>
      <c s="471">
        <v>46511</v>
      </c>
      <c s="519">
        <v>2837111.2400000002</v>
      </c>
      <c s="862">
        <v>2.4277777777777776</v>
      </c>
      <c s="862">
        <v>5</v>
      </c>
      <c s="684">
        <v>0.071294999999999997</v>
      </c>
      <c s="473">
        <v>2.4277777777777776</v>
      </c>
      <c s="473">
        <v>5</v>
      </c>
      <c s="474">
        <v>0.071294999999999997</v>
      </c>
      <c s="783" t="s">
        <v>1478</v>
      </c>
      <c s="783" t="s">
        <v>1479</v>
      </c>
    </row>
    <row r="1380" spans="1:41" s="783" customFormat="1" ht="14.4">
      <c r="A1380" s="24" t="s">
        <v>1630</v>
      </c>
      <c s="517">
        <v>1</v>
      </c>
      <c s="24" t="s">
        <v>3376</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600000000</v>
      </c>
      <c s="463">
        <v>0</v>
      </c>
      <c s="464">
        <v>0</v>
      </c>
      <c s="464">
        <v>23478900</v>
      </c>
      <c s="464">
        <v>0</v>
      </c>
      <c s="469">
        <v>0</v>
      </c>
      <c s="469">
        <v>0</v>
      </c>
      <c s="465">
        <v>600000000</v>
      </c>
      <c s="471">
        <v>44698</v>
      </c>
      <c s="471">
        <v>48351</v>
      </c>
      <c s="519">
        <v>600000000</v>
      </c>
      <c s="862">
        <v>7.4638888888888886</v>
      </c>
      <c s="862">
        <v>10</v>
      </c>
      <c s="684">
        <v>0.078262999999999999</v>
      </c>
      <c s="473">
        <v>7.4638888888888886</v>
      </c>
      <c s="473">
        <v>10</v>
      </c>
      <c s="474">
        <v>0.078262999999999999</v>
      </c>
      <c s="783" t="s">
        <v>1478</v>
      </c>
      <c s="783" t="s">
        <v>1479</v>
      </c>
    </row>
    <row r="1381" spans="1:41" s="783" customFormat="1" ht="14.4">
      <c r="A1381" s="24" t="s">
        <v>1631</v>
      </c>
      <c s="517">
        <v>1</v>
      </c>
      <c s="24" t="s">
        <v>3377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471">
        <v>44832</v>
      </c>
      <c s="471">
        <v>45563</v>
      </c>
      <c s="519">
        <v>89827.5</v>
      </c>
      <c s="862">
        <v>0</v>
      </c>
      <c s="862">
        <v>0</v>
      </c>
      <c s="684">
        <v>0.038199999999999998</v>
      </c>
      <c s="473">
        <v>0</v>
      </c>
      <c s="473">
        <v>0</v>
      </c>
      <c s="474">
        <v>0</v>
      </c>
      <c s="783" t="s">
        <v>1478</v>
      </c>
      <c s="783" t="s">
        <v>1479</v>
      </c>
    </row>
    <row r="1382" spans="1:41" s="783" customFormat="1" ht="14.4">
      <c r="A1382" s="24" t="s">
        <v>1631</v>
      </c>
      <c s="517">
        <v>2</v>
      </c>
      <c s="24" t="s">
        <v>3378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475097.5</v>
      </c>
      <c s="463">
        <v>0</v>
      </c>
      <c s="464">
        <v>0</v>
      </c>
      <c s="464">
        <v>1702.4300000000001</v>
      </c>
      <c s="464">
        <v>0</v>
      </c>
      <c s="469">
        <v>0</v>
      </c>
      <c s="469">
        <v>0</v>
      </c>
      <c s="465">
        <v>475097.5</v>
      </c>
      <c s="471">
        <v>44832</v>
      </c>
      <c s="471">
        <v>45928</v>
      </c>
      <c s="519">
        <v>475097.5</v>
      </c>
      <c s="862">
        <v>0.82777777777777772</v>
      </c>
      <c s="862">
        <v>3</v>
      </c>
      <c s="684">
        <v>0.042999999999999997</v>
      </c>
      <c s="473">
        <v>0.82777777777777772</v>
      </c>
      <c s="473">
        <v>3</v>
      </c>
      <c s="474">
        <v>0.042999999999999997</v>
      </c>
      <c s="783" t="s">
        <v>1478</v>
      </c>
      <c s="783" t="s">
        <v>1479</v>
      </c>
    </row>
    <row r="1383" spans="1:41" s="783" customFormat="1" ht="14.4">
      <c r="A1383" s="24" t="s">
        <v>1631</v>
      </c>
      <c s="517">
        <v>3</v>
      </c>
      <c s="24" t="s">
        <v>3379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577610</v>
      </c>
      <c s="463">
        <v>0</v>
      </c>
      <c s="464">
        <v>0</v>
      </c>
      <c s="464">
        <v>2267.1199999999999</v>
      </c>
      <c s="464">
        <v>0</v>
      </c>
      <c s="469">
        <v>0</v>
      </c>
      <c s="469">
        <v>0</v>
      </c>
      <c s="465">
        <v>577610</v>
      </c>
      <c s="471">
        <v>44832</v>
      </c>
      <c s="471">
        <v>46293</v>
      </c>
      <c s="519">
        <v>577610</v>
      </c>
      <c s="862">
        <v>1.8277777777777777</v>
      </c>
      <c s="862">
        <v>4</v>
      </c>
      <c s="684">
        <v>0.047100000000000003</v>
      </c>
      <c s="473">
        <v>1.8277777777777777</v>
      </c>
      <c s="473">
        <v>4</v>
      </c>
      <c s="474">
        <v>0.047100000000000003</v>
      </c>
      <c s="783" t="s">
        <v>1478</v>
      </c>
      <c s="783" t="s">
        <v>1479</v>
      </c>
    </row>
    <row r="1384" spans="1:41" s="783" customFormat="1" ht="14.4">
      <c r="A1384" s="24" t="s">
        <v>1631</v>
      </c>
      <c s="517">
        <v>4</v>
      </c>
      <c s="24" t="s">
        <v>3380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1262747.5</v>
      </c>
      <c s="463">
        <v>0</v>
      </c>
      <c s="464">
        <v>0</v>
      </c>
      <c s="464">
        <v>5335.1099999999997</v>
      </c>
      <c s="464">
        <v>0</v>
      </c>
      <c s="469">
        <v>0</v>
      </c>
      <c s="469">
        <v>0</v>
      </c>
      <c s="465">
        <v>1262747.5</v>
      </c>
      <c s="471">
        <v>44832</v>
      </c>
      <c s="471">
        <v>46658</v>
      </c>
      <c s="519">
        <v>1262747.5</v>
      </c>
      <c s="862">
        <v>2.8277777777777779</v>
      </c>
      <c s="862">
        <v>5</v>
      </c>
      <c s="684">
        <v>0.050700000000000002</v>
      </c>
      <c s="473">
        <v>2.8277777777777779</v>
      </c>
      <c s="473">
        <v>5</v>
      </c>
      <c s="474">
        <v>0.050700000000000002</v>
      </c>
      <c s="783" t="s">
        <v>1478</v>
      </c>
      <c s="783" t="s">
        <v>1479</v>
      </c>
    </row>
    <row r="1385" spans="1:41" s="783" customFormat="1" ht="14.4">
      <c r="A1385" s="24" t="s">
        <v>1631</v>
      </c>
      <c s="517">
        <v>5</v>
      </c>
      <c s="24" t="s">
        <v>3381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5672997.5</v>
      </c>
      <c s="463">
        <v>0</v>
      </c>
      <c s="464">
        <v>0</v>
      </c>
      <c s="464">
        <v>25339.389999999999</v>
      </c>
      <c s="464">
        <v>0</v>
      </c>
      <c s="469">
        <v>0</v>
      </c>
      <c s="469">
        <v>0</v>
      </c>
      <c s="465">
        <v>5672997.5</v>
      </c>
      <c s="471">
        <v>44832</v>
      </c>
      <c s="471">
        <v>47024</v>
      </c>
      <c s="519">
        <v>5672997.5</v>
      </c>
      <c s="862">
        <v>3.8277777777777779</v>
      </c>
      <c s="862">
        <v>6</v>
      </c>
      <c s="684">
        <v>0.053600000000000002</v>
      </c>
      <c s="473">
        <v>3.8277777777777775</v>
      </c>
      <c s="473">
        <v>6</v>
      </c>
      <c s="474">
        <v>0.053600000000000002</v>
      </c>
      <c s="783" t="s">
        <v>1478</v>
      </c>
      <c s="783" t="s">
        <v>1479</v>
      </c>
    </row>
    <row r="1386" spans="1:41" s="783" customFormat="1" ht="14.4">
      <c r="A1386" s="24" t="s">
        <v>1631</v>
      </c>
      <c s="517">
        <v>6</v>
      </c>
      <c s="24" t="s">
        <v>3382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11094065</v>
      </c>
      <c s="463">
        <v>0</v>
      </c>
      <c s="464">
        <v>0</v>
      </c>
      <c s="464">
        <v>52142.110000000001</v>
      </c>
      <c s="464">
        <v>0</v>
      </c>
      <c s="469">
        <v>0</v>
      </c>
      <c s="469">
        <v>0</v>
      </c>
      <c s="465">
        <v>11094065</v>
      </c>
      <c s="471">
        <v>44832</v>
      </c>
      <c s="471">
        <v>47389</v>
      </c>
      <c s="519">
        <v>11094065</v>
      </c>
      <c s="862">
        <v>4.8277777777777775</v>
      </c>
      <c s="862">
        <v>7</v>
      </c>
      <c s="684">
        <v>0.056399999999999999</v>
      </c>
      <c s="473">
        <v>4.8277777777777775</v>
      </c>
      <c s="473">
        <v>7</v>
      </c>
      <c s="474">
        <v>0.056399999999999992</v>
      </c>
      <c s="783" t="s">
        <v>1478</v>
      </c>
      <c s="783" t="s">
        <v>1479</v>
      </c>
    </row>
    <row r="1387" spans="1:41" s="783" customFormat="1" ht="14.4">
      <c r="A1387" s="24" t="s">
        <v>1631</v>
      </c>
      <c s="517">
        <v>7</v>
      </c>
      <c s="24" t="s">
        <v>3383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2068982.5</v>
      </c>
      <c s="463">
        <v>0</v>
      </c>
      <c s="464">
        <v>0</v>
      </c>
      <c s="464">
        <v>10224.219999999999</v>
      </c>
      <c s="464">
        <v>0</v>
      </c>
      <c s="469">
        <v>0</v>
      </c>
      <c s="469">
        <v>0</v>
      </c>
      <c s="465">
        <v>2068982.5</v>
      </c>
      <c s="471">
        <v>44832</v>
      </c>
      <c s="471">
        <v>47754</v>
      </c>
      <c s="519">
        <v>2068982.5</v>
      </c>
      <c s="862">
        <v>5.8277777777777775</v>
      </c>
      <c s="862">
        <v>8</v>
      </c>
      <c s="684">
        <v>0.059299999999999999</v>
      </c>
      <c s="473">
        <v>5.8277777777777775</v>
      </c>
      <c s="473">
        <v>8</v>
      </c>
      <c s="474">
        <v>0.059299999999999999</v>
      </c>
      <c s="783" t="s">
        <v>1478</v>
      </c>
      <c s="783" t="s">
        <v>1479</v>
      </c>
    </row>
    <row r="1388" spans="1:41" s="783" customFormat="1" ht="14.4">
      <c r="A1388" s="24" t="s">
        <v>1631</v>
      </c>
      <c s="517">
        <v>8</v>
      </c>
      <c s="24" t="s">
        <v>3384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106200</v>
      </c>
      <c s="463">
        <v>0</v>
      </c>
      <c s="464">
        <v>0</v>
      </c>
      <c s="464">
        <v>549.58000000000004</v>
      </c>
      <c s="464">
        <v>0</v>
      </c>
      <c s="469">
        <v>0</v>
      </c>
      <c s="469">
        <v>0</v>
      </c>
      <c s="465">
        <v>106200</v>
      </c>
      <c s="471">
        <v>44832</v>
      </c>
      <c s="471">
        <v>48119</v>
      </c>
      <c s="519">
        <v>106200</v>
      </c>
      <c s="862">
        <v>6.8277777777777775</v>
      </c>
      <c s="862">
        <v>9</v>
      </c>
      <c s="684">
        <v>0.062100000000000002</v>
      </c>
      <c s="473">
        <v>6.8277777777777775</v>
      </c>
      <c s="473">
        <v>9</v>
      </c>
      <c s="474">
        <v>0.062100000000000002</v>
      </c>
      <c s="783" t="s">
        <v>1478</v>
      </c>
      <c s="783" t="s">
        <v>1479</v>
      </c>
    </row>
    <row r="1389" spans="1:41" s="783" customFormat="1" ht="14.4">
      <c r="A1389" s="24" t="s">
        <v>1631</v>
      </c>
      <c s="517">
        <v>9</v>
      </c>
      <c s="24" t="s">
        <v>3385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99415</v>
      </c>
      <c s="463">
        <v>0</v>
      </c>
      <c s="464">
        <v>0</v>
      </c>
      <c s="464">
        <v>538.5</v>
      </c>
      <c s="464">
        <v>0</v>
      </c>
      <c s="469">
        <v>0</v>
      </c>
      <c s="469">
        <v>0</v>
      </c>
      <c s="465">
        <v>99415</v>
      </c>
      <c s="471">
        <v>44832</v>
      </c>
      <c s="471">
        <v>48485</v>
      </c>
      <c s="519">
        <v>99415</v>
      </c>
      <c s="862">
        <v>7.8277777777777775</v>
      </c>
      <c s="862">
        <v>10</v>
      </c>
      <c s="684">
        <v>0.065000000000000002</v>
      </c>
      <c s="473">
        <v>7.8277777777777775</v>
      </c>
      <c s="473">
        <v>10</v>
      </c>
      <c s="474">
        <v>0.065000000000000002</v>
      </c>
      <c s="783" t="s">
        <v>1478</v>
      </c>
      <c s="783" t="s">
        <v>1479</v>
      </c>
    </row>
    <row r="1390" spans="1:41" s="783" customFormat="1" ht="14.4">
      <c r="A1390" s="24" t="s">
        <v>1633</v>
      </c>
      <c s="517">
        <v>2</v>
      </c>
      <c s="24" t="s">
        <v>3386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0</v>
      </c>
      <c s="463">
        <v>0</v>
      </c>
      <c s="464">
        <v>0</v>
      </c>
      <c s="464">
        <v>0</v>
      </c>
      <c s="464">
        <v>0</v>
      </c>
      <c s="469">
        <v>0</v>
      </c>
      <c s="469">
        <v>0</v>
      </c>
      <c s="465">
        <v>0</v>
      </c>
      <c s="471">
        <v>44859</v>
      </c>
      <c s="471">
        <v>45590</v>
      </c>
      <c s="519">
        <v>115787.5</v>
      </c>
      <c s="862">
        <v>0</v>
      </c>
      <c s="862">
        <v>0</v>
      </c>
      <c s="684">
        <v>0.038199999999999998</v>
      </c>
      <c s="473">
        <v>0</v>
      </c>
      <c s="473">
        <v>0</v>
      </c>
      <c s="474">
        <v>0</v>
      </c>
      <c s="783" t="s">
        <v>1478</v>
      </c>
      <c s="783" t="s">
        <v>1479</v>
      </c>
    </row>
    <row r="1391" spans="1:41" s="783" customFormat="1" ht="14.4">
      <c r="A1391" s="24" t="s">
        <v>1633</v>
      </c>
      <c s="517">
        <v>3</v>
      </c>
      <c s="24" t="s">
        <v>3387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349132.5</v>
      </c>
      <c s="463">
        <v>0</v>
      </c>
      <c s="464">
        <v>0</v>
      </c>
      <c s="464">
        <v>1251.0599999999999</v>
      </c>
      <c s="464">
        <v>0</v>
      </c>
      <c s="469">
        <v>0</v>
      </c>
      <c s="469">
        <v>0</v>
      </c>
      <c s="465">
        <v>349132.5</v>
      </c>
      <c s="471">
        <v>44859</v>
      </c>
      <c s="471">
        <v>45955</v>
      </c>
      <c s="519">
        <v>349132.5</v>
      </c>
      <c s="862">
        <v>0.90277777777777779</v>
      </c>
      <c s="862">
        <v>3</v>
      </c>
      <c s="684">
        <v>0.042999999999999997</v>
      </c>
      <c s="473">
        <v>0.90277777777777779</v>
      </c>
      <c s="473">
        <v>3</v>
      </c>
      <c s="474">
        <v>0.042999999999999997</v>
      </c>
      <c s="783" t="s">
        <v>1478</v>
      </c>
      <c s="783" t="s">
        <v>1479</v>
      </c>
    </row>
    <row r="1392" spans="1:41" s="783" customFormat="1" ht="14.4">
      <c r="A1392" s="24" t="s">
        <v>1633</v>
      </c>
      <c s="517">
        <v>4</v>
      </c>
      <c s="24" t="s">
        <v>3388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24337.5</v>
      </c>
      <c s="463">
        <v>0</v>
      </c>
      <c s="464">
        <v>0</v>
      </c>
      <c s="464">
        <v>95.519999999999996</v>
      </c>
      <c s="464">
        <v>0</v>
      </c>
      <c s="469">
        <v>0</v>
      </c>
      <c s="469">
        <v>0</v>
      </c>
      <c s="465">
        <v>24337.5</v>
      </c>
      <c s="471">
        <v>44859</v>
      </c>
      <c s="471">
        <v>46320</v>
      </c>
      <c s="519">
        <v>24337.5</v>
      </c>
      <c s="862">
        <v>1.9027777777777777</v>
      </c>
      <c s="862">
        <v>4</v>
      </c>
      <c s="684">
        <v>0.047100000000000003</v>
      </c>
      <c s="473">
        <v>1.9027777777777777</v>
      </c>
      <c s="473">
        <v>4</v>
      </c>
      <c s="474">
        <v>0.047100000000000003</v>
      </c>
      <c s="783" t="s">
        <v>1478</v>
      </c>
      <c s="783" t="s">
        <v>1479</v>
      </c>
    </row>
    <row r="1393" spans="1:41" s="783" customFormat="1" ht="14.4">
      <c r="A1393" s="24" t="s">
        <v>1633</v>
      </c>
      <c s="517">
        <v>5</v>
      </c>
      <c s="24" t="s">
        <v>3389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831752.48999999999</v>
      </c>
      <c s="463">
        <v>0</v>
      </c>
      <c s="464">
        <v>0</v>
      </c>
      <c s="464">
        <v>3514.1500000000001</v>
      </c>
      <c s="464">
        <v>0</v>
      </c>
      <c s="469">
        <v>0</v>
      </c>
      <c s="469">
        <v>0</v>
      </c>
      <c s="465">
        <v>831752.48999999999</v>
      </c>
      <c s="471">
        <v>44859</v>
      </c>
      <c s="471">
        <v>46685</v>
      </c>
      <c s="519">
        <v>831752.48999999999</v>
      </c>
      <c s="862">
        <v>2.9027777777777777</v>
      </c>
      <c s="862">
        <v>5</v>
      </c>
      <c s="684">
        <v>0.050700000000000002</v>
      </c>
      <c s="473">
        <v>2.9027777777777777</v>
      </c>
      <c s="473">
        <v>5</v>
      </c>
      <c s="474">
        <v>0.050700000000000009</v>
      </c>
      <c s="783" t="s">
        <v>1478</v>
      </c>
      <c s="783" t="s">
        <v>1479</v>
      </c>
    </row>
    <row r="1394" spans="1:41" s="783" customFormat="1" ht="14.4">
      <c r="A1394" s="24" t="s">
        <v>1633</v>
      </c>
      <c s="517">
        <v>6</v>
      </c>
      <c s="24" t="s">
        <v>3390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406362.5</v>
      </c>
      <c s="463">
        <v>0</v>
      </c>
      <c s="464">
        <v>0</v>
      </c>
      <c s="464">
        <v>1815.0899999999999</v>
      </c>
      <c s="464">
        <v>0</v>
      </c>
      <c s="469">
        <v>0</v>
      </c>
      <c s="469">
        <v>0</v>
      </c>
      <c s="465">
        <v>406362.5</v>
      </c>
      <c s="471">
        <v>44859</v>
      </c>
      <c s="471">
        <v>47051</v>
      </c>
      <c s="519">
        <v>406362.5</v>
      </c>
      <c s="862">
        <v>3.9027777777777777</v>
      </c>
      <c s="862">
        <v>6</v>
      </c>
      <c s="684">
        <v>0.053600000000000002</v>
      </c>
      <c s="473">
        <v>3.9027777777777777</v>
      </c>
      <c s="473">
        <v>6</v>
      </c>
      <c s="474">
        <v>0.053600000000000009</v>
      </c>
      <c s="783" t="s">
        <v>1478</v>
      </c>
      <c s="783" t="s">
        <v>1479</v>
      </c>
    </row>
    <row r="1395" spans="1:41" s="783" customFormat="1" ht="14.4">
      <c r="A1395" s="24" t="s">
        <v>1633</v>
      </c>
      <c s="517">
        <v>7</v>
      </c>
      <c s="24" t="s">
        <v>3391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177442.5</v>
      </c>
      <c s="463">
        <v>0</v>
      </c>
      <c s="464">
        <v>0</v>
      </c>
      <c s="464">
        <v>833.98000000000002</v>
      </c>
      <c s="464">
        <v>0</v>
      </c>
      <c s="469">
        <v>0</v>
      </c>
      <c s="469">
        <v>0</v>
      </c>
      <c s="465">
        <v>177442.5</v>
      </c>
      <c s="471">
        <v>44859</v>
      </c>
      <c s="471">
        <v>47416</v>
      </c>
      <c s="519">
        <v>177442.5</v>
      </c>
      <c s="862">
        <v>4.9027777777777777</v>
      </c>
      <c s="862">
        <v>7</v>
      </c>
      <c s="684">
        <v>0.065000000000000002</v>
      </c>
      <c s="473">
        <v>4.9027777777777777</v>
      </c>
      <c s="473">
        <v>7</v>
      </c>
      <c s="474">
        <v>0.065000000000000002</v>
      </c>
      <c s="783" t="s">
        <v>1478</v>
      </c>
      <c s="783" t="s">
        <v>1479</v>
      </c>
    </row>
    <row r="1396" spans="1:41" s="783" customFormat="1" ht="14.4">
      <c r="A1396" s="24" t="s">
        <v>1640</v>
      </c>
      <c s="517">
        <v>2</v>
      </c>
      <c s="24" t="s">
        <v>3392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20723.75</v>
      </c>
      <c s="463">
        <v>0</v>
      </c>
      <c s="464">
        <v>20723.75</v>
      </c>
      <c s="464">
        <v>65.969999999999999</v>
      </c>
      <c s="464">
        <v>0</v>
      </c>
      <c s="469">
        <v>0</v>
      </c>
      <c s="469">
        <v>0</v>
      </c>
      <c s="465">
        <v>0</v>
      </c>
      <c s="682">
        <v>44866</v>
      </c>
      <c s="471">
        <v>45597</v>
      </c>
      <c s="519">
        <v>41447.5</v>
      </c>
      <c s="862">
        <v>0</v>
      </c>
      <c s="862">
        <v>0</v>
      </c>
      <c s="684">
        <v>0.038199999999999998</v>
      </c>
      <c s="473">
        <v>0</v>
      </c>
      <c s="473">
        <v>0</v>
      </c>
      <c s="474">
        <v>0</v>
      </c>
      <c s="783" t="s">
        <v>1478</v>
      </c>
      <c s="783" t="s">
        <v>1479</v>
      </c>
    </row>
    <row r="1397" spans="1:41" s="783" customFormat="1" ht="14.4">
      <c r="A1397" s="24" t="s">
        <v>1640</v>
      </c>
      <c s="517">
        <v>3</v>
      </c>
      <c s="24" t="s">
        <v>3393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147795</v>
      </c>
      <c s="463">
        <v>0</v>
      </c>
      <c s="464">
        <v>0</v>
      </c>
      <c s="464">
        <v>529.60000000000002</v>
      </c>
      <c s="464">
        <v>0</v>
      </c>
      <c s="469">
        <v>0</v>
      </c>
      <c s="469">
        <v>0</v>
      </c>
      <c s="465">
        <v>147795</v>
      </c>
      <c s="682">
        <v>44866</v>
      </c>
      <c s="471">
        <v>45962</v>
      </c>
      <c s="519">
        <v>147795</v>
      </c>
      <c s="862">
        <v>0.9194444444444444</v>
      </c>
      <c s="862">
        <v>3</v>
      </c>
      <c s="684">
        <v>0.042999999999999997</v>
      </c>
      <c s="473">
        <v>0.9194444444444444</v>
      </c>
      <c s="473">
        <v>3</v>
      </c>
      <c s="474">
        <v>0.042999999999999997</v>
      </c>
      <c s="783" t="s">
        <v>1478</v>
      </c>
      <c s="783" t="s">
        <v>1479</v>
      </c>
    </row>
    <row r="1398" spans="1:41" s="783" customFormat="1" ht="14.4">
      <c r="A1398" s="24" t="s">
        <v>1640</v>
      </c>
      <c s="517">
        <v>4</v>
      </c>
      <c s="24" t="s">
        <v>3394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76552.5</v>
      </c>
      <c s="463">
        <v>0</v>
      </c>
      <c s="464">
        <v>0</v>
      </c>
      <c s="464">
        <v>300.47000000000003</v>
      </c>
      <c s="464">
        <v>0</v>
      </c>
      <c s="469">
        <v>0</v>
      </c>
      <c s="469">
        <v>0</v>
      </c>
      <c s="465">
        <v>76552.5</v>
      </c>
      <c s="682">
        <v>44866</v>
      </c>
      <c s="471">
        <v>46327</v>
      </c>
      <c s="519">
        <v>76552.5</v>
      </c>
      <c s="862">
        <v>1.9194444444444445</v>
      </c>
      <c s="862">
        <v>4</v>
      </c>
      <c s="684">
        <v>0.047100000000000003</v>
      </c>
      <c s="473">
        <v>1.9194444444444445</v>
      </c>
      <c s="473">
        <v>4</v>
      </c>
      <c s="474">
        <v>0.047100000000000003</v>
      </c>
      <c s="783" t="s">
        <v>1478</v>
      </c>
      <c s="783" t="s">
        <v>1479</v>
      </c>
    </row>
    <row r="1399" spans="1:41" s="783" customFormat="1" ht="14.4">
      <c r="A1399" s="24" t="s">
        <v>1640</v>
      </c>
      <c s="517">
        <v>5</v>
      </c>
      <c s="24" t="s">
        <v>3395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610945</v>
      </c>
      <c s="463">
        <v>0</v>
      </c>
      <c s="464">
        <v>0</v>
      </c>
      <c s="464">
        <v>2581.2399999999998</v>
      </c>
      <c s="464">
        <v>0</v>
      </c>
      <c s="469">
        <v>0</v>
      </c>
      <c s="469">
        <v>0</v>
      </c>
      <c s="465">
        <v>610945</v>
      </c>
      <c s="682">
        <v>44866</v>
      </c>
      <c s="471">
        <v>46692</v>
      </c>
      <c s="519">
        <v>610945</v>
      </c>
      <c s="862">
        <v>2.9194444444444443</v>
      </c>
      <c s="862">
        <v>5</v>
      </c>
      <c s="684">
        <v>0.050700000000000002</v>
      </c>
      <c s="473">
        <v>2.9194444444444443</v>
      </c>
      <c s="473">
        <v>5</v>
      </c>
      <c s="474">
        <v>0.050700000000000002</v>
      </c>
      <c s="783" t="s">
        <v>1478</v>
      </c>
      <c s="783" t="s">
        <v>1479</v>
      </c>
    </row>
    <row r="1400" spans="1:41" s="783" customFormat="1" ht="14.4">
      <c r="A1400" s="24" t="s">
        <v>1640</v>
      </c>
      <c s="517">
        <v>6</v>
      </c>
      <c s="24" t="s">
        <v>3396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337480</v>
      </c>
      <c s="463">
        <v>0</v>
      </c>
      <c s="464">
        <v>0</v>
      </c>
      <c s="464">
        <v>1507.4100000000001</v>
      </c>
      <c s="464">
        <v>0</v>
      </c>
      <c s="469">
        <v>0</v>
      </c>
      <c s="469">
        <v>0</v>
      </c>
      <c s="465">
        <v>337480</v>
      </c>
      <c s="682">
        <v>44866</v>
      </c>
      <c s="471">
        <v>47058</v>
      </c>
      <c s="519">
        <v>337480</v>
      </c>
      <c s="862">
        <v>3.9194444444444443</v>
      </c>
      <c s="862">
        <v>6</v>
      </c>
      <c s="684">
        <v>0.053600000000000002</v>
      </c>
      <c s="473">
        <v>3.9194444444444443</v>
      </c>
      <c s="473">
        <v>6</v>
      </c>
      <c s="474">
        <v>0.053600000000000002</v>
      </c>
      <c s="783" t="s">
        <v>1478</v>
      </c>
      <c s="783" t="s">
        <v>1479</v>
      </c>
    </row>
    <row r="1401" spans="1:41" s="783" customFormat="1" ht="14.4">
      <c r="A1401" s="24" t="s">
        <v>1640</v>
      </c>
      <c s="517">
        <v>7</v>
      </c>
      <c s="24" t="s">
        <v>3397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968042.5</v>
      </c>
      <c s="463">
        <v>0</v>
      </c>
      <c s="464">
        <v>0</v>
      </c>
      <c s="464">
        <v>4549.8000000000002</v>
      </c>
      <c s="464">
        <v>0</v>
      </c>
      <c s="469">
        <v>0</v>
      </c>
      <c s="469">
        <v>0</v>
      </c>
      <c s="465">
        <v>968042.5</v>
      </c>
      <c s="682">
        <v>44866</v>
      </c>
      <c s="471">
        <v>47423</v>
      </c>
      <c s="519">
        <v>968042.5</v>
      </c>
      <c s="862">
        <v>4.9194444444444443</v>
      </c>
      <c s="862">
        <v>7</v>
      </c>
      <c s="684">
        <v>0.057881000000000002</v>
      </c>
      <c s="473">
        <v>4.9194444444444443</v>
      </c>
      <c s="473">
        <v>7</v>
      </c>
      <c s="474">
        <v>0.057881000000000002</v>
      </c>
      <c s="783" t="s">
        <v>1478</v>
      </c>
      <c s="783" t="s">
        <v>1479</v>
      </c>
    </row>
    <row r="1402" spans="1:41" s="783" customFormat="1" ht="14.4">
      <c r="A1402" s="24" t="s">
        <v>1640</v>
      </c>
      <c s="517">
        <v>8</v>
      </c>
      <c s="24" t="s">
        <v>3398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2764002.5</v>
      </c>
      <c s="463">
        <v>0</v>
      </c>
      <c s="464">
        <v>0</v>
      </c>
      <c s="464">
        <v>13658.780000000001</v>
      </c>
      <c s="464">
        <v>0</v>
      </c>
      <c s="469">
        <v>0</v>
      </c>
      <c s="469">
        <v>0</v>
      </c>
      <c s="465">
        <v>2764002.5</v>
      </c>
      <c s="682">
        <v>44866</v>
      </c>
      <c s="471">
        <v>47788</v>
      </c>
      <c s="519">
        <v>2764002.5</v>
      </c>
      <c s="862">
        <v>5.9194444444444443</v>
      </c>
      <c s="862">
        <v>8</v>
      </c>
      <c s="684">
        <v>0.059299999999999999</v>
      </c>
      <c s="473">
        <v>5.9194444444444443</v>
      </c>
      <c s="473">
        <v>8</v>
      </c>
      <c s="474">
        <v>0.059300000000000005</v>
      </c>
      <c s="783" t="s">
        <v>1478</v>
      </c>
      <c s="783" t="s">
        <v>1479</v>
      </c>
    </row>
    <row r="1403" spans="1:41" s="783" customFormat="1" ht="14.4">
      <c r="A1403" s="24" t="s">
        <v>1641</v>
      </c>
      <c s="517">
        <v>1</v>
      </c>
      <c s="24" t="s">
        <v>3399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v>
      </c>
      <c s="463">
        <v>0</v>
      </c>
      <c s="464">
        <v>0</v>
      </c>
      <c s="464">
        <v>17823.75</v>
      </c>
      <c s="464">
        <v>0</v>
      </c>
      <c s="469">
        <v>0</v>
      </c>
      <c s="469">
        <v>0</v>
      </c>
      <c s="465">
        <v>500000</v>
      </c>
      <c s="682">
        <v>44685</v>
      </c>
      <c s="471">
        <v>46511</v>
      </c>
      <c s="519">
        <v>500000</v>
      </c>
      <c s="862">
        <v>2.4277777777777776</v>
      </c>
      <c s="862">
        <v>5</v>
      </c>
      <c s="684">
        <v>0.071294999999999997</v>
      </c>
      <c s="473">
        <v>2.4277777777777776</v>
      </c>
      <c s="473">
        <v>5</v>
      </c>
      <c s="474">
        <v>0.071294999999999997</v>
      </c>
      <c s="783" t="s">
        <v>1478</v>
      </c>
      <c s="783" t="s">
        <v>1479</v>
      </c>
    </row>
    <row r="1404" spans="1:41" s="783" customFormat="1" ht="14.4">
      <c r="A1404" s="24" t="s">
        <v>1642</v>
      </c>
      <c s="517">
        <v>2</v>
      </c>
      <c s="24" t="s">
        <v>3400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234820</v>
      </c>
      <c s="463">
        <v>0</v>
      </c>
      <c s="464">
        <v>234820</v>
      </c>
      <c s="464">
        <v>747.50999999999999</v>
      </c>
      <c s="464">
        <v>0</v>
      </c>
      <c s="469">
        <v>0</v>
      </c>
      <c s="469">
        <v>0</v>
      </c>
      <c s="465">
        <v>0</v>
      </c>
      <c s="682">
        <v>44883</v>
      </c>
      <c s="471">
        <v>45614</v>
      </c>
      <c s="519">
        <v>469640</v>
      </c>
      <c s="862">
        <v>0</v>
      </c>
      <c s="862">
        <v>0</v>
      </c>
      <c s="684">
        <v>0.038199999999999998</v>
      </c>
      <c s="473">
        <v>0</v>
      </c>
      <c s="473">
        <v>0</v>
      </c>
      <c s="474">
        <v>0</v>
      </c>
      <c s="783" t="s">
        <v>1478</v>
      </c>
      <c s="783" t="s">
        <v>1479</v>
      </c>
    </row>
    <row r="1405" spans="1:41" s="783" customFormat="1" ht="14.4">
      <c r="A1405" s="24" t="s">
        <v>1642</v>
      </c>
      <c s="517">
        <v>3</v>
      </c>
      <c s="24" t="s">
        <v>3401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433650</v>
      </c>
      <c s="463">
        <v>0</v>
      </c>
      <c s="464">
        <v>0</v>
      </c>
      <c s="464">
        <v>1553.9100000000001</v>
      </c>
      <c s="464">
        <v>0</v>
      </c>
      <c s="469">
        <v>0</v>
      </c>
      <c s="469">
        <v>0</v>
      </c>
      <c s="465">
        <v>433650</v>
      </c>
      <c s="682">
        <v>44883</v>
      </c>
      <c s="471">
        <v>45979</v>
      </c>
      <c s="519">
        <v>433650</v>
      </c>
      <c s="862">
        <v>0.96666666666666667</v>
      </c>
      <c s="862">
        <v>3</v>
      </c>
      <c s="684">
        <v>0.042999999999999997</v>
      </c>
      <c s="473">
        <v>0.96666666666666667</v>
      </c>
      <c s="473">
        <v>3</v>
      </c>
      <c s="474">
        <v>0.042999999999999997</v>
      </c>
      <c s="783" t="s">
        <v>1478</v>
      </c>
      <c s="783" t="s">
        <v>1479</v>
      </c>
    </row>
    <row r="1406" spans="1:41" s="783" customFormat="1" ht="14.4">
      <c r="A1406" s="24" t="s">
        <v>1642</v>
      </c>
      <c s="517">
        <v>4</v>
      </c>
      <c s="24" t="s">
        <v>3402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1002705</v>
      </c>
      <c s="463">
        <v>0</v>
      </c>
      <c s="464">
        <v>0</v>
      </c>
      <c s="464">
        <v>3935.6199999999999</v>
      </c>
      <c s="464">
        <v>0</v>
      </c>
      <c s="469">
        <v>0</v>
      </c>
      <c s="469">
        <v>0</v>
      </c>
      <c s="465">
        <v>1002705</v>
      </c>
      <c s="682">
        <v>44883</v>
      </c>
      <c s="471">
        <v>46344</v>
      </c>
      <c s="519">
        <v>1002705</v>
      </c>
      <c s="862">
        <v>1.9666666666666666</v>
      </c>
      <c s="862">
        <v>4</v>
      </c>
      <c s="684">
        <v>0.047100000000000003</v>
      </c>
      <c s="473">
        <v>1.9666666666666666</v>
      </c>
      <c s="473">
        <v>4</v>
      </c>
      <c s="474">
        <v>0.047100000000000003</v>
      </c>
      <c s="783" t="s">
        <v>1478</v>
      </c>
      <c s="783" t="s">
        <v>1479</v>
      </c>
    </row>
    <row r="1407" spans="1:41" s="783" customFormat="1" ht="14.4">
      <c r="A1407" s="24" t="s">
        <v>1642</v>
      </c>
      <c s="517">
        <v>5</v>
      </c>
      <c s="24" t="s">
        <v>3403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2057477.5</v>
      </c>
      <c s="463">
        <v>0</v>
      </c>
      <c s="464">
        <v>0</v>
      </c>
      <c s="464">
        <v>8692.8400000000001</v>
      </c>
      <c s="464">
        <v>0</v>
      </c>
      <c s="469">
        <v>0</v>
      </c>
      <c s="469">
        <v>0</v>
      </c>
      <c s="465">
        <v>2057477.5</v>
      </c>
      <c s="682">
        <v>44883</v>
      </c>
      <c s="471">
        <v>46709</v>
      </c>
      <c s="519">
        <v>2057477.5</v>
      </c>
      <c s="862">
        <v>2.9666666666666668</v>
      </c>
      <c s="862">
        <v>5</v>
      </c>
      <c s="684">
        <v>0.050700000000000002</v>
      </c>
      <c s="473">
        <v>2.9666666666666668</v>
      </c>
      <c s="473">
        <v>5</v>
      </c>
      <c s="474">
        <v>0.050700000000000002</v>
      </c>
      <c s="783" t="s">
        <v>1478</v>
      </c>
      <c s="783" t="s">
        <v>1479</v>
      </c>
    </row>
    <row r="1408" spans="1:41" s="783" customFormat="1" ht="14.4">
      <c r="A1408" s="24" t="s">
        <v>1642</v>
      </c>
      <c s="517">
        <v>6</v>
      </c>
      <c s="24" t="s">
        <v>3404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5450420</v>
      </c>
      <c s="463">
        <v>0</v>
      </c>
      <c s="464">
        <v>0</v>
      </c>
      <c s="464">
        <v>24345.209999999999</v>
      </c>
      <c s="464">
        <v>0</v>
      </c>
      <c s="469">
        <v>0</v>
      </c>
      <c s="469">
        <v>0</v>
      </c>
      <c s="465">
        <v>5450420</v>
      </c>
      <c s="682">
        <v>44883</v>
      </c>
      <c s="471">
        <v>47075</v>
      </c>
      <c s="519">
        <v>5450420</v>
      </c>
      <c s="862">
        <v>3.9666666666666668</v>
      </c>
      <c s="862">
        <v>6</v>
      </c>
      <c s="684">
        <v>0.053600000000000002</v>
      </c>
      <c s="473">
        <v>3.9666666666666672</v>
      </c>
      <c s="473">
        <v>6</v>
      </c>
      <c s="474">
        <v>0.053599999999999995</v>
      </c>
      <c s="783" t="s">
        <v>1478</v>
      </c>
      <c s="783" t="s">
        <v>1479</v>
      </c>
    </row>
    <row r="1409" spans="1:41" s="783" customFormat="1" ht="14.4">
      <c r="A1409" s="24" t="s">
        <v>1642</v>
      </c>
      <c s="517">
        <v>7</v>
      </c>
      <c s="24" t="s">
        <v>3405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9514340</v>
      </c>
      <c s="463">
        <v>0</v>
      </c>
      <c s="464">
        <v>0</v>
      </c>
      <c s="464">
        <v>44717.400000000001</v>
      </c>
      <c s="464">
        <v>0</v>
      </c>
      <c s="469">
        <v>0</v>
      </c>
      <c s="469">
        <v>0</v>
      </c>
      <c s="465">
        <v>9514340</v>
      </c>
      <c s="682">
        <v>44883</v>
      </c>
      <c s="471">
        <v>47440</v>
      </c>
      <c s="519">
        <v>9514340</v>
      </c>
      <c s="862">
        <v>4.9666666666666668</v>
      </c>
      <c s="862">
        <v>7</v>
      </c>
      <c s="684">
        <v>0.056399999999999999</v>
      </c>
      <c s="473">
        <v>4.9666666666666668</v>
      </c>
      <c s="473">
        <v>7</v>
      </c>
      <c s="474">
        <v>0.056399999999999992</v>
      </c>
      <c s="783" t="s">
        <v>1478</v>
      </c>
      <c s="783" t="s">
        <v>1479</v>
      </c>
    </row>
    <row r="1410" spans="1:41" s="783" customFormat="1" ht="14.4">
      <c r="A1410" s="24" t="s">
        <v>1642</v>
      </c>
      <c s="517">
        <v>8</v>
      </c>
      <c s="24" t="s">
        <v>3406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2490390</v>
      </c>
      <c s="463">
        <v>0</v>
      </c>
      <c s="464">
        <v>0</v>
      </c>
      <c s="464">
        <v>12306.68</v>
      </c>
      <c s="464">
        <v>0</v>
      </c>
      <c s="469">
        <v>0</v>
      </c>
      <c s="469">
        <v>0</v>
      </c>
      <c s="465">
        <v>2490390</v>
      </c>
      <c s="682">
        <v>44883</v>
      </c>
      <c s="471">
        <v>47805</v>
      </c>
      <c s="519">
        <v>2490390</v>
      </c>
      <c s="862">
        <v>5.9666666666666668</v>
      </c>
      <c s="862">
        <v>8</v>
      </c>
      <c s="684">
        <v>0.059299999999999999</v>
      </c>
      <c s="473">
        <v>5.9666666666666668</v>
      </c>
      <c s="473">
        <v>8</v>
      </c>
      <c s="474">
        <v>0.059300000000000005</v>
      </c>
      <c s="783" t="s">
        <v>1478</v>
      </c>
      <c s="783" t="s">
        <v>1479</v>
      </c>
    </row>
    <row r="1411" spans="1:41" s="783" customFormat="1" ht="14.4">
      <c r="A1411" s="24" t="s">
        <v>1642</v>
      </c>
      <c s="517">
        <v>9</v>
      </c>
      <c s="24" t="s">
        <v>3407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106200</v>
      </c>
      <c s="463">
        <v>0</v>
      </c>
      <c s="464">
        <v>0</v>
      </c>
      <c s="464">
        <v>549.58000000000004</v>
      </c>
      <c s="464">
        <v>0</v>
      </c>
      <c s="469">
        <v>0</v>
      </c>
      <c s="469">
        <v>0</v>
      </c>
      <c s="465">
        <v>106200</v>
      </c>
      <c s="682">
        <v>44883</v>
      </c>
      <c s="471">
        <v>48170</v>
      </c>
      <c s="519">
        <v>106200</v>
      </c>
      <c s="862">
        <v>6.9666666666666668</v>
      </c>
      <c s="862">
        <v>9</v>
      </c>
      <c s="684">
        <v>0.062100000000000002</v>
      </c>
      <c s="473">
        <v>6.9666666666666668</v>
      </c>
      <c s="473">
        <v>9</v>
      </c>
      <c s="474">
        <v>0.062100000000000002</v>
      </c>
      <c s="783" t="s">
        <v>1478</v>
      </c>
      <c s="783" t="s">
        <v>1479</v>
      </c>
    </row>
    <row r="1412" spans="1:41" s="783" customFormat="1" ht="14.4">
      <c r="A1412" s="24" t="s">
        <v>1643</v>
      </c>
      <c s="517">
        <v>1</v>
      </c>
      <c s="24" t="s">
        <v>3408</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7129500</v>
      </c>
      <c s="464">
        <v>0</v>
      </c>
      <c s="469">
        <v>0</v>
      </c>
      <c s="469">
        <v>0</v>
      </c>
      <c s="465">
        <v>200000000</v>
      </c>
      <c s="682">
        <v>44685</v>
      </c>
      <c s="471">
        <v>46511</v>
      </c>
      <c s="519">
        <v>200000000</v>
      </c>
      <c s="862">
        <v>2.4277777777777776</v>
      </c>
      <c s="862">
        <v>5</v>
      </c>
      <c s="684">
        <v>0.071294999999999997</v>
      </c>
      <c s="473">
        <v>2.4277777777777776</v>
      </c>
      <c s="473">
        <v>5</v>
      </c>
      <c s="474">
        <v>0.071294999999999997</v>
      </c>
      <c s="783" t="s">
        <v>1478</v>
      </c>
      <c s="783" t="s">
        <v>1479</v>
      </c>
    </row>
    <row r="1413" spans="1:41" s="783" customFormat="1" ht="14.4">
      <c r="A1413" s="24" t="s">
        <v>1644</v>
      </c>
      <c s="517">
        <v>1</v>
      </c>
      <c s="24" t="s">
        <v>3409</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450000000</v>
      </c>
      <c s="463">
        <v>0</v>
      </c>
      <c s="464">
        <v>0</v>
      </c>
      <c s="464">
        <v>17609175</v>
      </c>
      <c s="464">
        <v>0</v>
      </c>
      <c s="469">
        <v>0</v>
      </c>
      <c s="469">
        <v>0</v>
      </c>
      <c s="465">
        <v>450000000</v>
      </c>
      <c s="682">
        <v>44698</v>
      </c>
      <c s="471">
        <v>48351</v>
      </c>
      <c s="519">
        <v>450000000</v>
      </c>
      <c s="862">
        <v>7.4638888888888886</v>
      </c>
      <c s="862">
        <v>10</v>
      </c>
      <c s="684">
        <v>0.078262999999999999</v>
      </c>
      <c s="473">
        <v>7.4638888888888886</v>
      </c>
      <c s="473">
        <v>10</v>
      </c>
      <c s="474">
        <v>0.078262999999999999</v>
      </c>
      <c s="783" t="s">
        <v>1478</v>
      </c>
      <c s="783" t="s">
        <v>1479</v>
      </c>
    </row>
    <row r="1414" spans="1:41" s="783" customFormat="1" ht="14.4">
      <c r="A1414" s="24" t="s">
        <v>1855</v>
      </c>
      <c s="517">
        <v>1</v>
      </c>
      <c s="24" t="s">
        <v>1865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3970530.8700000001</v>
      </c>
      <c s="463">
        <v>0</v>
      </c>
      <c s="464">
        <v>0</v>
      </c>
      <c s="464">
        <v>141539.5</v>
      </c>
      <c s="464">
        <v>0</v>
      </c>
      <c s="469">
        <v>0</v>
      </c>
      <c s="469">
        <v>0</v>
      </c>
      <c s="465">
        <v>3970530.8700000001</v>
      </c>
      <c s="682">
        <v>44685</v>
      </c>
      <c s="471">
        <v>46511</v>
      </c>
      <c s="519">
        <v>3970530.8700000001</v>
      </c>
      <c s="862">
        <v>2.4277777777777776</v>
      </c>
      <c s="862">
        <v>5</v>
      </c>
      <c s="684">
        <v>0.071294999999999997</v>
      </c>
      <c s="473">
        <v>2.4277777777777776</v>
      </c>
      <c s="473">
        <v>5</v>
      </c>
      <c s="474">
        <v>0.071294999999999997</v>
      </c>
      <c s="783" t="s">
        <v>1478</v>
      </c>
      <c s="783" t="s">
        <v>1479</v>
      </c>
    </row>
    <row r="1415" spans="1:41" s="783" customFormat="1" ht="14.4">
      <c r="A1415" s="24" t="s">
        <v>1856</v>
      </c>
      <c s="517">
        <v>1</v>
      </c>
      <c s="24" t="s">
        <v>1866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3970530.8700000001</v>
      </c>
      <c s="463">
        <v>0</v>
      </c>
      <c s="464">
        <v>0</v>
      </c>
      <c s="464">
        <v>141539.5</v>
      </c>
      <c s="464">
        <v>0</v>
      </c>
      <c s="469">
        <v>0</v>
      </c>
      <c s="469">
        <v>0</v>
      </c>
      <c s="465">
        <v>3970530.8700000001</v>
      </c>
      <c s="682">
        <v>44685</v>
      </c>
      <c s="471">
        <v>46511</v>
      </c>
      <c s="519">
        <v>3970530.8700000001</v>
      </c>
      <c s="862">
        <v>2.4277777777777776</v>
      </c>
      <c s="862">
        <v>5</v>
      </c>
      <c s="684">
        <v>0.071294999999999997</v>
      </c>
      <c s="473">
        <v>2.4277777777777776</v>
      </c>
      <c s="473">
        <v>5</v>
      </c>
      <c s="474">
        <v>0.071294999999999997</v>
      </c>
      <c s="783" t="s">
        <v>1478</v>
      </c>
      <c s="783" t="s">
        <v>1479</v>
      </c>
    </row>
    <row r="1416" spans="1:41" s="783" customFormat="1" ht="14.4">
      <c r="A1416" s="24" t="s">
        <v>1857</v>
      </c>
      <c s="517">
        <v>1</v>
      </c>
      <c s="24" t="s">
        <v>1867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3970530.8700000001</v>
      </c>
      <c s="463">
        <v>0</v>
      </c>
      <c s="464">
        <v>0</v>
      </c>
      <c s="464">
        <v>141539.5</v>
      </c>
      <c s="464">
        <v>0</v>
      </c>
      <c s="469">
        <v>0</v>
      </c>
      <c s="469">
        <v>0</v>
      </c>
      <c s="465">
        <v>3970530.8700000001</v>
      </c>
      <c s="682">
        <v>44685</v>
      </c>
      <c s="471">
        <v>46511</v>
      </c>
      <c s="519">
        <v>3970530.8700000001</v>
      </c>
      <c s="862">
        <v>2.4277777777777776</v>
      </c>
      <c s="862">
        <v>5</v>
      </c>
      <c s="684">
        <v>0.071294999999999997</v>
      </c>
      <c s="473">
        <v>2.4277777777777776</v>
      </c>
      <c s="473">
        <v>5</v>
      </c>
      <c s="474">
        <v>0.071294999999999997</v>
      </c>
      <c s="783" t="s">
        <v>1478</v>
      </c>
      <c s="783" t="s">
        <v>1479</v>
      </c>
    </row>
    <row r="1417" spans="1:41" s="783" customFormat="1" ht="14.4">
      <c r="A1417" s="24" t="s">
        <v>1858</v>
      </c>
      <c s="517">
        <v>1</v>
      </c>
      <c s="24" t="s">
        <v>1868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3970530.8700000001</v>
      </c>
      <c s="463">
        <v>0</v>
      </c>
      <c s="464">
        <v>0</v>
      </c>
      <c s="464">
        <v>141539.5</v>
      </c>
      <c s="464">
        <v>0</v>
      </c>
      <c s="469">
        <v>0</v>
      </c>
      <c s="469">
        <v>0</v>
      </c>
      <c s="465">
        <v>3970530.8700000001</v>
      </c>
      <c s="682">
        <v>44685</v>
      </c>
      <c s="471">
        <v>46511</v>
      </c>
      <c s="519">
        <v>3970530.8700000001</v>
      </c>
      <c s="862">
        <v>2.4277777777777776</v>
      </c>
      <c s="862">
        <v>5</v>
      </c>
      <c s="684">
        <v>0.071294999999999997</v>
      </c>
      <c s="473">
        <v>2.4277777777777776</v>
      </c>
      <c s="473">
        <v>5</v>
      </c>
      <c s="474">
        <v>0.071294999999999997</v>
      </c>
      <c s="783" t="s">
        <v>1478</v>
      </c>
      <c s="783" t="s">
        <v>1479</v>
      </c>
    </row>
    <row r="1418" spans="1:41" s="783" customFormat="1" ht="14.4">
      <c r="A1418" s="24" t="s">
        <v>1859</v>
      </c>
      <c s="517">
        <v>1</v>
      </c>
      <c s="24" t="s">
        <v>1869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1985265.4399999999</v>
      </c>
      <c s="463">
        <v>0</v>
      </c>
      <c s="464">
        <v>0</v>
      </c>
      <c s="464">
        <v>70769.75</v>
      </c>
      <c s="464">
        <v>0</v>
      </c>
      <c s="469">
        <v>0</v>
      </c>
      <c s="469">
        <v>0</v>
      </c>
      <c s="465">
        <v>1985265.4399999999</v>
      </c>
      <c s="682">
        <v>44685</v>
      </c>
      <c s="471">
        <v>46511</v>
      </c>
      <c s="519">
        <v>1985265.4399999999</v>
      </c>
      <c s="862">
        <v>2.4277777777777776</v>
      </c>
      <c s="862">
        <v>5</v>
      </c>
      <c s="684">
        <v>0.071294999999999997</v>
      </c>
      <c s="473">
        <v>2.4277777777777776</v>
      </c>
      <c s="473">
        <v>5</v>
      </c>
      <c s="474">
        <v>0.071294999999999997</v>
      </c>
      <c s="783" t="s">
        <v>1478</v>
      </c>
      <c s="783" t="s">
        <v>1479</v>
      </c>
    </row>
    <row r="1419" spans="1:41" s="783" customFormat="1" ht="14.4">
      <c r="A1419" s="24" t="s">
        <v>1860</v>
      </c>
      <c s="517">
        <v>1</v>
      </c>
      <c s="24" t="s">
        <v>1870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1985265.4399999999</v>
      </c>
      <c s="463">
        <v>0</v>
      </c>
      <c s="464">
        <v>0</v>
      </c>
      <c s="464">
        <v>70769.75</v>
      </c>
      <c s="464">
        <v>0</v>
      </c>
      <c s="469">
        <v>0</v>
      </c>
      <c s="469">
        <v>0</v>
      </c>
      <c s="465">
        <v>1985265.4399999999</v>
      </c>
      <c s="682">
        <v>44685</v>
      </c>
      <c s="471">
        <v>46511</v>
      </c>
      <c s="519">
        <v>1985265.4399999999</v>
      </c>
      <c s="862">
        <v>2.4277777777777776</v>
      </c>
      <c s="862">
        <v>5</v>
      </c>
      <c s="684">
        <v>0.071294999999999997</v>
      </c>
      <c s="473">
        <v>2.4277777777777776</v>
      </c>
      <c s="473">
        <v>5</v>
      </c>
      <c s="474">
        <v>0.071294999999999997</v>
      </c>
      <c s="783" t="s">
        <v>1478</v>
      </c>
      <c s="783" t="s">
        <v>1479</v>
      </c>
    </row>
    <row r="1420" spans="1:41" s="783" customFormat="1" ht="14.4">
      <c r="A1420" s="24" t="s">
        <v>1861</v>
      </c>
      <c s="517">
        <v>2</v>
      </c>
      <c s="24" t="s">
        <v>1871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26550</v>
      </c>
      <c s="463">
        <v>0</v>
      </c>
      <c s="464">
        <v>0</v>
      </c>
      <c s="464">
        <v>84.519999999999996</v>
      </c>
      <c s="464">
        <v>0</v>
      </c>
      <c s="469">
        <v>0</v>
      </c>
      <c s="469">
        <v>0</v>
      </c>
      <c s="465">
        <v>26550</v>
      </c>
      <c s="682">
        <v>44910</v>
      </c>
      <c s="471">
        <v>45641</v>
      </c>
      <c s="519">
        <v>53100</v>
      </c>
      <c s="862">
        <v>0.041666666666666664</v>
      </c>
      <c s="862">
        <v>2</v>
      </c>
      <c s="684">
        <v>0.038199999999999998</v>
      </c>
      <c s="473">
        <v>0.041666666666666664</v>
      </c>
      <c s="473">
        <v>2</v>
      </c>
      <c s="474">
        <v>0.038199999999999998</v>
      </c>
      <c s="783" t="s">
        <v>1478</v>
      </c>
      <c s="783" t="s">
        <v>1479</v>
      </c>
    </row>
    <row r="1421" spans="1:41" s="783" customFormat="1" ht="14.4">
      <c r="A1421" s="24" t="s">
        <v>1861</v>
      </c>
      <c s="517">
        <v>3</v>
      </c>
      <c s="24" t="s">
        <v>1872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286740</v>
      </c>
      <c s="463">
        <v>0</v>
      </c>
      <c s="464">
        <v>0</v>
      </c>
      <c s="464">
        <v>1027.48</v>
      </c>
      <c s="464">
        <v>0</v>
      </c>
      <c s="469">
        <v>0</v>
      </c>
      <c s="469">
        <v>0</v>
      </c>
      <c s="465">
        <v>286740</v>
      </c>
      <c s="682">
        <v>44910</v>
      </c>
      <c s="471">
        <v>46006</v>
      </c>
      <c s="519">
        <v>286740</v>
      </c>
      <c s="862">
        <v>1.0416666666666667</v>
      </c>
      <c s="862">
        <v>3</v>
      </c>
      <c s="684">
        <v>0.042999999999999997</v>
      </c>
      <c s="473">
        <v>1.0416666666666667</v>
      </c>
      <c s="473">
        <v>3</v>
      </c>
      <c s="474">
        <v>0.042999999999999997</v>
      </c>
      <c s="783" t="s">
        <v>1478</v>
      </c>
      <c s="783" t="s">
        <v>1479</v>
      </c>
    </row>
    <row r="1422" spans="1:41" s="783" customFormat="1" ht="14.4">
      <c r="A1422" s="24" t="s">
        <v>1861</v>
      </c>
      <c s="517">
        <v>4</v>
      </c>
      <c s="24" t="s">
        <v>1873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461675</v>
      </c>
      <c s="463">
        <v>0</v>
      </c>
      <c s="464">
        <v>0</v>
      </c>
      <c s="464">
        <v>1812.0699999999999</v>
      </c>
      <c s="464">
        <v>0</v>
      </c>
      <c s="469">
        <v>0</v>
      </c>
      <c s="469">
        <v>0</v>
      </c>
      <c s="465">
        <v>461675</v>
      </c>
      <c s="682">
        <v>44910</v>
      </c>
      <c s="471">
        <v>46371</v>
      </c>
      <c s="519">
        <v>461675</v>
      </c>
      <c s="862">
        <v>2.0416666666666665</v>
      </c>
      <c s="862">
        <v>4</v>
      </c>
      <c s="684">
        <v>0.047100000000000003</v>
      </c>
      <c s="473">
        <v>2.0416666666666665</v>
      </c>
      <c s="473">
        <v>4</v>
      </c>
      <c s="474">
        <v>0.047100000000000003</v>
      </c>
      <c s="783" t="s">
        <v>1478</v>
      </c>
      <c s="783" t="s">
        <v>1479</v>
      </c>
    </row>
    <row r="1423" spans="1:41" s="783" customFormat="1" ht="14.4">
      <c r="A1423" s="24" t="s">
        <v>1861</v>
      </c>
      <c s="517">
        <v>5</v>
      </c>
      <c s="24" t="s">
        <v>1874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448842.5</v>
      </c>
      <c s="463">
        <v>0</v>
      </c>
      <c s="464">
        <v>0</v>
      </c>
      <c s="464">
        <v>1896.3599999999999</v>
      </c>
      <c s="464">
        <v>0</v>
      </c>
      <c s="469">
        <v>0</v>
      </c>
      <c s="469">
        <v>0</v>
      </c>
      <c s="465">
        <v>448842.5</v>
      </c>
      <c s="682">
        <v>44910</v>
      </c>
      <c s="471">
        <v>46736</v>
      </c>
      <c s="519">
        <v>448842.5</v>
      </c>
      <c s="862">
        <v>3.0416666666666665</v>
      </c>
      <c s="862">
        <v>5</v>
      </c>
      <c s="684">
        <v>0.050700000000000002</v>
      </c>
      <c s="473">
        <v>3.0416666666666665</v>
      </c>
      <c s="473">
        <v>5</v>
      </c>
      <c s="474">
        <v>0.050700000000000002</v>
      </c>
      <c s="783" t="s">
        <v>1478</v>
      </c>
      <c s="783" t="s">
        <v>1479</v>
      </c>
    </row>
    <row r="1424" spans="1:41" s="783" customFormat="1" ht="14.4">
      <c r="A1424" s="24" t="s">
        <v>1861</v>
      </c>
      <c s="517">
        <v>6</v>
      </c>
      <c s="24" t="s">
        <v>1875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409755</v>
      </c>
      <c s="463">
        <v>0</v>
      </c>
      <c s="464">
        <v>0</v>
      </c>
      <c s="464">
        <v>1830.24</v>
      </c>
      <c s="464">
        <v>0</v>
      </c>
      <c s="469">
        <v>0</v>
      </c>
      <c s="469">
        <v>0</v>
      </c>
      <c s="465">
        <v>409755</v>
      </c>
      <c s="682">
        <v>44910</v>
      </c>
      <c s="471">
        <v>47102</v>
      </c>
      <c s="519">
        <v>409755</v>
      </c>
      <c s="862">
        <v>4.041666666666667</v>
      </c>
      <c s="862">
        <v>6</v>
      </c>
      <c s="684">
        <v>0.053600000000000002</v>
      </c>
      <c s="473">
        <v>4.041666666666667</v>
      </c>
      <c s="473">
        <v>6</v>
      </c>
      <c s="474">
        <v>0.053600000000000009</v>
      </c>
      <c s="783" t="s">
        <v>1478</v>
      </c>
      <c s="783" t="s">
        <v>1479</v>
      </c>
    </row>
    <row r="1425" spans="1:41" s="783" customFormat="1" ht="14.4">
      <c r="A1425" s="24" t="s">
        <v>1861</v>
      </c>
      <c s="517">
        <v>7</v>
      </c>
      <c s="24" t="s">
        <v>1876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704312.5</v>
      </c>
      <c s="463">
        <v>0</v>
      </c>
      <c s="464">
        <v>0</v>
      </c>
      <c s="464">
        <v>3310.27</v>
      </c>
      <c s="464">
        <v>0</v>
      </c>
      <c s="469">
        <v>0</v>
      </c>
      <c s="469">
        <v>0</v>
      </c>
      <c s="465">
        <v>704312.5</v>
      </c>
      <c s="682">
        <v>44910</v>
      </c>
      <c s="471">
        <v>47467</v>
      </c>
      <c s="519">
        <v>704312.5</v>
      </c>
      <c s="862">
        <v>5.041666666666667</v>
      </c>
      <c s="862">
        <v>7</v>
      </c>
      <c s="684">
        <v>0.056399999999999999</v>
      </c>
      <c s="473">
        <v>5.041666666666667</v>
      </c>
      <c s="473">
        <v>7</v>
      </c>
      <c s="474">
        <v>0.056399999999999999</v>
      </c>
      <c s="783" t="s">
        <v>1478</v>
      </c>
      <c s="783" t="s">
        <v>1479</v>
      </c>
    </row>
    <row r="1426" spans="1:41" s="783" customFormat="1" ht="14.4">
      <c r="A1426" s="24" t="s">
        <v>1861</v>
      </c>
      <c s="517">
        <v>8</v>
      </c>
      <c s="24" t="s">
        <v>1877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2512957.5</v>
      </c>
      <c s="463">
        <v>0</v>
      </c>
      <c s="464">
        <v>0</v>
      </c>
      <c s="464">
        <v>12418.200000000001</v>
      </c>
      <c s="464">
        <v>0</v>
      </c>
      <c s="469">
        <v>0</v>
      </c>
      <c s="469">
        <v>0</v>
      </c>
      <c s="465">
        <v>2512957.5</v>
      </c>
      <c s="682">
        <v>44910</v>
      </c>
      <c s="471">
        <v>47832</v>
      </c>
      <c s="519">
        <v>2512957.5</v>
      </c>
      <c s="862">
        <v>6.041666666666667</v>
      </c>
      <c s="862">
        <v>8</v>
      </c>
      <c s="684">
        <v>0.059299999999999999</v>
      </c>
      <c s="473">
        <v>6.041666666666667</v>
      </c>
      <c s="473">
        <v>8</v>
      </c>
      <c s="474">
        <v>0.059299999999999999</v>
      </c>
      <c s="783" t="s">
        <v>1478</v>
      </c>
      <c s="783" t="s">
        <v>1479</v>
      </c>
    </row>
    <row r="1427" spans="1:41" s="783" customFormat="1" ht="14.4">
      <c r="A1427" s="24" t="s">
        <v>1861</v>
      </c>
      <c s="517">
        <v>9</v>
      </c>
      <c s="24" t="s">
        <v>1878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53100</v>
      </c>
      <c s="463">
        <v>0</v>
      </c>
      <c s="464">
        <v>0</v>
      </c>
      <c s="464">
        <v>274.79000000000002</v>
      </c>
      <c s="464">
        <v>0</v>
      </c>
      <c s="469">
        <v>0</v>
      </c>
      <c s="469">
        <v>0</v>
      </c>
      <c s="465">
        <v>53100</v>
      </c>
      <c s="682">
        <v>44910</v>
      </c>
      <c s="471">
        <v>48197</v>
      </c>
      <c s="519">
        <v>53100</v>
      </c>
      <c s="862">
        <v>7.041666666666667</v>
      </c>
      <c s="862">
        <v>9</v>
      </c>
      <c s="684">
        <v>0.062100000000000002</v>
      </c>
      <c s="473">
        <v>7.041666666666667</v>
      </c>
      <c s="473">
        <v>9</v>
      </c>
      <c s="474">
        <v>0.062100000000000002</v>
      </c>
      <c s="783" t="s">
        <v>1478</v>
      </c>
      <c s="783" t="s">
        <v>1479</v>
      </c>
    </row>
    <row r="1428" spans="1:41" s="783" customFormat="1" ht="14.4">
      <c r="A1428" s="24" t="s">
        <v>1862</v>
      </c>
      <c s="517">
        <v>1</v>
      </c>
      <c s="24" t="s">
        <v>1879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17872.079999999998</v>
      </c>
      <c s="463">
        <v>0</v>
      </c>
      <c s="464">
        <v>0</v>
      </c>
      <c s="464">
        <v>56.890000000000001</v>
      </c>
      <c s="464">
        <v>0</v>
      </c>
      <c s="469">
        <v>0</v>
      </c>
      <c s="469">
        <v>0</v>
      </c>
      <c s="465">
        <v>17872.079999999998</v>
      </c>
      <c s="682">
        <v>44922</v>
      </c>
      <c s="471">
        <v>45653</v>
      </c>
      <c s="519">
        <v>35744.169999999998</v>
      </c>
      <c s="862">
        <v>0.074999999999999997</v>
      </c>
      <c s="862">
        <v>2</v>
      </c>
      <c s="684">
        <v>0.038199999999999998</v>
      </c>
      <c s="473">
        <v>0.074999999999999997</v>
      </c>
      <c s="473">
        <v>2</v>
      </c>
      <c s="474">
        <v>0.038199999999999998</v>
      </c>
      <c s="783" t="s">
        <v>1478</v>
      </c>
      <c s="783" t="s">
        <v>1479</v>
      </c>
    </row>
    <row r="1429" spans="1:41" s="783" customFormat="1" ht="14.4">
      <c r="A1429" s="24" t="s">
        <v>1862</v>
      </c>
      <c s="517">
        <v>2</v>
      </c>
      <c s="24" t="s">
        <v>1880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53100</v>
      </c>
      <c s="463">
        <v>0</v>
      </c>
      <c s="464">
        <v>0</v>
      </c>
      <c s="464">
        <v>190.27000000000001</v>
      </c>
      <c s="464">
        <v>0</v>
      </c>
      <c s="469">
        <v>0</v>
      </c>
      <c s="469">
        <v>0</v>
      </c>
      <c s="465">
        <v>53100</v>
      </c>
      <c s="682">
        <v>44922</v>
      </c>
      <c s="471">
        <v>46018</v>
      </c>
      <c s="519">
        <v>53100</v>
      </c>
      <c s="862">
        <v>1.075</v>
      </c>
      <c s="862">
        <v>3</v>
      </c>
      <c s="684">
        <v>0.042999999999999997</v>
      </c>
      <c s="473">
        <v>1.075</v>
      </c>
      <c s="473">
        <v>3</v>
      </c>
      <c s="474">
        <v>0.042999999999999997</v>
      </c>
      <c s="783" t="s">
        <v>1478</v>
      </c>
      <c s="783" t="s">
        <v>1479</v>
      </c>
    </row>
    <row r="1430" spans="1:41" s="783" customFormat="1" ht="14.4">
      <c r="A1430" s="24" t="s">
        <v>1862</v>
      </c>
      <c s="517">
        <v>3</v>
      </c>
      <c s="24" t="s">
        <v>1881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253115.89999999999</v>
      </c>
      <c s="463">
        <v>0</v>
      </c>
      <c s="464">
        <v>0</v>
      </c>
      <c s="464">
        <v>993.48000000000002</v>
      </c>
      <c s="464">
        <v>0</v>
      </c>
      <c s="469">
        <v>0</v>
      </c>
      <c s="469">
        <v>0</v>
      </c>
      <c s="465">
        <v>253115.89999999999</v>
      </c>
      <c s="682">
        <v>44922</v>
      </c>
      <c s="471">
        <v>46383</v>
      </c>
      <c s="519">
        <v>253115.89999999999</v>
      </c>
      <c s="862">
        <v>2.0750000000000002</v>
      </c>
      <c s="862">
        <v>4</v>
      </c>
      <c s="684">
        <v>0.047100000000000003</v>
      </c>
      <c s="473">
        <v>2.0750000000000002</v>
      </c>
      <c s="473">
        <v>4</v>
      </c>
      <c s="474">
        <v>0.047100000000000003</v>
      </c>
      <c s="783" t="s">
        <v>1478</v>
      </c>
      <c s="783" t="s">
        <v>1479</v>
      </c>
    </row>
    <row r="1431" spans="1:41" s="783" customFormat="1" ht="14.4">
      <c r="A1431" s="24" t="s">
        <v>1862</v>
      </c>
      <c s="517">
        <v>4</v>
      </c>
      <c s="24" t="s">
        <v>1882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97940</v>
      </c>
      <c s="463">
        <v>0</v>
      </c>
      <c s="464">
        <v>0</v>
      </c>
      <c s="464">
        <v>413.80000000000001</v>
      </c>
      <c s="464">
        <v>0</v>
      </c>
      <c s="469">
        <v>0</v>
      </c>
      <c s="469">
        <v>0</v>
      </c>
      <c s="465">
        <v>97940</v>
      </c>
      <c s="682">
        <v>44922</v>
      </c>
      <c s="471">
        <v>46748</v>
      </c>
      <c s="519">
        <v>97940</v>
      </c>
      <c s="862">
        <v>3.0750000000000002</v>
      </c>
      <c s="862">
        <v>5</v>
      </c>
      <c s="684">
        <v>0.050700000000000002</v>
      </c>
      <c s="473">
        <v>3.0750000000000002</v>
      </c>
      <c s="473">
        <v>5</v>
      </c>
      <c s="474">
        <v>0.050700000000000002</v>
      </c>
      <c s="783" t="s">
        <v>1478</v>
      </c>
      <c s="783" t="s">
        <v>1479</v>
      </c>
    </row>
    <row r="1432" spans="1:41" s="783" customFormat="1" ht="14.4">
      <c r="A1432" s="24" t="s">
        <v>1862</v>
      </c>
      <c s="517">
        <v>5</v>
      </c>
      <c s="24" t="s">
        <v>1883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190422.5</v>
      </c>
      <c s="463">
        <v>0</v>
      </c>
      <c s="464">
        <v>0</v>
      </c>
      <c s="464">
        <v>850.54999999999995</v>
      </c>
      <c s="464">
        <v>0</v>
      </c>
      <c s="469">
        <v>0</v>
      </c>
      <c s="469">
        <v>0</v>
      </c>
      <c s="465">
        <v>190422.5</v>
      </c>
      <c s="682">
        <v>44922</v>
      </c>
      <c s="471">
        <v>47114</v>
      </c>
      <c s="519">
        <v>190422.5</v>
      </c>
      <c s="862">
        <v>4.0750000000000002</v>
      </c>
      <c s="862">
        <v>6</v>
      </c>
      <c s="684">
        <v>0.053600000000000002</v>
      </c>
      <c s="473">
        <v>4.0750000000000002</v>
      </c>
      <c s="473">
        <v>6</v>
      </c>
      <c s="474">
        <v>0.053600000000000002</v>
      </c>
      <c s="783" t="s">
        <v>1478</v>
      </c>
      <c s="783" t="s">
        <v>1479</v>
      </c>
    </row>
    <row r="1433" spans="1:41" s="783" customFormat="1" ht="14.4">
      <c r="A1433" s="24" t="s">
        <v>1862</v>
      </c>
      <c s="517">
        <v>6</v>
      </c>
      <c s="24" t="s">
        <v>1884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221545</v>
      </c>
      <c s="463">
        <v>0</v>
      </c>
      <c s="464">
        <v>0</v>
      </c>
      <c s="464">
        <v>1041.26</v>
      </c>
      <c s="464">
        <v>0</v>
      </c>
      <c s="469">
        <v>0</v>
      </c>
      <c s="469">
        <v>0</v>
      </c>
      <c s="465">
        <v>221545</v>
      </c>
      <c s="682">
        <v>44922</v>
      </c>
      <c s="471">
        <v>47479</v>
      </c>
      <c s="519">
        <v>221545</v>
      </c>
      <c s="862">
        <v>5.0750000000000002</v>
      </c>
      <c s="862">
        <v>7</v>
      </c>
      <c s="684">
        <v>0.062100000000000002</v>
      </c>
      <c s="473">
        <v>5.0750000000000002</v>
      </c>
      <c s="473">
        <v>7</v>
      </c>
      <c s="474">
        <v>0.062100000000000009</v>
      </c>
      <c s="783" t="s">
        <v>1478</v>
      </c>
      <c s="783" t="s">
        <v>1479</v>
      </c>
    </row>
    <row r="1434" spans="1:41" s="783" customFormat="1" ht="14.4">
      <c r="A1434" s="24" t="s">
        <v>1862</v>
      </c>
      <c s="517">
        <v>7</v>
      </c>
      <c s="24" t="s">
        <v>1885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209636.82999999999</v>
      </c>
      <c s="463">
        <v>0</v>
      </c>
      <c s="464">
        <v>0</v>
      </c>
      <c s="464">
        <v>1035.96</v>
      </c>
      <c s="464">
        <v>0</v>
      </c>
      <c s="469">
        <v>0</v>
      </c>
      <c s="469">
        <v>0</v>
      </c>
      <c s="465">
        <v>209636.82999999999</v>
      </c>
      <c s="682">
        <v>44922</v>
      </c>
      <c s="471">
        <v>47844</v>
      </c>
      <c s="519">
        <v>209636.82999999999</v>
      </c>
      <c s="862">
        <v>6.0750000000000002</v>
      </c>
      <c s="862">
        <v>8</v>
      </c>
      <c s="684">
        <v>0.059299999999999999</v>
      </c>
      <c s="473">
        <v>6.0750000000000002</v>
      </c>
      <c s="473">
        <v>8</v>
      </c>
      <c s="474">
        <v>0.059299999999999999</v>
      </c>
      <c s="783" t="s">
        <v>1478</v>
      </c>
      <c s="783" t="s">
        <v>1479</v>
      </c>
    </row>
    <row r="1435" spans="1:41" s="783" customFormat="1" ht="14.4">
      <c r="A1435" s="24" t="s">
        <v>1862</v>
      </c>
      <c s="517">
        <v>8</v>
      </c>
      <c s="24" t="s">
        <v>1886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53100</v>
      </c>
      <c s="463">
        <v>0</v>
      </c>
      <c s="464">
        <v>0</v>
      </c>
      <c s="464">
        <v>274.79000000000002</v>
      </c>
      <c s="464">
        <v>0</v>
      </c>
      <c s="469">
        <v>0</v>
      </c>
      <c s="469">
        <v>0</v>
      </c>
      <c s="465">
        <v>53100</v>
      </c>
      <c s="682">
        <v>44922</v>
      </c>
      <c s="471">
        <v>48209</v>
      </c>
      <c s="519">
        <v>53100</v>
      </c>
      <c s="862">
        <v>7.0750000000000002</v>
      </c>
      <c s="862">
        <v>9</v>
      </c>
      <c s="684">
        <v>0.062100000000000002</v>
      </c>
      <c s="473">
        <v>7.0750000000000002</v>
      </c>
      <c s="473">
        <v>9</v>
      </c>
      <c s="474">
        <v>0.062100000000000002</v>
      </c>
      <c s="783" t="s">
        <v>1478</v>
      </c>
      <c s="783" t="s">
        <v>1479</v>
      </c>
    </row>
    <row r="1436" spans="1:41" s="783" customFormat="1" ht="14.4">
      <c r="A1436" s="24" t="s">
        <v>1863</v>
      </c>
      <c s="517">
        <v>2</v>
      </c>
      <c s="24" t="s">
        <v>1887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23010</v>
      </c>
      <c s="463">
        <v>0</v>
      </c>
      <c s="464">
        <v>0</v>
      </c>
      <c s="464">
        <v>73.25</v>
      </c>
      <c s="464">
        <v>0</v>
      </c>
      <c s="469">
        <v>0</v>
      </c>
      <c s="469">
        <v>0</v>
      </c>
      <c s="465">
        <v>23010</v>
      </c>
      <c s="682">
        <v>44922</v>
      </c>
      <c s="471">
        <v>45653</v>
      </c>
      <c s="519">
        <v>46020</v>
      </c>
      <c s="862">
        <v>0.074999999999999997</v>
      </c>
      <c s="862">
        <v>2</v>
      </c>
      <c s="684">
        <v>0.038199999999999998</v>
      </c>
      <c s="473">
        <v>0.074999999999999997</v>
      </c>
      <c s="473">
        <v>2</v>
      </c>
      <c s="474">
        <v>0.038199999999999998</v>
      </c>
      <c s="783" t="s">
        <v>1478</v>
      </c>
      <c s="783" t="s">
        <v>1479</v>
      </c>
    </row>
    <row r="1437" spans="1:41" s="783" customFormat="1" ht="14.4">
      <c r="A1437" s="24" t="s">
        <v>1863</v>
      </c>
      <c s="517">
        <v>3</v>
      </c>
      <c s="24" t="s">
        <v>1888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53100</v>
      </c>
      <c s="463">
        <v>0</v>
      </c>
      <c s="464">
        <v>0</v>
      </c>
      <c s="464">
        <v>208.41999999999999</v>
      </c>
      <c s="464">
        <v>0</v>
      </c>
      <c s="469">
        <v>0</v>
      </c>
      <c s="469">
        <v>0</v>
      </c>
      <c s="465">
        <v>53100</v>
      </c>
      <c s="682">
        <v>44922</v>
      </c>
      <c s="471">
        <v>46383</v>
      </c>
      <c s="519">
        <v>53100</v>
      </c>
      <c s="862">
        <v>2.0750000000000002</v>
      </c>
      <c s="862">
        <v>4</v>
      </c>
      <c s="684">
        <v>0.047100000000000003</v>
      </c>
      <c s="473">
        <v>2.0750000000000002</v>
      </c>
      <c s="473">
        <v>4</v>
      </c>
      <c s="474">
        <v>0.047100000000000003</v>
      </c>
      <c s="783" t="s">
        <v>1478</v>
      </c>
      <c s="783" t="s">
        <v>1479</v>
      </c>
    </row>
    <row r="1438" spans="1:41" s="783" customFormat="1" ht="14.4">
      <c r="A1438" s="24" t="s">
        <v>1863</v>
      </c>
      <c s="517">
        <v>4</v>
      </c>
      <c s="24" t="s">
        <v>1889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365062.5</v>
      </c>
      <c s="463">
        <v>0</v>
      </c>
      <c s="464">
        <v>0</v>
      </c>
      <c s="464">
        <v>1542.3900000000001</v>
      </c>
      <c s="464">
        <v>0</v>
      </c>
      <c s="469">
        <v>0</v>
      </c>
      <c s="469">
        <v>0</v>
      </c>
      <c s="465">
        <v>365062.5</v>
      </c>
      <c s="682">
        <v>44922</v>
      </c>
      <c s="471">
        <v>46748</v>
      </c>
      <c s="519">
        <v>365062.5</v>
      </c>
      <c s="862">
        <v>3.0750000000000002</v>
      </c>
      <c s="862">
        <v>5</v>
      </c>
      <c s="684">
        <v>0.050700000000000002</v>
      </c>
      <c s="473">
        <v>3.0750000000000002</v>
      </c>
      <c s="473">
        <v>5</v>
      </c>
      <c s="474">
        <v>0.050700000000000002</v>
      </c>
      <c s="783" t="s">
        <v>1478</v>
      </c>
      <c s="783" t="s">
        <v>1479</v>
      </c>
    </row>
    <row r="1439" spans="1:41" s="783" customFormat="1" ht="14.4">
      <c r="A1439" s="24" t="s">
        <v>1863</v>
      </c>
      <c s="517">
        <v>5</v>
      </c>
      <c s="24" t="s">
        <v>1890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255470</v>
      </c>
      <c s="463">
        <v>0</v>
      </c>
      <c s="464">
        <v>0</v>
      </c>
      <c s="464">
        <v>1141.0999999999999</v>
      </c>
      <c s="464">
        <v>0</v>
      </c>
      <c s="469">
        <v>0</v>
      </c>
      <c s="469">
        <v>0</v>
      </c>
      <c s="465">
        <v>255470</v>
      </c>
      <c s="682">
        <v>44922</v>
      </c>
      <c s="471">
        <v>47114</v>
      </c>
      <c s="519">
        <v>255470</v>
      </c>
      <c s="862">
        <v>4.0750000000000002</v>
      </c>
      <c s="862">
        <v>6</v>
      </c>
      <c s="684">
        <v>0.053600000000000002</v>
      </c>
      <c s="473">
        <v>4.0750000000000002</v>
      </c>
      <c s="473">
        <v>6</v>
      </c>
      <c s="474">
        <v>0.053600000000000002</v>
      </c>
      <c s="783" t="s">
        <v>1478</v>
      </c>
      <c s="783" t="s">
        <v>1479</v>
      </c>
    </row>
    <row r="1440" spans="1:41" s="783" customFormat="1" ht="14.4">
      <c r="A1440" s="24" t="s">
        <v>1863</v>
      </c>
      <c s="517">
        <v>6</v>
      </c>
      <c s="24" t="s">
        <v>1891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1498600</v>
      </c>
      <c s="463">
        <v>0</v>
      </c>
      <c s="464">
        <v>0</v>
      </c>
      <c s="464">
        <v>7043.4200000000001</v>
      </c>
      <c s="464">
        <v>0</v>
      </c>
      <c s="469">
        <v>0</v>
      </c>
      <c s="469">
        <v>0</v>
      </c>
      <c s="465">
        <v>1498600</v>
      </c>
      <c s="682">
        <v>44922</v>
      </c>
      <c s="471">
        <v>47479</v>
      </c>
      <c s="519">
        <v>1498600</v>
      </c>
      <c s="862">
        <v>5.0750000000000002</v>
      </c>
      <c s="862">
        <v>7</v>
      </c>
      <c s="684">
        <v>0.056399999999999999</v>
      </c>
      <c s="473">
        <v>5.0750000000000002</v>
      </c>
      <c s="473">
        <v>7</v>
      </c>
      <c s="474">
        <v>0.056399999999999999</v>
      </c>
      <c s="783" t="s">
        <v>1478</v>
      </c>
      <c s="783" t="s">
        <v>1479</v>
      </c>
    </row>
    <row r="1441" spans="1:41" s="783" customFormat="1" ht="14.4">
      <c r="A1441" s="24" t="s">
        <v>1863</v>
      </c>
      <c s="517">
        <v>7</v>
      </c>
      <c s="24" t="s">
        <v>1892</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686760</v>
      </c>
      <c s="463">
        <v>0</v>
      </c>
      <c s="464">
        <v>0</v>
      </c>
      <c s="464">
        <v>3393.7399999999998</v>
      </c>
      <c s="464">
        <v>0</v>
      </c>
      <c s="469">
        <v>0</v>
      </c>
      <c s="469">
        <v>0</v>
      </c>
      <c s="465">
        <v>686760</v>
      </c>
      <c s="682">
        <v>44922</v>
      </c>
      <c s="471">
        <v>47844</v>
      </c>
      <c s="519">
        <v>686760</v>
      </c>
      <c s="862">
        <v>6.0750000000000002</v>
      </c>
      <c s="862">
        <v>8</v>
      </c>
      <c s="684">
        <v>0.059299999999999999</v>
      </c>
      <c s="473">
        <v>6.0750000000000002</v>
      </c>
      <c s="473">
        <v>8</v>
      </c>
      <c s="474">
        <v>0.059300000000000005</v>
      </c>
      <c s="783" t="s">
        <v>1478</v>
      </c>
      <c s="783" t="s">
        <v>1479</v>
      </c>
    </row>
    <row r="1442" spans="1:41" s="783" customFormat="1" ht="14.4">
      <c r="A1442" s="24" t="s">
        <v>1863</v>
      </c>
      <c s="517">
        <v>8</v>
      </c>
      <c s="24" t="s">
        <v>1893</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53100</v>
      </c>
      <c s="463">
        <v>0</v>
      </c>
      <c s="464">
        <v>0</v>
      </c>
      <c s="464">
        <v>274.79000000000002</v>
      </c>
      <c s="464">
        <v>0</v>
      </c>
      <c s="469">
        <v>0</v>
      </c>
      <c s="469">
        <v>0</v>
      </c>
      <c s="465">
        <v>53100</v>
      </c>
      <c s="682">
        <v>44922</v>
      </c>
      <c s="471">
        <v>48209</v>
      </c>
      <c s="519">
        <v>53100</v>
      </c>
      <c s="862">
        <v>7.0750000000000002</v>
      </c>
      <c s="862">
        <v>9</v>
      </c>
      <c s="684">
        <v>0.062100000000000002</v>
      </c>
      <c s="473">
        <v>7.0750000000000002</v>
      </c>
      <c s="473">
        <v>9</v>
      </c>
      <c s="474">
        <v>0.062100000000000002</v>
      </c>
      <c s="783" t="s">
        <v>1478</v>
      </c>
      <c s="783" t="s">
        <v>1479</v>
      </c>
    </row>
    <row r="1443" spans="1:41" s="783" customFormat="1" ht="14.4">
      <c r="A1443" s="24" t="s">
        <v>1864</v>
      </c>
      <c s="517">
        <v>2</v>
      </c>
      <c s="24" t="s">
        <v>1894</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174787.5</v>
      </c>
      <c s="463">
        <v>0</v>
      </c>
      <c s="464">
        <v>0</v>
      </c>
      <c s="464">
        <v>556.40999999999997</v>
      </c>
      <c s="464">
        <v>0</v>
      </c>
      <c s="469">
        <v>0</v>
      </c>
      <c s="469">
        <v>0</v>
      </c>
      <c s="465">
        <v>174787.5</v>
      </c>
      <c s="682">
        <v>44923</v>
      </c>
      <c s="471">
        <v>45654</v>
      </c>
      <c s="519">
        <v>349575</v>
      </c>
      <c s="862">
        <v>0.077777777777777779</v>
      </c>
      <c s="862">
        <v>2</v>
      </c>
      <c s="684">
        <v>0.038199999999999998</v>
      </c>
      <c s="473">
        <v>0.077777777777777779</v>
      </c>
      <c s="473">
        <v>2</v>
      </c>
      <c s="474">
        <v>0.038199999999999998</v>
      </c>
      <c s="783" t="s">
        <v>1478</v>
      </c>
      <c s="783" t="s">
        <v>1479</v>
      </c>
    </row>
    <row r="1444" spans="1:41" s="783" customFormat="1" ht="14.4">
      <c r="A1444" s="24" t="s">
        <v>1864</v>
      </c>
      <c s="517">
        <v>3</v>
      </c>
      <c s="24" t="s">
        <v>1895</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976892.5</v>
      </c>
      <c s="463">
        <v>0</v>
      </c>
      <c s="464">
        <v>0</v>
      </c>
      <c s="464">
        <v>3500.5300000000002</v>
      </c>
      <c s="464">
        <v>0</v>
      </c>
      <c s="469">
        <v>0</v>
      </c>
      <c s="469">
        <v>0</v>
      </c>
      <c s="465">
        <v>976892.5</v>
      </c>
      <c s="682">
        <v>44923</v>
      </c>
      <c s="471">
        <v>46019</v>
      </c>
      <c s="519">
        <v>976892.5</v>
      </c>
      <c s="862">
        <v>1.0777777777777777</v>
      </c>
      <c s="862">
        <v>3</v>
      </c>
      <c s="684">
        <v>0.042999999999999997</v>
      </c>
      <c s="473">
        <v>1.0777777777777777</v>
      </c>
      <c s="473">
        <v>3</v>
      </c>
      <c s="474">
        <v>0.042999999999999997</v>
      </c>
      <c s="783" t="s">
        <v>1478</v>
      </c>
      <c s="783" t="s">
        <v>1479</v>
      </c>
    </row>
    <row r="1445" spans="1:41" s="783" customFormat="1" ht="14.4">
      <c r="A1445" s="24" t="s">
        <v>1864</v>
      </c>
      <c s="517">
        <v>4</v>
      </c>
      <c s="24" t="s">
        <v>1896</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1576185</v>
      </c>
      <c s="463">
        <v>0</v>
      </c>
      <c s="464">
        <v>0</v>
      </c>
      <c s="464">
        <v>6186.5299999999997</v>
      </c>
      <c s="464">
        <v>0</v>
      </c>
      <c s="469">
        <v>0</v>
      </c>
      <c s="469">
        <v>0</v>
      </c>
      <c s="465">
        <v>1576185</v>
      </c>
      <c s="682">
        <v>44923</v>
      </c>
      <c s="471">
        <v>46384</v>
      </c>
      <c s="519">
        <v>1576185</v>
      </c>
      <c s="862">
        <v>2.0777777777777779</v>
      </c>
      <c s="862">
        <v>4</v>
      </c>
      <c s="684">
        <v>0.047100000000000003</v>
      </c>
      <c s="473">
        <v>2.0777777777777779</v>
      </c>
      <c s="473">
        <v>4</v>
      </c>
      <c s="474">
        <v>0.047100000000000003</v>
      </c>
      <c s="783" t="s">
        <v>1478</v>
      </c>
      <c s="783" t="s">
        <v>1479</v>
      </c>
    </row>
    <row r="1446" spans="1:41" s="783" customFormat="1" ht="14.4">
      <c r="A1446" s="24" t="s">
        <v>1864</v>
      </c>
      <c s="517">
        <v>5</v>
      </c>
      <c s="24" t="s">
        <v>1897</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1963962.5</v>
      </c>
      <c s="463">
        <v>0</v>
      </c>
      <c s="464">
        <v>0</v>
      </c>
      <c s="464">
        <v>8297.7399999999998</v>
      </c>
      <c s="464">
        <v>0</v>
      </c>
      <c s="469">
        <v>0</v>
      </c>
      <c s="469">
        <v>0</v>
      </c>
      <c s="465">
        <v>1963962.5</v>
      </c>
      <c s="682">
        <v>44923</v>
      </c>
      <c s="471">
        <v>46749</v>
      </c>
      <c s="519">
        <v>1963962.5</v>
      </c>
      <c s="862">
        <v>3.0777777777777779</v>
      </c>
      <c s="862">
        <v>5</v>
      </c>
      <c s="684">
        <v>0.050700000000000002</v>
      </c>
      <c s="473">
        <v>3.0777777777777779</v>
      </c>
      <c s="473">
        <v>5</v>
      </c>
      <c s="474">
        <v>0.050700000000000002</v>
      </c>
      <c s="783" t="s">
        <v>1478</v>
      </c>
      <c s="783" t="s">
        <v>1479</v>
      </c>
    </row>
    <row r="1447" spans="1:41" s="783" customFormat="1" ht="14.4">
      <c r="A1447" s="24" t="s">
        <v>1864</v>
      </c>
      <c s="517">
        <v>6</v>
      </c>
      <c s="24" t="s">
        <v>1898</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7407892.5</v>
      </c>
      <c s="463">
        <v>0</v>
      </c>
      <c s="464">
        <v>0</v>
      </c>
      <c s="464">
        <v>33088.589999999997</v>
      </c>
      <c s="464">
        <v>0</v>
      </c>
      <c s="469">
        <v>0</v>
      </c>
      <c s="469">
        <v>0</v>
      </c>
      <c s="465">
        <v>7407892.5</v>
      </c>
      <c s="682">
        <v>44923</v>
      </c>
      <c s="471">
        <v>47115</v>
      </c>
      <c s="519">
        <v>7407892.5</v>
      </c>
      <c s="862">
        <v>4.0777777777777775</v>
      </c>
      <c s="862">
        <v>6</v>
      </c>
      <c s="684">
        <v>0.053600000000000002</v>
      </c>
      <c s="473">
        <v>4.0777777777777775</v>
      </c>
      <c s="473">
        <v>6</v>
      </c>
      <c s="474">
        <v>0.053600000000000002</v>
      </c>
      <c s="783" t="s">
        <v>1478</v>
      </c>
      <c s="783" t="s">
        <v>1479</v>
      </c>
    </row>
    <row r="1448" spans="1:41" s="783" customFormat="1" ht="14.4">
      <c r="A1448" s="24" t="s">
        <v>1864</v>
      </c>
      <c s="517">
        <v>7</v>
      </c>
      <c s="24" t="s">
        <v>1899</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9823352.5</v>
      </c>
      <c s="463">
        <v>0</v>
      </c>
      <c s="464">
        <v>0</v>
      </c>
      <c s="464">
        <v>46169.760000000002</v>
      </c>
      <c s="464">
        <v>0</v>
      </c>
      <c s="469">
        <v>0</v>
      </c>
      <c s="469">
        <v>0</v>
      </c>
      <c s="465">
        <v>9823352.5</v>
      </c>
      <c s="682">
        <v>44923</v>
      </c>
      <c s="471">
        <v>47480</v>
      </c>
      <c s="519">
        <v>9823352.5</v>
      </c>
      <c s="862">
        <v>5.0777777777777775</v>
      </c>
      <c s="862">
        <v>7</v>
      </c>
      <c s="684">
        <v>0.056399999999999999</v>
      </c>
      <c s="473">
        <v>5.0777777777777775</v>
      </c>
      <c s="473">
        <v>7</v>
      </c>
      <c s="474">
        <v>0.056399999999999999</v>
      </c>
      <c s="783" t="s">
        <v>1478</v>
      </c>
      <c s="783" t="s">
        <v>1479</v>
      </c>
    </row>
    <row r="1449" spans="1:41" s="783" customFormat="1" ht="14.4">
      <c r="A1449" s="24" t="s">
        <v>1864</v>
      </c>
      <c s="517">
        <v>8</v>
      </c>
      <c s="24" t="s">
        <v>1900</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2725505</v>
      </c>
      <c s="463">
        <v>0</v>
      </c>
      <c s="464">
        <v>0</v>
      </c>
      <c s="464">
        <v>13468.540000000001</v>
      </c>
      <c s="464">
        <v>0</v>
      </c>
      <c s="469">
        <v>0</v>
      </c>
      <c s="469">
        <v>0</v>
      </c>
      <c s="465">
        <v>2725505</v>
      </c>
      <c s="682">
        <v>44923</v>
      </c>
      <c s="471">
        <v>47845</v>
      </c>
      <c s="519">
        <v>2725505</v>
      </c>
      <c s="862">
        <v>6.0777777777777775</v>
      </c>
      <c s="862">
        <v>8</v>
      </c>
      <c s="684">
        <v>0.059299999999999999</v>
      </c>
      <c s="473">
        <v>6.0777777777777775</v>
      </c>
      <c s="473">
        <v>8</v>
      </c>
      <c s="474">
        <v>0.059299999999999999</v>
      </c>
      <c s="783" t="s">
        <v>1478</v>
      </c>
      <c s="783" t="s">
        <v>1479</v>
      </c>
    </row>
    <row r="1450" spans="1:41" s="783" customFormat="1" ht="14.4">
      <c r="A1450" s="24" t="s">
        <v>1864</v>
      </c>
      <c s="517">
        <v>9</v>
      </c>
      <c s="24" t="s">
        <v>1901</v>
      </c>
      <c s="460" t="s">
        <v>364</v>
      </c>
      <c s="459" t="s">
        <v>365</v>
      </c>
      <c s="459" t="s">
        <v>979</v>
      </c>
      <c s="459" t="s">
        <v>644</v>
      </c>
      <c s="459" t="s">
        <v>956</v>
      </c>
      <c s="459" t="s">
        <v>643</v>
      </c>
      <c s="459" t="s">
        <v>0</v>
      </c>
      <c s="24" t="s">
        <v>645</v>
      </c>
      <c s="459" t="s">
        <v>367</v>
      </c>
      <c s="459" t="s">
        <v>372</v>
      </c>
      <c s="466">
        <v>1</v>
      </c>
      <c s="466">
        <v>1</v>
      </c>
      <c s="466">
        <v>1</v>
      </c>
      <c s="466">
        <v>1</v>
      </c>
      <c s="466">
        <v>1</v>
      </c>
      <c s="466">
        <v>1</v>
      </c>
      <c s="467">
        <v>0</v>
      </c>
      <c s="467">
        <v>0</v>
      </c>
      <c s="467">
        <v>0</v>
      </c>
      <c s="519">
        <v>81567.5</v>
      </c>
      <c s="463">
        <v>0</v>
      </c>
      <c s="464">
        <v>0</v>
      </c>
      <c s="464">
        <v>422.11000000000001</v>
      </c>
      <c s="464">
        <v>0</v>
      </c>
      <c s="469">
        <v>0</v>
      </c>
      <c s="469">
        <v>0</v>
      </c>
      <c s="465">
        <v>81567.5</v>
      </c>
      <c s="682">
        <v>44923</v>
      </c>
      <c s="471">
        <v>48210</v>
      </c>
      <c s="519">
        <v>81567.5</v>
      </c>
      <c s="862">
        <v>7.0777777777777775</v>
      </c>
      <c s="862">
        <v>9</v>
      </c>
      <c s="684">
        <v>0.062100000000000002</v>
      </c>
      <c s="473">
        <v>7.0777777777777775</v>
      </c>
      <c s="473">
        <v>9</v>
      </c>
      <c s="474">
        <v>0.062100000000000009</v>
      </c>
      <c s="783" t="s">
        <v>1478</v>
      </c>
      <c s="783" t="s">
        <v>1479</v>
      </c>
    </row>
    <row r="1451" spans="1:41" s="783" customFormat="1" ht="14.4">
      <c r="A1451" s="24" t="s">
        <v>1911</v>
      </c>
      <c s="517">
        <v>1</v>
      </c>
      <c s="24" t="s">
        <v>1912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7826300</v>
      </c>
      <c s="464">
        <v>0</v>
      </c>
      <c s="469">
        <v>0</v>
      </c>
      <c s="469">
        <v>0</v>
      </c>
      <c s="465">
        <v>200000000</v>
      </c>
      <c s="682">
        <v>44698</v>
      </c>
      <c s="471">
        <v>48351</v>
      </c>
      <c s="519">
        <v>200000000</v>
      </c>
      <c s="862">
        <v>7.4638888888888886</v>
      </c>
      <c s="862">
        <v>10</v>
      </c>
      <c s="684">
        <v>0.078262999999999999</v>
      </c>
      <c s="473">
        <v>7.4638888888888886</v>
      </c>
      <c s="473">
        <v>10</v>
      </c>
      <c s="474">
        <v>0.078262999999999999</v>
      </c>
      <c s="783" t="s">
        <v>1478</v>
      </c>
      <c s="783" t="s">
        <v>1479</v>
      </c>
    </row>
    <row r="1452" spans="1:41" s="783" customFormat="1" ht="14.4">
      <c r="A1452" s="24" t="s">
        <v>1991</v>
      </c>
      <c s="517">
        <v>1</v>
      </c>
      <c s="24" t="s">
        <v>1992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44984</v>
      </c>
      <c s="471">
        <v>48637</v>
      </c>
      <c s="519">
        <v>200000000</v>
      </c>
      <c s="862">
        <v>8.2416666666666671</v>
      </c>
      <c s="862">
        <v>10</v>
      </c>
      <c s="684">
        <v>0.078262999999999999</v>
      </c>
      <c s="473">
        <v>8.2416666666666671</v>
      </c>
      <c s="473">
        <v>10</v>
      </c>
      <c s="474">
        <v>0.078262999999999999</v>
      </c>
      <c s="783" t="s">
        <v>1478</v>
      </c>
      <c s="783" t="s">
        <v>1479</v>
      </c>
    </row>
    <row r="1453" spans="1:41" s="783" customFormat="1" ht="14.4">
      <c r="A1453" s="24" t="s">
        <v>1993</v>
      </c>
      <c s="517">
        <v>1</v>
      </c>
      <c s="24" t="s">
        <v>3410</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160000000</v>
      </c>
      <c s="463">
        <v>0</v>
      </c>
      <c s="464">
        <v>0</v>
      </c>
      <c s="464">
        <v>0</v>
      </c>
      <c s="464">
        <v>0</v>
      </c>
      <c s="469">
        <v>0</v>
      </c>
      <c s="469">
        <v>0</v>
      </c>
      <c s="465">
        <v>160000000</v>
      </c>
      <c s="682">
        <v>44987</v>
      </c>
      <c s="682">
        <v>46083</v>
      </c>
      <c s="519">
        <v>160000000</v>
      </c>
      <c s="862">
        <v>1.2555555555555555</v>
      </c>
      <c s="862">
        <v>3</v>
      </c>
      <c s="684">
        <v>0.061652999999999999</v>
      </c>
      <c s="473">
        <v>1.2555555555555555</v>
      </c>
      <c s="473">
        <v>3</v>
      </c>
      <c s="474">
        <v>0.061652999999999999</v>
      </c>
      <c s="783" t="s">
        <v>1478</v>
      </c>
      <c s="783" t="s">
        <v>1479</v>
      </c>
    </row>
    <row r="1454" spans="1:41" s="783" customFormat="1" ht="14.4">
      <c r="A1454" s="24" t="s">
        <v>1994</v>
      </c>
      <c s="517">
        <v>1</v>
      </c>
      <c s="24" t="s">
        <v>3411</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40000000</v>
      </c>
      <c s="463">
        <v>0</v>
      </c>
      <c s="464">
        <v>0</v>
      </c>
      <c s="464">
        <v>0</v>
      </c>
      <c s="464">
        <v>0</v>
      </c>
      <c s="469">
        <v>0</v>
      </c>
      <c s="469">
        <v>0</v>
      </c>
      <c s="465">
        <v>40000000</v>
      </c>
      <c s="682">
        <v>44987</v>
      </c>
      <c s="682">
        <v>46083</v>
      </c>
      <c s="519">
        <v>40000000</v>
      </c>
      <c s="862">
        <v>1.2555555555555555</v>
      </c>
      <c s="862">
        <v>3</v>
      </c>
      <c s="684">
        <v>0.061652999999999999</v>
      </c>
      <c s="473">
        <v>1.2555555555555555</v>
      </c>
      <c s="473">
        <v>3</v>
      </c>
      <c s="474">
        <v>0.061652999999999999</v>
      </c>
      <c s="783" t="s">
        <v>1478</v>
      </c>
      <c s="783" t="s">
        <v>1479</v>
      </c>
    </row>
    <row r="1455" spans="1:41" s="783" customFormat="1" ht="14.4">
      <c r="A1455" s="24" t="s">
        <v>1995</v>
      </c>
      <c s="517">
        <v>1</v>
      </c>
      <c s="24" t="s">
        <v>3412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44995</v>
      </c>
      <c s="682">
        <v>46822</v>
      </c>
      <c s="519">
        <v>200000000</v>
      </c>
      <c s="862">
        <v>3.2777777777777777</v>
      </c>
      <c s="862">
        <v>5</v>
      </c>
      <c s="684">
        <v>0.071294999999999997</v>
      </c>
      <c s="473">
        <v>3.2777777777777781</v>
      </c>
      <c s="473">
        <v>5</v>
      </c>
      <c s="474">
        <v>0.071294999999999997</v>
      </c>
      <c s="783" t="s">
        <v>1478</v>
      </c>
      <c s="783" t="s">
        <v>1479</v>
      </c>
    </row>
    <row r="1456" spans="1:41" s="783" customFormat="1" ht="14.4">
      <c r="A1456" s="24" t="s">
        <v>1996</v>
      </c>
      <c s="517">
        <v>1</v>
      </c>
      <c s="24" t="s">
        <v>3413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2">
        <v>45000</v>
      </c>
      <c s="682">
        <v>45366</v>
      </c>
      <c s="519">
        <v>878643.45999999996</v>
      </c>
      <c s="862">
        <v>0</v>
      </c>
      <c s="862">
        <v>0</v>
      </c>
      <c s="684">
        <v>0.029999999999999999</v>
      </c>
      <c s="473">
        <v>0</v>
      </c>
      <c s="473">
        <v>0</v>
      </c>
      <c s="474">
        <v>0</v>
      </c>
      <c s="783" t="s">
        <v>1478</v>
      </c>
      <c s="783" t="s">
        <v>1479</v>
      </c>
    </row>
    <row r="1457" spans="1:41" s="783" customFormat="1" ht="14.4">
      <c r="A1457" s="24" t="s">
        <v>1997</v>
      </c>
      <c s="517">
        <v>1</v>
      </c>
      <c s="24" t="s">
        <v>3414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1757286.9199999999</v>
      </c>
      <c s="463">
        <v>0</v>
      </c>
      <c s="464">
        <v>0</v>
      </c>
      <c s="464">
        <v>0</v>
      </c>
      <c s="464">
        <v>0</v>
      </c>
      <c s="469">
        <v>0</v>
      </c>
      <c s="469">
        <v>0</v>
      </c>
      <c s="465">
        <v>1757286.9199999999</v>
      </c>
      <c s="682">
        <v>45000</v>
      </c>
      <c s="682">
        <v>47192</v>
      </c>
      <c s="519">
        <v>1757286.9199999999</v>
      </c>
      <c s="862">
        <v>4.291666666666667</v>
      </c>
      <c s="862">
        <v>6</v>
      </c>
      <c s="684">
        <v>0.073772000000000004</v>
      </c>
      <c s="473">
        <v>4.291666666666667</v>
      </c>
      <c s="473">
        <v>6</v>
      </c>
      <c s="474">
        <v>0.073772000000000004</v>
      </c>
      <c s="783" t="s">
        <v>1478</v>
      </c>
      <c s="783" t="s">
        <v>1479</v>
      </c>
    </row>
    <row r="1458" spans="1:41" s="783" customFormat="1" ht="14.4">
      <c r="A1458" s="24" t="s">
        <v>1998</v>
      </c>
      <c s="517">
        <v>1</v>
      </c>
      <c s="24" t="s">
        <v>3415</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55000000</v>
      </c>
      <c s="463">
        <v>0</v>
      </c>
      <c s="464">
        <v>0</v>
      </c>
      <c s="464">
        <v>0</v>
      </c>
      <c s="464">
        <v>0</v>
      </c>
      <c s="469">
        <v>0</v>
      </c>
      <c s="469">
        <v>0</v>
      </c>
      <c s="465">
        <v>55000000</v>
      </c>
      <c s="682">
        <v>44987</v>
      </c>
      <c s="682">
        <v>46083</v>
      </c>
      <c s="519">
        <v>55000000</v>
      </c>
      <c s="862">
        <v>1.2555555555555555</v>
      </c>
      <c s="862">
        <v>3</v>
      </c>
      <c s="684">
        <v>0.061652999999999999</v>
      </c>
      <c s="473">
        <v>1.2555555555555555</v>
      </c>
      <c s="473">
        <v>3</v>
      </c>
      <c s="474">
        <v>0.061652999999999999</v>
      </c>
      <c s="783" t="s">
        <v>1478</v>
      </c>
      <c s="783" t="s">
        <v>1479</v>
      </c>
    </row>
    <row r="1459" spans="1:41" s="783" customFormat="1" ht="14.4">
      <c r="A1459" s="24" t="s">
        <v>1999</v>
      </c>
      <c s="517">
        <v>1</v>
      </c>
      <c s="24" t="s">
        <v>3416</v>
      </c>
      <c s="460" t="s">
        <v>364</v>
      </c>
      <c s="459" t="s">
        <v>365</v>
      </c>
      <c s="459" t="s">
        <v>979</v>
      </c>
      <c s="459" t="s">
        <v>808</v>
      </c>
      <c s="459" t="s">
        <v>957</v>
      </c>
      <c s="459" t="s">
        <v>368</v>
      </c>
      <c s="459" t="s">
        <v>1</v>
      </c>
      <c s="459" t="s">
        <v>808</v>
      </c>
      <c s="459" t="s">
        <v>367</v>
      </c>
      <c s="459" t="s">
        <v>372</v>
      </c>
      <c s="466">
        <v>1</v>
      </c>
      <c s="466">
        <v>1</v>
      </c>
      <c s="466">
        <v>1</v>
      </c>
      <c s="466">
        <v>0</v>
      </c>
      <c s="466">
        <v>1</v>
      </c>
      <c s="466">
        <v>1</v>
      </c>
      <c s="467">
        <v>1</v>
      </c>
      <c s="467">
        <v>0</v>
      </c>
      <c s="467">
        <v>0</v>
      </c>
      <c s="519">
        <v>30000000</v>
      </c>
      <c s="463">
        <v>0</v>
      </c>
      <c s="464">
        <v>0</v>
      </c>
      <c s="464">
        <v>0</v>
      </c>
      <c s="464">
        <v>0</v>
      </c>
      <c s="469">
        <v>0</v>
      </c>
      <c s="469">
        <v>0</v>
      </c>
      <c s="465">
        <v>30000000</v>
      </c>
      <c s="682">
        <v>44987</v>
      </c>
      <c s="682">
        <v>46083</v>
      </c>
      <c s="519">
        <v>30000000</v>
      </c>
      <c s="862">
        <v>1.2555555555555555</v>
      </c>
      <c s="862">
        <v>3</v>
      </c>
      <c s="684">
        <v>0.061652999999999999</v>
      </c>
      <c s="473">
        <v>1.2555555555555555</v>
      </c>
      <c s="473">
        <v>3</v>
      </c>
      <c s="474">
        <v>0.061652999999999999</v>
      </c>
      <c s="783" t="s">
        <v>1478</v>
      </c>
      <c s="783" t="s">
        <v>1479</v>
      </c>
    </row>
    <row r="1460" spans="1:41" s="783" customFormat="1" ht="14.4">
      <c r="A1460" s="24" t="s">
        <v>2000</v>
      </c>
      <c s="517">
        <v>1</v>
      </c>
      <c s="24" t="s">
        <v>3417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2">
        <v>45000</v>
      </c>
      <c s="682">
        <v>45366</v>
      </c>
      <c s="519">
        <v>758718.63</v>
      </c>
      <c s="862">
        <v>0</v>
      </c>
      <c s="862">
        <v>0</v>
      </c>
      <c s="684">
        <v>0.029999999999999999</v>
      </c>
      <c s="473">
        <v>0</v>
      </c>
      <c s="473">
        <v>0</v>
      </c>
      <c s="474">
        <v>0</v>
      </c>
      <c s="783" t="s">
        <v>1478</v>
      </c>
      <c s="783" t="s">
        <v>1479</v>
      </c>
    </row>
    <row r="1461" spans="1:41" s="783" customFormat="1" ht="14.4">
      <c r="A1461" s="24" t="s">
        <v>2001</v>
      </c>
      <c s="517">
        <v>1</v>
      </c>
      <c s="24" t="s">
        <v>3418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1515970.29</v>
      </c>
      <c s="463">
        <v>0</v>
      </c>
      <c s="464">
        <v>0</v>
      </c>
      <c s="464">
        <v>0</v>
      </c>
      <c s="464">
        <v>0</v>
      </c>
      <c s="469">
        <v>0</v>
      </c>
      <c s="469">
        <v>0</v>
      </c>
      <c s="465">
        <v>1515970.29</v>
      </c>
      <c s="682">
        <v>45000</v>
      </c>
      <c s="682">
        <v>47192</v>
      </c>
      <c s="519">
        <v>1515970.29</v>
      </c>
      <c s="862">
        <v>4.291666666666667</v>
      </c>
      <c s="862">
        <v>6</v>
      </c>
      <c s="684">
        <v>0.073772000000000004</v>
      </c>
      <c s="473">
        <v>4.291666666666667</v>
      </c>
      <c s="473">
        <v>6</v>
      </c>
      <c s="474">
        <v>0.073772000000000004</v>
      </c>
      <c s="783" t="s">
        <v>1478</v>
      </c>
      <c s="783" t="s">
        <v>1479</v>
      </c>
    </row>
    <row r="1462" spans="1:41" s="783" customFormat="1" ht="14.4">
      <c r="A1462" s="24" t="s">
        <v>2002</v>
      </c>
      <c s="517">
        <v>1</v>
      </c>
      <c s="24" t="s">
        <v>3419</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44995</v>
      </c>
      <c s="682">
        <v>46822</v>
      </c>
      <c s="519">
        <v>200000000</v>
      </c>
      <c s="862">
        <v>3.2777777777777777</v>
      </c>
      <c s="862">
        <v>5</v>
      </c>
      <c s="684">
        <v>0.071294999999999997</v>
      </c>
      <c s="473">
        <v>3.2777777777777781</v>
      </c>
      <c s="473">
        <v>5</v>
      </c>
      <c s="474">
        <v>0.071294999999999997</v>
      </c>
      <c s="783" t="s">
        <v>1478</v>
      </c>
      <c s="783" t="s">
        <v>1479</v>
      </c>
    </row>
    <row r="1463" spans="1:41" s="783" customFormat="1" ht="14.4">
      <c r="A1463" s="24" t="s">
        <v>2003</v>
      </c>
      <c s="517">
        <v>1</v>
      </c>
      <c s="24" t="s">
        <v>3420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2">
        <v>45000</v>
      </c>
      <c s="682">
        <v>45366</v>
      </c>
      <c s="519">
        <v>571117.10999999999</v>
      </c>
      <c s="862">
        <v>0</v>
      </c>
      <c s="862">
        <v>0</v>
      </c>
      <c s="684">
        <v>0.029999999999999999</v>
      </c>
      <c s="473">
        <v>0</v>
      </c>
      <c s="473">
        <v>0</v>
      </c>
      <c s="474">
        <v>0</v>
      </c>
      <c s="783" t="s">
        <v>1478</v>
      </c>
      <c s="783" t="s">
        <v>1479</v>
      </c>
    </row>
    <row r="1464" spans="1:41" s="783" customFormat="1" ht="14.4">
      <c r="A1464" s="24" t="s">
        <v>2004</v>
      </c>
      <c s="517">
        <v>1</v>
      </c>
      <c s="24" t="s">
        <v>3421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1140352.9299999999</v>
      </c>
      <c s="463">
        <v>0</v>
      </c>
      <c s="464">
        <v>0</v>
      </c>
      <c s="464">
        <v>0</v>
      </c>
      <c s="464">
        <v>0</v>
      </c>
      <c s="469">
        <v>0</v>
      </c>
      <c s="469">
        <v>0</v>
      </c>
      <c s="465">
        <v>1140352.9299999999</v>
      </c>
      <c s="682">
        <v>45000</v>
      </c>
      <c s="682">
        <v>47192</v>
      </c>
      <c s="519">
        <v>1140352.9299999999</v>
      </c>
      <c s="862">
        <v>4.291666666666667</v>
      </c>
      <c s="862">
        <v>6</v>
      </c>
      <c s="684">
        <v>0.073772000000000004</v>
      </c>
      <c s="473">
        <v>4.291666666666667</v>
      </c>
      <c s="473">
        <v>6</v>
      </c>
      <c s="474">
        <v>0.073772000000000004</v>
      </c>
      <c s="783" t="s">
        <v>1478</v>
      </c>
      <c s="783" t="s">
        <v>1479</v>
      </c>
    </row>
    <row r="1465" spans="1:41" s="783" customFormat="1" ht="14.4">
      <c r="A1465" s="24" t="s">
        <v>2005</v>
      </c>
      <c s="517">
        <v>1</v>
      </c>
      <c s="24" t="s">
        <v>3422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2">
        <v>45000</v>
      </c>
      <c s="682">
        <v>45366</v>
      </c>
      <c s="519">
        <v>1130939.9299999999</v>
      </c>
      <c s="862">
        <v>0</v>
      </c>
      <c s="862">
        <v>0</v>
      </c>
      <c s="684">
        <v>0.029999999999999999</v>
      </c>
      <c s="473">
        <v>0</v>
      </c>
      <c s="473">
        <v>0</v>
      </c>
      <c s="474">
        <v>0</v>
      </c>
      <c s="783" t="s">
        <v>1478</v>
      </c>
      <c s="783" t="s">
        <v>1479</v>
      </c>
    </row>
    <row r="1466" spans="1:41" s="783" customFormat="1" ht="14.4">
      <c r="A1466" s="24" t="s">
        <v>2006</v>
      </c>
      <c s="517">
        <v>1</v>
      </c>
      <c s="24" t="s">
        <v>3423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2258134.1600000001</v>
      </c>
      <c s="463">
        <v>0</v>
      </c>
      <c s="464">
        <v>0</v>
      </c>
      <c s="464">
        <v>0</v>
      </c>
      <c s="464">
        <v>0</v>
      </c>
      <c s="469">
        <v>0</v>
      </c>
      <c s="469">
        <v>0</v>
      </c>
      <c s="465">
        <v>2258134.1600000001</v>
      </c>
      <c s="682">
        <v>45000</v>
      </c>
      <c s="682">
        <v>47192</v>
      </c>
      <c s="519">
        <v>2258134.1600000001</v>
      </c>
      <c s="862">
        <v>4.291666666666667</v>
      </c>
      <c s="862">
        <v>6</v>
      </c>
      <c s="684">
        <v>0.073772000000000004</v>
      </c>
      <c s="473">
        <v>4.291666666666667</v>
      </c>
      <c s="473">
        <v>6</v>
      </c>
      <c s="474">
        <v>0.073772000000000004</v>
      </c>
      <c s="783" t="s">
        <v>1478</v>
      </c>
      <c s="783" t="s">
        <v>1479</v>
      </c>
    </row>
    <row r="1467" spans="1:41" s="783" customFormat="1" ht="14.4">
      <c r="A1467" s="24" t="s">
        <v>2008</v>
      </c>
      <c s="517">
        <v>1</v>
      </c>
      <c s="24" t="s">
        <v>3424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2">
        <v>45000</v>
      </c>
      <c s="682">
        <v>45366</v>
      </c>
      <c s="519">
        <v>412237.46999999997</v>
      </c>
      <c s="862">
        <v>0</v>
      </c>
      <c s="862">
        <v>0</v>
      </c>
      <c s="684">
        <v>0.029999999999999999</v>
      </c>
      <c s="473">
        <v>0</v>
      </c>
      <c s="473">
        <v>0</v>
      </c>
      <c s="474">
        <v>0</v>
      </c>
      <c s="783" t="s">
        <v>1478</v>
      </c>
      <c s="783" t="s">
        <v>1479</v>
      </c>
    </row>
    <row r="1468" spans="1:41" s="783" customFormat="1" ht="14.4">
      <c r="A1468" s="24" t="s">
        <v>2009</v>
      </c>
      <c s="517">
        <v>1</v>
      </c>
      <c s="24" t="s">
        <v>3425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822720.43999999994</v>
      </c>
      <c s="463">
        <v>0</v>
      </c>
      <c s="464">
        <v>0</v>
      </c>
      <c s="464">
        <v>0</v>
      </c>
      <c s="464">
        <v>0</v>
      </c>
      <c s="469">
        <v>0</v>
      </c>
      <c s="469">
        <v>0</v>
      </c>
      <c s="465">
        <v>822720.43999999994</v>
      </c>
      <c s="682">
        <v>45000</v>
      </c>
      <c s="682">
        <v>47192</v>
      </c>
      <c s="519">
        <v>822720.43999999994</v>
      </c>
      <c s="862">
        <v>4.291666666666667</v>
      </c>
      <c s="862">
        <v>6</v>
      </c>
      <c s="684">
        <v>0.073772000000000004</v>
      </c>
      <c s="473">
        <v>4.291666666666667</v>
      </c>
      <c s="473">
        <v>6</v>
      </c>
      <c s="474">
        <v>0.073772000000000004</v>
      </c>
      <c s="783" t="s">
        <v>1478</v>
      </c>
      <c s="783" t="s">
        <v>1479</v>
      </c>
    </row>
    <row r="1469" spans="1:41" s="783" customFormat="1" ht="14.4">
      <c r="A1469" s="24" t="s">
        <v>2010</v>
      </c>
      <c s="517">
        <v>1</v>
      </c>
      <c s="24" t="s">
        <v>3426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2">
        <v>45000</v>
      </c>
      <c s="682">
        <v>45366</v>
      </c>
      <c s="519">
        <v>1006291.24</v>
      </c>
      <c s="862">
        <v>0</v>
      </c>
      <c s="862">
        <v>0</v>
      </c>
      <c s="684">
        <v>0.029999999999999999</v>
      </c>
      <c s="473">
        <v>0</v>
      </c>
      <c s="473">
        <v>0</v>
      </c>
      <c s="474">
        <v>0</v>
      </c>
      <c s="783" t="s">
        <v>1478</v>
      </c>
      <c s="783" t="s">
        <v>1479</v>
      </c>
    </row>
    <row r="1470" spans="1:41" s="783" customFormat="1" ht="14.4">
      <c r="A1470" s="24" t="s">
        <v>2011</v>
      </c>
      <c s="517">
        <v>1</v>
      </c>
      <c s="24" t="s">
        <v>3427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2012682.73</v>
      </c>
      <c s="463">
        <v>0</v>
      </c>
      <c s="464">
        <v>0</v>
      </c>
      <c s="464">
        <v>0</v>
      </c>
      <c s="464">
        <v>0</v>
      </c>
      <c s="469">
        <v>0</v>
      </c>
      <c s="469">
        <v>0</v>
      </c>
      <c s="465">
        <v>2012682.73</v>
      </c>
      <c s="682">
        <v>45000</v>
      </c>
      <c s="682">
        <v>47192</v>
      </c>
      <c s="519">
        <v>2012682.73</v>
      </c>
      <c s="862">
        <v>4.291666666666667</v>
      </c>
      <c s="862">
        <v>6</v>
      </c>
      <c s="684">
        <v>0.073772000000000004</v>
      </c>
      <c s="473">
        <v>4.291666666666667</v>
      </c>
      <c s="473">
        <v>5.9999999999999991</v>
      </c>
      <c s="474">
        <v>0.073772000000000004</v>
      </c>
      <c s="783" t="s">
        <v>1478</v>
      </c>
      <c s="783" t="s">
        <v>1479</v>
      </c>
    </row>
    <row r="1471" spans="1:41" s="783" customFormat="1" ht="14.4">
      <c r="A1471" s="24" t="s">
        <v>2012</v>
      </c>
      <c s="517">
        <v>1</v>
      </c>
      <c s="24" t="s">
        <v>3428</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40000000</v>
      </c>
      <c s="463">
        <v>0</v>
      </c>
      <c s="464">
        <v>0</v>
      </c>
      <c s="464">
        <v>0</v>
      </c>
      <c s="464">
        <v>0</v>
      </c>
      <c s="469">
        <v>0</v>
      </c>
      <c s="469">
        <v>0</v>
      </c>
      <c s="465">
        <v>40000000</v>
      </c>
      <c s="682">
        <v>44987</v>
      </c>
      <c s="682">
        <v>46083</v>
      </c>
      <c s="519">
        <v>40000000</v>
      </c>
      <c s="862">
        <v>1.2555555555555555</v>
      </c>
      <c s="862">
        <v>3</v>
      </c>
      <c s="684">
        <v>0.061652999999999999</v>
      </c>
      <c s="473">
        <v>1.2555555555555555</v>
      </c>
      <c s="473">
        <v>3</v>
      </c>
      <c s="474">
        <v>0.061652999999999999</v>
      </c>
      <c s="783" t="s">
        <v>1478</v>
      </c>
      <c s="783" t="s">
        <v>1479</v>
      </c>
    </row>
    <row r="1472" spans="1:41" s="783" customFormat="1" ht="14.4">
      <c r="A1472" s="24" t="s">
        <v>2013</v>
      </c>
      <c s="517">
        <v>1</v>
      </c>
      <c s="24" t="s">
        <v>3429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158857.5</v>
      </c>
      <c s="463">
        <v>0</v>
      </c>
      <c s="464">
        <v>0</v>
      </c>
      <c s="464">
        <v>623.51999999999998</v>
      </c>
      <c s="464">
        <v>0</v>
      </c>
      <c s="469">
        <v>0</v>
      </c>
      <c s="469">
        <v>0</v>
      </c>
      <c s="465">
        <v>158857.5</v>
      </c>
      <c s="682">
        <v>45037</v>
      </c>
      <c s="682">
        <v>46498</v>
      </c>
      <c s="519">
        <v>158857.5</v>
      </c>
      <c s="862">
        <v>2.3916666666666666</v>
      </c>
      <c s="862">
        <v>4</v>
      </c>
      <c s="684">
        <v>0.047100000000000003</v>
      </c>
      <c s="473">
        <v>2.3916666666666666</v>
      </c>
      <c s="473">
        <v>4</v>
      </c>
      <c s="474">
        <v>0.047100000000000003</v>
      </c>
      <c s="783" t="s">
        <v>1478</v>
      </c>
      <c s="783" t="s">
        <v>1479</v>
      </c>
    </row>
    <row r="1473" spans="1:41" s="783" customFormat="1" ht="14.4">
      <c r="A1473" s="24" t="s">
        <v>2013</v>
      </c>
      <c s="517">
        <v>2</v>
      </c>
      <c s="24" t="s">
        <v>3430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100152.5</v>
      </c>
      <c s="463">
        <v>0</v>
      </c>
      <c s="464">
        <v>0</v>
      </c>
      <c s="464">
        <v>423.13999999999999</v>
      </c>
      <c s="464">
        <v>0</v>
      </c>
      <c s="469">
        <v>0</v>
      </c>
      <c s="469">
        <v>0</v>
      </c>
      <c s="465">
        <v>100152.5</v>
      </c>
      <c s="682">
        <v>45037</v>
      </c>
      <c s="682">
        <v>46864</v>
      </c>
      <c s="519">
        <v>100152.5</v>
      </c>
      <c s="862">
        <v>3.3916666666666666</v>
      </c>
      <c s="862">
        <v>5</v>
      </c>
      <c s="684">
        <v>0.050700000000000002</v>
      </c>
      <c s="473">
        <v>3.3916666666666666</v>
      </c>
      <c s="473">
        <v>5</v>
      </c>
      <c s="474">
        <v>0.050700000000000002</v>
      </c>
      <c s="783" t="s">
        <v>1478</v>
      </c>
      <c s="783" t="s">
        <v>1479</v>
      </c>
    </row>
    <row r="1474" spans="1:41" s="783" customFormat="1" ht="14.4">
      <c r="A1474" s="24" t="s">
        <v>2013</v>
      </c>
      <c s="517">
        <v>3</v>
      </c>
      <c s="24" t="s">
        <v>3431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10388130</v>
      </c>
      <c s="463">
        <v>0</v>
      </c>
      <c s="464">
        <v>0</v>
      </c>
      <c s="464">
        <v>46400.309999999998</v>
      </c>
      <c s="464">
        <v>0</v>
      </c>
      <c s="469">
        <v>0</v>
      </c>
      <c s="469">
        <v>0</v>
      </c>
      <c s="465">
        <v>10388130</v>
      </c>
      <c s="682">
        <v>45037</v>
      </c>
      <c s="682">
        <v>47229</v>
      </c>
      <c s="519">
        <v>10388130</v>
      </c>
      <c s="862">
        <v>4.3916666666666666</v>
      </c>
      <c s="862">
        <v>6</v>
      </c>
      <c s="684">
        <v>0.053600000000000002</v>
      </c>
      <c s="473">
        <v>4.3916666666666666</v>
      </c>
      <c s="473">
        <v>6</v>
      </c>
      <c s="474">
        <v>0.053600000000000002</v>
      </c>
      <c s="783" t="s">
        <v>1478</v>
      </c>
      <c s="783" t="s">
        <v>1479</v>
      </c>
    </row>
    <row r="1475" spans="1:41" s="783" customFormat="1" ht="14.4">
      <c r="A1475" s="24" t="s">
        <v>2014</v>
      </c>
      <c s="517">
        <v>1</v>
      </c>
      <c s="24" t="s">
        <v>3432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44984</v>
      </c>
      <c s="682">
        <v>48637</v>
      </c>
      <c s="519">
        <v>200000000</v>
      </c>
      <c s="862">
        <v>8.2416666666666671</v>
      </c>
      <c s="862">
        <v>10</v>
      </c>
      <c s="684">
        <v>0.078262999999999999</v>
      </c>
      <c s="473">
        <v>8.2416666666666671</v>
      </c>
      <c s="473">
        <v>10</v>
      </c>
      <c s="474">
        <v>0.078262999999999999</v>
      </c>
      <c s="783" t="s">
        <v>1478</v>
      </c>
      <c s="783" t="s">
        <v>1479</v>
      </c>
    </row>
    <row r="1476" spans="1:41" s="783" customFormat="1" ht="14.4">
      <c r="A1476" s="24" t="s">
        <v>2015</v>
      </c>
      <c s="517">
        <v>1</v>
      </c>
      <c s="24" t="s">
        <v>3433</v>
      </c>
      <c s="460" t="s">
        <v>364</v>
      </c>
      <c s="459" t="s">
        <v>365</v>
      </c>
      <c s="459" t="s">
        <v>979</v>
      </c>
      <c s="459" t="s">
        <v>371</v>
      </c>
      <c s="459" t="s">
        <v>957</v>
      </c>
      <c s="459" t="s">
        <v>366</v>
      </c>
      <c s="459" t="s">
        <v>1</v>
      </c>
      <c s="24" t="s">
        <v>2020</v>
      </c>
      <c s="459" t="s">
        <v>367</v>
      </c>
      <c s="459" t="s">
        <v>372</v>
      </c>
      <c s="460">
        <v>1</v>
      </c>
      <c s="460">
        <v>1</v>
      </c>
      <c s="460">
        <v>1</v>
      </c>
      <c s="466">
        <v>0</v>
      </c>
      <c s="466">
        <v>0</v>
      </c>
      <c s="466">
        <v>1</v>
      </c>
      <c s="466">
        <v>1</v>
      </c>
      <c s="466">
        <v>1</v>
      </c>
      <c s="466">
        <v>0</v>
      </c>
      <c s="519">
        <v>3438387.6600000001</v>
      </c>
      <c s="463">
        <v>0</v>
      </c>
      <c s="464">
        <v>0</v>
      </c>
      <c s="464">
        <v>0</v>
      </c>
      <c s="464">
        <v>0</v>
      </c>
      <c s="469">
        <v>0</v>
      </c>
      <c s="469">
        <v>0</v>
      </c>
      <c s="465">
        <v>3438387.6600000001</v>
      </c>
      <c s="682">
        <v>45041</v>
      </c>
      <c s="682">
        <v>46502</v>
      </c>
      <c s="519">
        <v>3438387.6600000001</v>
      </c>
      <c s="862">
        <v>2.4027777777777777</v>
      </c>
      <c s="862">
        <v>4</v>
      </c>
      <c s="684">
        <v>0.067556000000000005</v>
      </c>
      <c s="473">
        <v>2.4027777777777777</v>
      </c>
      <c s="473">
        <v>4</v>
      </c>
      <c s="474">
        <v>0.067556000000000005</v>
      </c>
      <c s="783" t="s">
        <v>1478</v>
      </c>
      <c s="783" t="s">
        <v>1479</v>
      </c>
    </row>
    <row r="1477" spans="1:41" s="783" customFormat="1" ht="14.4">
      <c r="A1477" s="24" t="s">
        <v>2016</v>
      </c>
      <c s="517">
        <v>1</v>
      </c>
      <c s="24" t="s">
        <v>3434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2">
        <v>45042</v>
      </c>
      <c s="682">
        <v>45408</v>
      </c>
      <c s="519">
        <v>1997150</v>
      </c>
      <c s="862">
        <v>0</v>
      </c>
      <c s="862">
        <v>0</v>
      </c>
      <c s="684">
        <v>0.032500000000000001</v>
      </c>
      <c s="473">
        <v>0</v>
      </c>
      <c s="473">
        <v>0</v>
      </c>
      <c s="474">
        <v>0</v>
      </c>
      <c s="783" t="s">
        <v>1478</v>
      </c>
      <c s="783" t="s">
        <v>1479</v>
      </c>
    </row>
    <row r="1478" spans="1:41" s="783" customFormat="1" ht="14.4">
      <c r="A1478" s="24" t="s">
        <v>2016</v>
      </c>
      <c s="517">
        <v>2</v>
      </c>
      <c s="24" t="s">
        <v>3435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1482301.25</v>
      </c>
      <c s="463">
        <v>0</v>
      </c>
      <c s="464">
        <v>0</v>
      </c>
      <c s="464">
        <v>4718.6599999999999</v>
      </c>
      <c s="464">
        <v>0</v>
      </c>
      <c s="469">
        <v>0</v>
      </c>
      <c s="469">
        <v>0</v>
      </c>
      <c s="465">
        <v>1482301.25</v>
      </c>
      <c s="682">
        <v>45042</v>
      </c>
      <c s="682">
        <v>45773</v>
      </c>
      <c s="519">
        <v>2964602.5</v>
      </c>
      <c s="862">
        <v>0.40555555555555556</v>
      </c>
      <c s="862">
        <v>2</v>
      </c>
      <c s="684">
        <v>0.038199999999999998</v>
      </c>
      <c s="473">
        <v>0.40555555555555561</v>
      </c>
      <c s="473">
        <v>2</v>
      </c>
      <c s="474">
        <v>0.038199999999999998</v>
      </c>
      <c s="783" t="s">
        <v>1478</v>
      </c>
      <c s="783" t="s">
        <v>1479</v>
      </c>
    </row>
    <row r="1479" spans="1:41" s="783" customFormat="1" ht="14.4">
      <c r="A1479" s="24" t="s">
        <v>2016</v>
      </c>
      <c s="517">
        <v>3</v>
      </c>
      <c s="24" t="s">
        <v>3436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3565960</v>
      </c>
      <c s="463">
        <v>0</v>
      </c>
      <c s="464">
        <v>0</v>
      </c>
      <c s="464">
        <v>12778.02</v>
      </c>
      <c s="464">
        <v>0</v>
      </c>
      <c s="469">
        <v>0</v>
      </c>
      <c s="469">
        <v>0</v>
      </c>
      <c s="465">
        <v>3565960</v>
      </c>
      <c s="682">
        <v>45042</v>
      </c>
      <c s="682">
        <v>46138</v>
      </c>
      <c s="519">
        <v>3565960</v>
      </c>
      <c s="862">
        <v>1.4055555555555554</v>
      </c>
      <c s="862">
        <v>3</v>
      </c>
      <c s="684">
        <v>0.042999999999999997</v>
      </c>
      <c s="473">
        <v>1.4055555555555552</v>
      </c>
      <c s="473">
        <v>3</v>
      </c>
      <c s="474">
        <v>0.042999999999999997</v>
      </c>
      <c s="783" t="s">
        <v>1478</v>
      </c>
      <c s="783" t="s">
        <v>1479</v>
      </c>
    </row>
    <row r="1480" spans="1:41" s="783" customFormat="1" ht="14.4">
      <c r="A1480" s="24" t="s">
        <v>2016</v>
      </c>
      <c s="517">
        <v>4</v>
      </c>
      <c s="24" t="s">
        <v>3437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6169482.5</v>
      </c>
      <c s="463">
        <v>0</v>
      </c>
      <c s="464">
        <v>0</v>
      </c>
      <c s="464">
        <v>24215.220000000001</v>
      </c>
      <c s="464">
        <v>0</v>
      </c>
      <c s="469">
        <v>0</v>
      </c>
      <c s="469">
        <v>0</v>
      </c>
      <c s="465">
        <v>6169482.5</v>
      </c>
      <c s="682">
        <v>45042</v>
      </c>
      <c s="682">
        <v>46503</v>
      </c>
      <c s="519">
        <v>6169482.5</v>
      </c>
      <c s="862">
        <v>2.4055555555555554</v>
      </c>
      <c s="862">
        <v>4</v>
      </c>
      <c s="684">
        <v>0.047100000000000003</v>
      </c>
      <c s="473">
        <v>2.4055555555555554</v>
      </c>
      <c s="473">
        <v>4</v>
      </c>
      <c s="474">
        <v>0.047100000000000003</v>
      </c>
      <c s="783" t="s">
        <v>1478</v>
      </c>
      <c s="783" t="s">
        <v>1479</v>
      </c>
    </row>
    <row r="1481" spans="1:41" s="783" customFormat="1" ht="14.4">
      <c r="A1481" s="24" t="s">
        <v>2016</v>
      </c>
      <c s="517">
        <v>5</v>
      </c>
      <c s="24" t="s">
        <v>3438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15882357.5</v>
      </c>
      <c s="463">
        <v>0</v>
      </c>
      <c s="464">
        <v>0</v>
      </c>
      <c s="464">
        <v>67102.960000000006</v>
      </c>
      <c s="464">
        <v>0</v>
      </c>
      <c s="469">
        <v>0</v>
      </c>
      <c s="469">
        <v>0</v>
      </c>
      <c s="465">
        <v>15882357.5</v>
      </c>
      <c s="682">
        <v>45042</v>
      </c>
      <c s="682">
        <v>46869</v>
      </c>
      <c s="519">
        <v>15882357.5</v>
      </c>
      <c s="862">
        <v>3.4055555555555554</v>
      </c>
      <c s="862">
        <v>5</v>
      </c>
      <c s="684">
        <v>0.050700000000000002</v>
      </c>
      <c s="473">
        <v>3.4055555555555554</v>
      </c>
      <c s="473">
        <v>5</v>
      </c>
      <c s="474">
        <v>0.050700000000000002</v>
      </c>
      <c s="783" t="s">
        <v>1478</v>
      </c>
      <c s="783" t="s">
        <v>1479</v>
      </c>
    </row>
    <row r="1482" spans="1:41" s="783" customFormat="1" ht="14.4">
      <c r="A1482" s="24" t="s">
        <v>2016</v>
      </c>
      <c s="517">
        <v>6</v>
      </c>
      <c s="24" t="s">
        <v>3439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2997495</v>
      </c>
      <c s="463">
        <v>0</v>
      </c>
      <c s="464">
        <v>0</v>
      </c>
      <c s="464">
        <v>13388.809999999999</v>
      </c>
      <c s="464">
        <v>0</v>
      </c>
      <c s="469">
        <v>0</v>
      </c>
      <c s="469">
        <v>0</v>
      </c>
      <c s="465">
        <v>2997495</v>
      </c>
      <c s="682">
        <v>45042</v>
      </c>
      <c s="682">
        <v>47234</v>
      </c>
      <c s="519">
        <v>2997495</v>
      </c>
      <c s="862">
        <v>4.4055555555555559</v>
      </c>
      <c s="862">
        <v>6</v>
      </c>
      <c s="684">
        <v>0.053600000000000002</v>
      </c>
      <c s="473">
        <v>4.4055555555555559</v>
      </c>
      <c s="473">
        <v>6</v>
      </c>
      <c s="474">
        <v>0.053600000000000009</v>
      </c>
      <c s="783" t="s">
        <v>1478</v>
      </c>
      <c s="783" t="s">
        <v>1479</v>
      </c>
    </row>
    <row r="1483" spans="1:41" s="783" customFormat="1" ht="14.4">
      <c r="A1483" s="24" t="s">
        <v>2016</v>
      </c>
      <c s="517">
        <v>7</v>
      </c>
      <c s="24" t="s">
        <v>3440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589852.5</v>
      </c>
      <c s="463">
        <v>0</v>
      </c>
      <c s="464">
        <v>0</v>
      </c>
      <c s="464">
        <v>2772.3099999999999</v>
      </c>
      <c s="464">
        <v>0</v>
      </c>
      <c s="469">
        <v>0</v>
      </c>
      <c s="469">
        <v>0</v>
      </c>
      <c s="465">
        <v>589852.5</v>
      </c>
      <c s="682">
        <v>45042</v>
      </c>
      <c s="682">
        <v>47599</v>
      </c>
      <c s="519">
        <v>589852.5</v>
      </c>
      <c s="862">
        <v>5.4055555555555559</v>
      </c>
      <c s="862">
        <v>7</v>
      </c>
      <c s="684">
        <v>0.056399999999999999</v>
      </c>
      <c s="473">
        <v>5.4055555555555559</v>
      </c>
      <c s="473">
        <v>7</v>
      </c>
      <c s="474">
        <v>0.056399999999999992</v>
      </c>
      <c s="783" t="s">
        <v>1478</v>
      </c>
      <c s="783" t="s">
        <v>1479</v>
      </c>
    </row>
    <row r="1484" spans="1:41" s="783" customFormat="1" ht="14.4">
      <c r="A1484" s="24" t="s">
        <v>2016</v>
      </c>
      <c s="517">
        <v>8</v>
      </c>
      <c s="24" t="s">
        <v>3441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159300</v>
      </c>
      <c s="463">
        <v>0</v>
      </c>
      <c s="464">
        <v>0</v>
      </c>
      <c s="464">
        <v>787.21000000000004</v>
      </c>
      <c s="464">
        <v>0</v>
      </c>
      <c s="469">
        <v>0</v>
      </c>
      <c s="469">
        <v>0</v>
      </c>
      <c s="465">
        <v>159300</v>
      </c>
      <c s="682">
        <v>45042</v>
      </c>
      <c s="682">
        <v>47964</v>
      </c>
      <c s="519">
        <v>159300</v>
      </c>
      <c s="862">
        <v>6.4055555555555559</v>
      </c>
      <c s="862">
        <v>8</v>
      </c>
      <c s="684">
        <v>0.059299999999999999</v>
      </c>
      <c s="473">
        <v>6.4055555555555559</v>
      </c>
      <c s="473">
        <v>8</v>
      </c>
      <c s="474">
        <v>0.059299999999999999</v>
      </c>
      <c s="783" t="s">
        <v>1478</v>
      </c>
      <c s="783" t="s">
        <v>1479</v>
      </c>
    </row>
    <row r="1485" spans="1:41" s="783" customFormat="1" ht="14.4">
      <c r="A1485" s="24" t="s">
        <v>2027</v>
      </c>
      <c s="517">
        <v>1</v>
      </c>
      <c s="24" t="s">
        <v>4158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2">
        <v>45063</v>
      </c>
      <c s="682">
        <v>45429</v>
      </c>
      <c s="683">
        <v>72865</v>
      </c>
      <c s="862">
        <v>0</v>
      </c>
      <c s="862">
        <v>0</v>
      </c>
      <c s="684">
        <v>0.032500000000000001</v>
      </c>
      <c s="473">
        <v>0</v>
      </c>
      <c s="473">
        <v>0</v>
      </c>
      <c s="474">
        <v>0</v>
      </c>
      <c s="783" t="s">
        <v>1478</v>
      </c>
      <c s="783" t="s">
        <v>1479</v>
      </c>
    </row>
    <row r="1486" spans="1:41" s="783" customFormat="1" ht="14.4">
      <c r="A1486" s="24" t="s">
        <v>2027</v>
      </c>
      <c s="517">
        <v>2</v>
      </c>
      <c s="24" t="s">
        <v>4159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365210</v>
      </c>
      <c s="463">
        <v>0</v>
      </c>
      <c s="464">
        <v>182605</v>
      </c>
      <c s="464">
        <v>1162.5899999999999</v>
      </c>
      <c s="464">
        <v>0</v>
      </c>
      <c s="469">
        <v>0</v>
      </c>
      <c s="469">
        <v>0</v>
      </c>
      <c s="465">
        <v>182605</v>
      </c>
      <c s="682">
        <v>45063</v>
      </c>
      <c s="682">
        <v>45794</v>
      </c>
      <c s="683">
        <v>365210</v>
      </c>
      <c s="862">
        <v>0.46388888888888891</v>
      </c>
      <c s="862">
        <v>2</v>
      </c>
      <c s="684">
        <v>0.038199999999999998</v>
      </c>
      <c s="473">
        <v>0.46388888888888891</v>
      </c>
      <c s="473">
        <v>2</v>
      </c>
      <c s="474">
        <v>0.038199999999999998</v>
      </c>
      <c s="783" t="s">
        <v>1478</v>
      </c>
      <c s="783" t="s">
        <v>1479</v>
      </c>
    </row>
    <row r="1487" spans="1:41" s="783" customFormat="1" ht="14.4">
      <c r="A1487" s="24" t="s">
        <v>2027</v>
      </c>
      <c s="517">
        <v>3</v>
      </c>
      <c s="24" t="s">
        <v>4160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986480</v>
      </c>
      <c s="463">
        <v>0</v>
      </c>
      <c s="464">
        <v>0</v>
      </c>
      <c s="464">
        <v>3534.8899999999999</v>
      </c>
      <c s="464">
        <v>0</v>
      </c>
      <c s="469">
        <v>0</v>
      </c>
      <c s="469">
        <v>0</v>
      </c>
      <c s="465">
        <v>986480</v>
      </c>
      <c s="682">
        <v>45063</v>
      </c>
      <c s="682">
        <v>46159</v>
      </c>
      <c s="683">
        <v>986480</v>
      </c>
      <c s="862">
        <v>1.4638888888888888</v>
      </c>
      <c s="862">
        <v>3</v>
      </c>
      <c s="684">
        <v>0.042999999999999997</v>
      </c>
      <c s="473">
        <v>1.4638888888888888</v>
      </c>
      <c s="473">
        <v>3</v>
      </c>
      <c s="474">
        <v>0.042999999999999997</v>
      </c>
      <c s="783" t="s">
        <v>1478</v>
      </c>
      <c s="783" t="s">
        <v>1479</v>
      </c>
    </row>
    <row r="1488" spans="1:41" s="783" customFormat="1" ht="14.4">
      <c r="A1488" s="24" t="s">
        <v>2027</v>
      </c>
      <c s="517">
        <v>4</v>
      </c>
      <c s="24" t="s">
        <v>4161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853435</v>
      </c>
      <c s="463">
        <v>0</v>
      </c>
      <c s="464">
        <v>0</v>
      </c>
      <c s="464">
        <v>3349.73</v>
      </c>
      <c s="464">
        <v>0</v>
      </c>
      <c s="469">
        <v>0</v>
      </c>
      <c s="469">
        <v>0</v>
      </c>
      <c s="465">
        <v>853435</v>
      </c>
      <c s="682">
        <v>45063</v>
      </c>
      <c s="682">
        <v>46524</v>
      </c>
      <c s="683">
        <v>853435</v>
      </c>
      <c s="862">
        <v>2.463888888888889</v>
      </c>
      <c s="862">
        <v>4</v>
      </c>
      <c s="684">
        <v>0.047100000000000003</v>
      </c>
      <c s="473">
        <v>2.463888888888889</v>
      </c>
      <c s="473">
        <v>4</v>
      </c>
      <c s="474">
        <v>0.047100000000000003</v>
      </c>
      <c s="783" t="s">
        <v>1478</v>
      </c>
      <c s="783" t="s">
        <v>1479</v>
      </c>
    </row>
    <row r="1489" spans="1:41" s="783" customFormat="1" ht="14.4">
      <c r="A1489" s="24" t="s">
        <v>2027</v>
      </c>
      <c s="517">
        <v>5</v>
      </c>
      <c s="24" t="s">
        <v>4162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956685</v>
      </c>
      <c s="463">
        <v>0</v>
      </c>
      <c s="464">
        <v>0</v>
      </c>
      <c s="464">
        <v>4041.9899999999998</v>
      </c>
      <c s="464">
        <v>0</v>
      </c>
      <c s="469">
        <v>0</v>
      </c>
      <c s="469">
        <v>0</v>
      </c>
      <c s="465">
        <v>956685</v>
      </c>
      <c s="682">
        <v>45063</v>
      </c>
      <c s="682">
        <v>46890</v>
      </c>
      <c s="683">
        <v>956685</v>
      </c>
      <c s="862">
        <v>3.463888888888889</v>
      </c>
      <c s="862">
        <v>5</v>
      </c>
      <c s="684">
        <v>0.050700000000000002</v>
      </c>
      <c s="473">
        <v>3.463888888888889</v>
      </c>
      <c s="473">
        <v>5</v>
      </c>
      <c s="474">
        <v>0.050699999999999995</v>
      </c>
      <c s="783" t="s">
        <v>1478</v>
      </c>
      <c s="783" t="s">
        <v>1479</v>
      </c>
    </row>
    <row r="1490" spans="1:41" s="783" customFormat="1" ht="14.4">
      <c r="A1490" s="24" t="s">
        <v>2027</v>
      </c>
      <c s="517">
        <v>6</v>
      </c>
      <c s="24" t="s">
        <v>4163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674517.5</v>
      </c>
      <c s="463">
        <v>0</v>
      </c>
      <c s="464">
        <v>0</v>
      </c>
      <c s="464">
        <v>3012.8400000000001</v>
      </c>
      <c s="464">
        <v>0</v>
      </c>
      <c s="469">
        <v>0</v>
      </c>
      <c s="469">
        <v>0</v>
      </c>
      <c s="465">
        <v>674517.5</v>
      </c>
      <c s="682">
        <v>45063</v>
      </c>
      <c s="682">
        <v>47255</v>
      </c>
      <c s="683">
        <v>674517.5</v>
      </c>
      <c s="862">
        <v>4.4638888888888886</v>
      </c>
      <c s="862">
        <v>6</v>
      </c>
      <c s="684">
        <v>0.053600000000000002</v>
      </c>
      <c s="473">
        <v>4.4638888888888886</v>
      </c>
      <c s="473">
        <v>6</v>
      </c>
      <c s="474">
        <v>0.053600000000000002</v>
      </c>
      <c s="783" t="s">
        <v>1478</v>
      </c>
      <c s="783" t="s">
        <v>1479</v>
      </c>
    </row>
    <row r="1491" spans="1:41" s="783" customFormat="1" ht="14.4">
      <c r="A1491" s="24" t="s">
        <v>2027</v>
      </c>
      <c s="517">
        <v>7</v>
      </c>
      <c s="24" t="s">
        <v>4164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1356852.5</v>
      </c>
      <c s="463">
        <v>0</v>
      </c>
      <c s="464">
        <v>0</v>
      </c>
      <c s="464">
        <v>6377.21</v>
      </c>
      <c s="464">
        <v>0</v>
      </c>
      <c s="469">
        <v>0</v>
      </c>
      <c s="469">
        <v>0</v>
      </c>
      <c s="465">
        <v>1356852.5</v>
      </c>
      <c s="682">
        <v>45063</v>
      </c>
      <c s="682">
        <v>47620</v>
      </c>
      <c s="683">
        <v>1356852.5</v>
      </c>
      <c s="862">
        <v>5.4638888888888886</v>
      </c>
      <c s="862">
        <v>7</v>
      </c>
      <c s="684">
        <v>0.056399999999999999</v>
      </c>
      <c s="473">
        <v>5.4638888888888886</v>
      </c>
      <c s="473">
        <v>7</v>
      </c>
      <c s="474">
        <v>0.056399999999999999</v>
      </c>
      <c s="783" t="s">
        <v>1478</v>
      </c>
      <c s="783" t="s">
        <v>1479</v>
      </c>
    </row>
    <row r="1492" spans="1:41" s="783" customFormat="1" ht="14.4">
      <c r="A1492" s="24" t="s">
        <v>2027</v>
      </c>
      <c s="517">
        <v>8</v>
      </c>
      <c s="24" t="s">
        <v>4165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4927237.5</v>
      </c>
      <c s="463">
        <v>0</v>
      </c>
      <c s="464">
        <v>0</v>
      </c>
      <c s="464">
        <v>24348.77</v>
      </c>
      <c s="464">
        <v>0</v>
      </c>
      <c s="469">
        <v>0</v>
      </c>
      <c s="469">
        <v>0</v>
      </c>
      <c s="465">
        <v>4927237.5</v>
      </c>
      <c s="682">
        <v>45063</v>
      </c>
      <c s="682">
        <v>47985</v>
      </c>
      <c s="683">
        <v>4927237.5</v>
      </c>
      <c s="862">
        <v>6.4638888888888886</v>
      </c>
      <c s="862">
        <v>8</v>
      </c>
      <c s="684">
        <v>0.059299999999999999</v>
      </c>
      <c s="473">
        <v>6.4638888888888886</v>
      </c>
      <c s="473">
        <v>8</v>
      </c>
      <c s="474">
        <v>0.059299999999999992</v>
      </c>
      <c s="783" t="s">
        <v>1478</v>
      </c>
      <c s="783" t="s">
        <v>1479</v>
      </c>
    </row>
    <row r="1493" spans="1:41" s="783" customFormat="1" ht="14.4">
      <c r="A1493" s="24" t="s">
        <v>2027</v>
      </c>
      <c s="517">
        <v>9</v>
      </c>
      <c s="24" t="s">
        <v>4166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4071029.5</v>
      </c>
      <c s="463">
        <v>0</v>
      </c>
      <c s="464">
        <v>0</v>
      </c>
      <c s="464">
        <v>21067.580000000002</v>
      </c>
      <c s="464">
        <v>0</v>
      </c>
      <c s="469">
        <v>0</v>
      </c>
      <c s="469">
        <v>0</v>
      </c>
      <c s="465">
        <v>4071029.5</v>
      </c>
      <c s="682">
        <v>45063</v>
      </c>
      <c s="682">
        <v>48351</v>
      </c>
      <c s="683">
        <v>4071029.5</v>
      </c>
      <c s="862">
        <v>7.4638888888888886</v>
      </c>
      <c s="862">
        <v>9</v>
      </c>
      <c s="684">
        <v>0.062100000000000002</v>
      </c>
      <c s="473">
        <v>7.4638888888888886</v>
      </c>
      <c s="473">
        <v>9</v>
      </c>
      <c s="474">
        <v>0.062100000000000002</v>
      </c>
      <c s="783" t="s">
        <v>1478</v>
      </c>
      <c s="783" t="s">
        <v>1479</v>
      </c>
    </row>
    <row r="1494" spans="1:41" s="783" customFormat="1" ht="14.4">
      <c r="A1494" s="24" t="s">
        <v>2027</v>
      </c>
      <c s="517">
        <v>10</v>
      </c>
      <c s="24" t="s">
        <v>4167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653631.5</v>
      </c>
      <c s="463">
        <v>0</v>
      </c>
      <c s="464">
        <v>0</v>
      </c>
      <c s="464">
        <v>3540.5</v>
      </c>
      <c s="464">
        <v>0</v>
      </c>
      <c s="469">
        <v>0</v>
      </c>
      <c s="469">
        <v>0</v>
      </c>
      <c s="465">
        <v>653631.5</v>
      </c>
      <c s="682">
        <v>45063</v>
      </c>
      <c s="682">
        <v>48716</v>
      </c>
      <c s="683">
        <v>653631.5</v>
      </c>
      <c s="862">
        <v>8.4638888888888886</v>
      </c>
      <c s="862">
        <v>10</v>
      </c>
      <c s="684">
        <v>0.065000000000000002</v>
      </c>
      <c s="473">
        <v>8.4638888888888886</v>
      </c>
      <c s="473">
        <v>10</v>
      </c>
      <c s="474">
        <v>0.065000000000000002</v>
      </c>
      <c s="783" t="s">
        <v>1478</v>
      </c>
      <c s="783" t="s">
        <v>1479</v>
      </c>
    </row>
    <row r="1495" spans="1:41" s="783" customFormat="1" ht="14.4">
      <c r="A1495" s="24" t="s">
        <v>2028</v>
      </c>
      <c s="517">
        <v>1</v>
      </c>
      <c s="24" t="s">
        <v>4168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2">
        <v>45070</v>
      </c>
      <c s="682">
        <v>45436</v>
      </c>
      <c s="683">
        <v>361375</v>
      </c>
      <c s="862">
        <v>0</v>
      </c>
      <c s="862">
        <v>0</v>
      </c>
      <c s="684">
        <v>0.032500000000000001</v>
      </c>
      <c s="473">
        <v>0</v>
      </c>
      <c s="473">
        <v>0</v>
      </c>
      <c s="474">
        <v>0</v>
      </c>
      <c s="783" t="s">
        <v>1478</v>
      </c>
      <c s="783" t="s">
        <v>1479</v>
      </c>
    </row>
    <row r="1496" spans="1:41" s="783" customFormat="1" ht="14.4">
      <c r="A1496" s="24" t="s">
        <v>2028</v>
      </c>
      <c s="517">
        <v>2</v>
      </c>
      <c s="24" t="s">
        <v>4169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885885</v>
      </c>
      <c s="463">
        <v>0</v>
      </c>
      <c s="464">
        <v>442942.5</v>
      </c>
      <c s="464">
        <v>2820.0700000000002</v>
      </c>
      <c s="464">
        <v>0</v>
      </c>
      <c s="469">
        <v>0</v>
      </c>
      <c s="469">
        <v>0</v>
      </c>
      <c s="465">
        <v>442942.5</v>
      </c>
      <c s="682">
        <v>45070</v>
      </c>
      <c s="682">
        <v>45801</v>
      </c>
      <c s="683">
        <v>885885</v>
      </c>
      <c s="862">
        <v>0.48333333333333334</v>
      </c>
      <c s="862">
        <v>2</v>
      </c>
      <c s="684">
        <v>0.038199999999999998</v>
      </c>
      <c s="473">
        <v>0.48333333333333334</v>
      </c>
      <c s="473">
        <v>2</v>
      </c>
      <c s="474">
        <v>0.038199999999999998</v>
      </c>
      <c s="783" t="s">
        <v>1478</v>
      </c>
      <c s="783" t="s">
        <v>1479</v>
      </c>
    </row>
    <row r="1497" spans="1:41" s="783" customFormat="1" ht="14.4">
      <c r="A1497" s="24" t="s">
        <v>2028</v>
      </c>
      <c s="517">
        <v>3</v>
      </c>
      <c s="24" t="s">
        <v>4170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799302.5</v>
      </c>
      <c s="463">
        <v>0</v>
      </c>
      <c s="464">
        <v>0</v>
      </c>
      <c s="464">
        <v>2864.1700000000001</v>
      </c>
      <c s="464">
        <v>0</v>
      </c>
      <c s="469">
        <v>0</v>
      </c>
      <c s="469">
        <v>0</v>
      </c>
      <c s="465">
        <v>799302.5</v>
      </c>
      <c s="682">
        <v>45070</v>
      </c>
      <c s="682">
        <v>46166</v>
      </c>
      <c s="683">
        <v>799302.5</v>
      </c>
      <c s="862">
        <v>1.4833333333333334</v>
      </c>
      <c s="862">
        <v>3</v>
      </c>
      <c s="684">
        <v>0.042999999999999997</v>
      </c>
      <c s="473">
        <v>1.4833333333333334</v>
      </c>
      <c s="473">
        <v>3</v>
      </c>
      <c s="474">
        <v>0.042999999999999997</v>
      </c>
      <c s="783" t="s">
        <v>1478</v>
      </c>
      <c s="783" t="s">
        <v>1479</v>
      </c>
    </row>
    <row r="1498" spans="1:41" s="783" customFormat="1" ht="14.4">
      <c r="A1498" s="24" t="s">
        <v>2028</v>
      </c>
      <c s="517">
        <v>4</v>
      </c>
      <c s="24" t="s">
        <v>4171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1532377.5</v>
      </c>
      <c s="463">
        <v>0</v>
      </c>
      <c s="464">
        <v>0</v>
      </c>
      <c s="464">
        <v>6014.5799999999999</v>
      </c>
      <c s="464">
        <v>0</v>
      </c>
      <c s="469">
        <v>0</v>
      </c>
      <c s="469">
        <v>0</v>
      </c>
      <c s="465">
        <v>1532377.5</v>
      </c>
      <c s="682">
        <v>45070</v>
      </c>
      <c s="682">
        <v>46531</v>
      </c>
      <c s="683">
        <v>1532377.5</v>
      </c>
      <c s="862">
        <v>2.4833333333333334</v>
      </c>
      <c s="862">
        <v>4</v>
      </c>
      <c s="684">
        <v>0.047100000000000003</v>
      </c>
      <c s="473">
        <v>2.4833333333333334</v>
      </c>
      <c s="473">
        <v>4</v>
      </c>
      <c s="474">
        <v>0.047100000000000003</v>
      </c>
      <c s="783" t="s">
        <v>1478</v>
      </c>
      <c s="783" t="s">
        <v>1479</v>
      </c>
    </row>
    <row r="1499" spans="1:41" s="783" customFormat="1" ht="14.4">
      <c r="A1499" s="24" t="s">
        <v>2028</v>
      </c>
      <c s="517">
        <v>5</v>
      </c>
      <c s="24" t="s">
        <v>4172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2371505</v>
      </c>
      <c s="463">
        <v>0</v>
      </c>
      <c s="464">
        <v>0</v>
      </c>
      <c s="464">
        <v>10019.610000000001</v>
      </c>
      <c s="464">
        <v>0</v>
      </c>
      <c s="469">
        <v>0</v>
      </c>
      <c s="469">
        <v>0</v>
      </c>
      <c s="465">
        <v>2371505</v>
      </c>
      <c s="682">
        <v>45070</v>
      </c>
      <c s="682">
        <v>46897</v>
      </c>
      <c s="683">
        <v>2371505</v>
      </c>
      <c s="862">
        <v>3.4833333333333334</v>
      </c>
      <c s="862">
        <v>5</v>
      </c>
      <c s="684">
        <v>0.050700000000000002</v>
      </c>
      <c s="473">
        <v>3.4833333333333334</v>
      </c>
      <c s="473">
        <v>5</v>
      </c>
      <c s="474">
        <v>0.050700000000000002</v>
      </c>
      <c s="783" t="s">
        <v>1478</v>
      </c>
      <c s="783" t="s">
        <v>1479</v>
      </c>
    </row>
    <row r="1500" spans="1:41" s="783" customFormat="1" ht="14.4">
      <c r="A1500" s="24" t="s">
        <v>2028</v>
      </c>
      <c s="517">
        <v>6</v>
      </c>
      <c s="24" t="s">
        <v>4173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4465562.5</v>
      </c>
      <c s="463">
        <v>0</v>
      </c>
      <c s="464">
        <v>0</v>
      </c>
      <c s="464">
        <v>19946.18</v>
      </c>
      <c s="464">
        <v>0</v>
      </c>
      <c s="469">
        <v>0</v>
      </c>
      <c s="469">
        <v>0</v>
      </c>
      <c s="465">
        <v>4465562.5</v>
      </c>
      <c s="682">
        <v>45070</v>
      </c>
      <c s="682">
        <v>47262</v>
      </c>
      <c s="683">
        <v>4465562.5</v>
      </c>
      <c s="862">
        <v>4.4833333333333334</v>
      </c>
      <c s="862">
        <v>6</v>
      </c>
      <c s="684">
        <v>0.053600000000000002</v>
      </c>
      <c s="473">
        <v>4.4833333333333334</v>
      </c>
      <c s="473">
        <v>6</v>
      </c>
      <c s="474">
        <v>0.053600000000000002</v>
      </c>
      <c s="783" t="s">
        <v>1478</v>
      </c>
      <c s="783" t="s">
        <v>1479</v>
      </c>
    </row>
    <row r="1501" spans="1:41" s="783" customFormat="1" ht="14.4">
      <c r="A1501" s="24" t="s">
        <v>2028</v>
      </c>
      <c s="517">
        <v>7</v>
      </c>
      <c s="24" t="s">
        <v>4174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7655545</v>
      </c>
      <c s="463">
        <v>0</v>
      </c>
      <c s="464">
        <v>0</v>
      </c>
      <c s="464">
        <v>35981.059999999998</v>
      </c>
      <c s="464">
        <v>0</v>
      </c>
      <c s="469">
        <v>0</v>
      </c>
      <c s="469">
        <v>0</v>
      </c>
      <c s="465">
        <v>7655545</v>
      </c>
      <c s="682">
        <v>45070</v>
      </c>
      <c s="682">
        <v>47627</v>
      </c>
      <c s="683">
        <v>7655545</v>
      </c>
      <c s="862">
        <v>5.4833333333333334</v>
      </c>
      <c s="862">
        <v>7</v>
      </c>
      <c s="684">
        <v>0.056399999999999999</v>
      </c>
      <c s="473">
        <v>5.4833333333333334</v>
      </c>
      <c s="473">
        <v>7</v>
      </c>
      <c s="474">
        <v>0.056399999999999999</v>
      </c>
      <c s="783" t="s">
        <v>1478</v>
      </c>
      <c s="783" t="s">
        <v>1479</v>
      </c>
    </row>
    <row r="1502" spans="1:41" s="783" customFormat="1" ht="14.4">
      <c r="A1502" s="24" t="s">
        <v>2028</v>
      </c>
      <c s="517">
        <v>8</v>
      </c>
      <c s="24" t="s">
        <v>4175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1114362.5</v>
      </c>
      <c s="463">
        <v>0</v>
      </c>
      <c s="464">
        <v>0</v>
      </c>
      <c s="464">
        <v>5506.8100000000004</v>
      </c>
      <c s="464">
        <v>0</v>
      </c>
      <c s="469">
        <v>0</v>
      </c>
      <c s="469">
        <v>0</v>
      </c>
      <c s="465">
        <v>1114362.5</v>
      </c>
      <c s="682">
        <v>45070</v>
      </c>
      <c s="682">
        <v>47992</v>
      </c>
      <c s="683">
        <v>1114362.5</v>
      </c>
      <c s="862">
        <v>6.4833333333333334</v>
      </c>
      <c s="862">
        <v>8</v>
      </c>
      <c s="684">
        <v>0.059299999999999999</v>
      </c>
      <c s="473">
        <v>6.4833333333333334</v>
      </c>
      <c s="473">
        <v>8</v>
      </c>
      <c s="474">
        <v>0.059299999999999992</v>
      </c>
      <c s="783" t="s">
        <v>1478</v>
      </c>
      <c s="783" t="s">
        <v>1479</v>
      </c>
    </row>
    <row r="1503" spans="1:41" s="783" customFormat="1" ht="14.4">
      <c r="A1503" s="24" t="s">
        <v>2028</v>
      </c>
      <c s="517">
        <v>9</v>
      </c>
      <c s="24" t="s">
        <v>4176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265500</v>
      </c>
      <c s="463">
        <v>0</v>
      </c>
      <c s="464">
        <v>0</v>
      </c>
      <c s="464">
        <v>1373.96</v>
      </c>
      <c s="464">
        <v>0</v>
      </c>
      <c s="469">
        <v>0</v>
      </c>
      <c s="469">
        <v>0</v>
      </c>
      <c s="465">
        <v>265500</v>
      </c>
      <c s="682">
        <v>45070</v>
      </c>
      <c s="682">
        <v>48358</v>
      </c>
      <c s="683">
        <v>265500</v>
      </c>
      <c s="862">
        <v>7.4833333333333334</v>
      </c>
      <c s="862">
        <v>9</v>
      </c>
      <c s="684">
        <v>0.062100000000000002</v>
      </c>
      <c s="473">
        <v>7.4833333333333334</v>
      </c>
      <c s="473">
        <v>9</v>
      </c>
      <c s="474">
        <v>0.062099999999999995</v>
      </c>
      <c s="783" t="s">
        <v>1478</v>
      </c>
      <c s="783" t="s">
        <v>1479</v>
      </c>
    </row>
    <row r="1504" spans="1:41" s="783" customFormat="1" ht="14.4">
      <c r="A1504" s="24" t="s">
        <v>2028</v>
      </c>
      <c s="517">
        <v>10</v>
      </c>
      <c s="24" t="s">
        <v>4177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361227.5</v>
      </c>
      <c s="463">
        <v>0</v>
      </c>
      <c s="464">
        <v>0</v>
      </c>
      <c s="464">
        <v>1956.6500000000001</v>
      </c>
      <c s="464">
        <v>0</v>
      </c>
      <c s="469">
        <v>0</v>
      </c>
      <c s="469">
        <v>0</v>
      </c>
      <c s="465">
        <v>361227.5</v>
      </c>
      <c s="682">
        <v>45070</v>
      </c>
      <c s="682">
        <v>48723</v>
      </c>
      <c s="683">
        <v>361227.5</v>
      </c>
      <c s="862">
        <v>8.4833333333333325</v>
      </c>
      <c s="862">
        <v>10</v>
      </c>
      <c s="684">
        <v>0.065000000000000002</v>
      </c>
      <c s="473">
        <v>8.4833333333333325</v>
      </c>
      <c s="473">
        <v>10</v>
      </c>
      <c s="474">
        <v>0.065000000000000002</v>
      </c>
      <c s="783" t="s">
        <v>1478</v>
      </c>
      <c s="783" t="s">
        <v>1479</v>
      </c>
    </row>
    <row r="1505" spans="1:41" s="783" customFormat="1" ht="14.4">
      <c r="A1505" s="24" t="s">
        <v>2029</v>
      </c>
      <c s="517">
        <v>1</v>
      </c>
      <c s="24" t="s">
        <v>4178</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44984</v>
      </c>
      <c s="682">
        <v>48637</v>
      </c>
      <c s="683">
        <v>200000000</v>
      </c>
      <c s="862">
        <v>8.2416666666666671</v>
      </c>
      <c s="862">
        <v>10</v>
      </c>
      <c s="684">
        <v>0.078262999999999999</v>
      </c>
      <c s="473">
        <v>8.2416666666666671</v>
      </c>
      <c s="473">
        <v>10</v>
      </c>
      <c s="474">
        <v>0.078262999999999999</v>
      </c>
      <c s="783" t="s">
        <v>1478</v>
      </c>
      <c s="783" t="s">
        <v>1479</v>
      </c>
    </row>
    <row r="1506" spans="1:41" s="783" customFormat="1" ht="14.4">
      <c r="A1506" s="24" t="s">
        <v>3456</v>
      </c>
      <c s="517">
        <v>1</v>
      </c>
      <c s="24" t="s">
        <v>4179</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44984</v>
      </c>
      <c s="682">
        <v>48637</v>
      </c>
      <c s="683">
        <v>200000000</v>
      </c>
      <c s="862">
        <v>8.2416666666666671</v>
      </c>
      <c s="862">
        <v>10</v>
      </c>
      <c s="684">
        <v>0.078262999999999999</v>
      </c>
      <c s="473">
        <v>8.2416666666666671</v>
      </c>
      <c s="473">
        <v>10</v>
      </c>
      <c s="474">
        <v>0.078262999999999999</v>
      </c>
      <c s="783" t="s">
        <v>1478</v>
      </c>
      <c s="783" t="s">
        <v>1479</v>
      </c>
    </row>
    <row r="1507" spans="1:41" s="783" customFormat="1" ht="14.4">
      <c r="A1507" s="24" t="s">
        <v>3457</v>
      </c>
      <c s="517">
        <v>1</v>
      </c>
      <c s="24" t="s">
        <v>4180</v>
      </c>
      <c s="460" t="s">
        <v>364</v>
      </c>
      <c s="459" t="s">
        <v>365</v>
      </c>
      <c s="459" t="s">
        <v>979</v>
      </c>
      <c s="459" t="s">
        <v>831</v>
      </c>
      <c s="459" t="s">
        <v>957</v>
      </c>
      <c s="459" t="s">
        <v>366</v>
      </c>
      <c s="459" t="s">
        <v>1</v>
      </c>
      <c s="459" t="s">
        <v>831</v>
      </c>
      <c s="459" t="s">
        <v>367</v>
      </c>
      <c s="459" t="s">
        <v>372</v>
      </c>
      <c s="460">
        <v>1</v>
      </c>
      <c s="460">
        <v>1</v>
      </c>
      <c s="460">
        <v>1</v>
      </c>
      <c s="466">
        <v>0</v>
      </c>
      <c s="466">
        <v>0</v>
      </c>
      <c s="466">
        <v>1</v>
      </c>
      <c s="467">
        <v>1</v>
      </c>
      <c s="467">
        <v>1</v>
      </c>
      <c s="467">
        <v>0</v>
      </c>
      <c s="519">
        <v>14173820.699999999</v>
      </c>
      <c s="463">
        <v>0</v>
      </c>
      <c s="464">
        <v>0</v>
      </c>
      <c s="464">
        <v>0</v>
      </c>
      <c s="464">
        <v>0</v>
      </c>
      <c s="469">
        <v>0</v>
      </c>
      <c s="469">
        <v>0</v>
      </c>
      <c s="465">
        <v>14173820.699999999</v>
      </c>
      <c s="682">
        <v>44995</v>
      </c>
      <c s="682">
        <v>46822</v>
      </c>
      <c s="683">
        <v>14173820.699999999</v>
      </c>
      <c s="862">
        <v>3.2777777777777777</v>
      </c>
      <c s="862">
        <v>5</v>
      </c>
      <c s="684">
        <v>0.071294999999999997</v>
      </c>
      <c s="473">
        <v>3.2777777777777777</v>
      </c>
      <c s="473">
        <v>5</v>
      </c>
      <c s="474">
        <v>0.071294999999999997</v>
      </c>
      <c s="783" t="s">
        <v>1478</v>
      </c>
      <c s="783" t="s">
        <v>1479</v>
      </c>
    </row>
    <row r="1508" spans="1:41" s="783" customFormat="1" ht="14.4">
      <c r="A1508" s="24" t="s">
        <v>3462</v>
      </c>
      <c s="517">
        <v>1</v>
      </c>
      <c s="24" t="s">
        <v>4181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1">
        <v>45110</v>
      </c>
      <c s="682">
        <v>45476</v>
      </c>
      <c s="683">
        <v>142337.5</v>
      </c>
      <c s="862">
        <v>0</v>
      </c>
      <c s="862">
        <v>0</v>
      </c>
      <c s="684">
        <v>0.032500000000000001</v>
      </c>
      <c s="473">
        <v>0</v>
      </c>
      <c s="473">
        <v>0</v>
      </c>
      <c s="474">
        <v>0</v>
      </c>
      <c s="783" t="s">
        <v>1478</v>
      </c>
      <c s="783" t="s">
        <v>1479</v>
      </c>
    </row>
    <row r="1509" spans="1:41" s="783" customFormat="1" ht="14.4">
      <c r="A1509" s="24" t="s">
        <v>3462</v>
      </c>
      <c s="517">
        <v>2</v>
      </c>
      <c s="24" t="s">
        <v>4182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53100</v>
      </c>
      <c s="463">
        <v>0</v>
      </c>
      <c s="464">
        <v>0</v>
      </c>
      <c s="464">
        <v>169.03</v>
      </c>
      <c s="464">
        <v>0</v>
      </c>
      <c s="469">
        <v>0</v>
      </c>
      <c s="469">
        <v>0</v>
      </c>
      <c s="465">
        <v>53100</v>
      </c>
      <c s="681">
        <v>45110</v>
      </c>
      <c s="682">
        <v>45841</v>
      </c>
      <c s="683">
        <v>53100</v>
      </c>
      <c s="862">
        <v>0.59166666666666667</v>
      </c>
      <c s="862">
        <v>2</v>
      </c>
      <c s="684">
        <v>0.038199999999999998</v>
      </c>
      <c s="473">
        <v>0.59166666666666667</v>
      </c>
      <c s="473">
        <v>2</v>
      </c>
      <c s="474">
        <v>0.038199999999999998</v>
      </c>
      <c s="783" t="s">
        <v>1478</v>
      </c>
      <c s="783" t="s">
        <v>1479</v>
      </c>
    </row>
    <row r="1510" spans="1:41" s="783" customFormat="1" ht="14.4">
      <c r="A1510" s="24" t="s">
        <v>3462</v>
      </c>
      <c s="517">
        <v>3</v>
      </c>
      <c s="24" t="s">
        <v>4183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145730</v>
      </c>
      <c s="463">
        <v>0</v>
      </c>
      <c s="464">
        <v>0</v>
      </c>
      <c s="464">
        <v>522.20000000000005</v>
      </c>
      <c s="464">
        <v>0</v>
      </c>
      <c s="469">
        <v>0</v>
      </c>
      <c s="469">
        <v>0</v>
      </c>
      <c s="465">
        <v>145730</v>
      </c>
      <c s="681">
        <v>45110</v>
      </c>
      <c s="682">
        <v>46206</v>
      </c>
      <c s="683">
        <v>145730</v>
      </c>
      <c s="862">
        <v>1.5916666666666666</v>
      </c>
      <c s="862">
        <v>3</v>
      </c>
      <c s="684">
        <v>0.042999999999999997</v>
      </c>
      <c s="473">
        <v>1.5916666666666666</v>
      </c>
      <c s="473">
        <v>3</v>
      </c>
      <c s="474">
        <v>0.042999999999999997</v>
      </c>
      <c s="783" t="s">
        <v>1478</v>
      </c>
      <c s="783" t="s">
        <v>1479</v>
      </c>
    </row>
    <row r="1511" spans="1:41" s="783" customFormat="1" ht="14.4">
      <c r="A1511" s="24" t="s">
        <v>3462</v>
      </c>
      <c s="517">
        <v>4</v>
      </c>
      <c s="24" t="s">
        <v>4184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198240</v>
      </c>
      <c s="463">
        <v>0</v>
      </c>
      <c s="464">
        <v>0</v>
      </c>
      <c s="464">
        <v>778.09000000000003</v>
      </c>
      <c s="464">
        <v>0</v>
      </c>
      <c s="469">
        <v>0</v>
      </c>
      <c s="469">
        <v>0</v>
      </c>
      <c s="465">
        <v>198240</v>
      </c>
      <c s="681">
        <v>45110</v>
      </c>
      <c s="682">
        <v>46571</v>
      </c>
      <c s="683">
        <v>198240</v>
      </c>
      <c s="862">
        <v>2.5916666666666668</v>
      </c>
      <c s="862">
        <v>4</v>
      </c>
      <c s="684">
        <v>0.047100000000000003</v>
      </c>
      <c s="473">
        <v>2.5916666666666668</v>
      </c>
      <c s="473">
        <v>4</v>
      </c>
      <c s="474">
        <v>0.047100000000000003</v>
      </c>
      <c s="783" t="s">
        <v>1478</v>
      </c>
      <c s="783" t="s">
        <v>1479</v>
      </c>
    </row>
    <row r="1512" spans="1:41" s="783" customFormat="1" ht="14.4">
      <c r="A1512" s="24" t="s">
        <v>3462</v>
      </c>
      <c s="517">
        <v>5</v>
      </c>
      <c s="24" t="s">
        <v>4185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2892917.5</v>
      </c>
      <c s="463">
        <v>0</v>
      </c>
      <c s="464">
        <v>0</v>
      </c>
      <c s="464">
        <v>12222.58</v>
      </c>
      <c s="464">
        <v>0</v>
      </c>
      <c s="469">
        <v>0</v>
      </c>
      <c s="469">
        <v>0</v>
      </c>
      <c s="465">
        <v>2892917.5</v>
      </c>
      <c s="681">
        <v>45110</v>
      </c>
      <c s="682">
        <v>46937</v>
      </c>
      <c s="683">
        <v>2892917.5</v>
      </c>
      <c s="862">
        <v>3.5916666666666668</v>
      </c>
      <c s="862">
        <v>5</v>
      </c>
      <c s="684">
        <v>0.050700000000000002</v>
      </c>
      <c s="473">
        <v>3.5916666666666672</v>
      </c>
      <c s="473">
        <v>5</v>
      </c>
      <c s="474">
        <v>0.050700000000000002</v>
      </c>
      <c s="783" t="s">
        <v>1478</v>
      </c>
      <c s="783" t="s">
        <v>1479</v>
      </c>
    </row>
    <row r="1513" spans="1:41" s="783" customFormat="1" ht="14.4">
      <c r="A1513" s="24" t="s">
        <v>3462</v>
      </c>
      <c s="517">
        <v>6</v>
      </c>
      <c s="24" t="s">
        <v>4186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11498657.5</v>
      </c>
      <c s="463">
        <v>0</v>
      </c>
      <c s="464">
        <v>0</v>
      </c>
      <c s="464">
        <v>51360.669999999998</v>
      </c>
      <c s="464">
        <v>0</v>
      </c>
      <c s="469">
        <v>0</v>
      </c>
      <c s="469">
        <v>0</v>
      </c>
      <c s="465">
        <v>11498657.5</v>
      </c>
      <c s="681">
        <v>45110</v>
      </c>
      <c s="682">
        <v>47302</v>
      </c>
      <c s="683">
        <v>11498657.5</v>
      </c>
      <c s="862">
        <v>4.5916666666666668</v>
      </c>
      <c s="862">
        <v>6</v>
      </c>
      <c s="684">
        <v>0.053600000000000002</v>
      </c>
      <c s="473">
        <v>4.5916666666666668</v>
      </c>
      <c s="473">
        <v>6</v>
      </c>
      <c s="474">
        <v>0.053600000000000002</v>
      </c>
      <c s="783" t="s">
        <v>1478</v>
      </c>
      <c s="783" t="s">
        <v>1479</v>
      </c>
    </row>
    <row r="1514" spans="1:41" s="783" customFormat="1" ht="14.4">
      <c r="A1514" s="24" t="s">
        <v>3463</v>
      </c>
      <c s="517">
        <v>1</v>
      </c>
      <c s="24" t="s">
        <v>4187</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1">
        <v>44984</v>
      </c>
      <c s="682">
        <v>48637</v>
      </c>
      <c s="683">
        <v>200000000</v>
      </c>
      <c s="862">
        <v>8.2416666666666671</v>
      </c>
      <c s="862">
        <v>10</v>
      </c>
      <c s="684">
        <v>0.078262999999999999</v>
      </c>
      <c s="473">
        <v>8.2416666666666671</v>
      </c>
      <c s="473">
        <v>10</v>
      </c>
      <c s="474">
        <v>0.078262999999999999</v>
      </c>
      <c s="783" t="s">
        <v>1478</v>
      </c>
      <c s="783" t="s">
        <v>1479</v>
      </c>
    </row>
    <row r="1515" spans="1:41" s="783" customFormat="1" ht="14.4">
      <c r="A1515" s="24" t="s">
        <v>3464</v>
      </c>
      <c s="517">
        <v>1</v>
      </c>
      <c s="24" t="s">
        <v>4188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2296720.3700000001</v>
      </c>
      <c s="463">
        <v>0</v>
      </c>
      <c s="464">
        <v>0</v>
      </c>
      <c s="464">
        <v>0</v>
      </c>
      <c s="464">
        <v>0</v>
      </c>
      <c s="469">
        <v>0</v>
      </c>
      <c s="469">
        <v>0</v>
      </c>
      <c s="465">
        <v>2296720.3700000001</v>
      </c>
      <c s="681">
        <v>44995</v>
      </c>
      <c s="682">
        <v>46822</v>
      </c>
      <c s="683">
        <v>2296720.3700000001</v>
      </c>
      <c s="862">
        <v>3.2777777777777777</v>
      </c>
      <c s="862">
        <v>5</v>
      </c>
      <c s="684">
        <v>0.071294999999999997</v>
      </c>
      <c s="473">
        <v>3.2777777777777777</v>
      </c>
      <c s="473">
        <v>5</v>
      </c>
      <c s="474">
        <v>0.071294999999999997</v>
      </c>
      <c s="783" t="s">
        <v>1478</v>
      </c>
      <c s="783" t="s">
        <v>1479</v>
      </c>
    </row>
    <row r="1516" spans="1:41" s="783" customFormat="1" ht="14.4">
      <c r="A1516" s="24" t="s">
        <v>3465</v>
      </c>
      <c s="517">
        <v>1</v>
      </c>
      <c s="24" t="s">
        <v>4189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3690219.5</v>
      </c>
      <c s="463">
        <v>0</v>
      </c>
      <c s="464">
        <v>0</v>
      </c>
      <c s="464">
        <v>0</v>
      </c>
      <c s="464">
        <v>0</v>
      </c>
      <c s="469">
        <v>0</v>
      </c>
      <c s="469">
        <v>0</v>
      </c>
      <c s="465">
        <v>3690219.5</v>
      </c>
      <c s="681">
        <v>44995</v>
      </c>
      <c s="682">
        <v>46822</v>
      </c>
      <c s="683">
        <v>3690219.5</v>
      </c>
      <c s="862">
        <v>3.2777777777777777</v>
      </c>
      <c s="862">
        <v>5</v>
      </c>
      <c s="684">
        <v>0.071294999999999997</v>
      </c>
      <c s="473">
        <v>3.2777777777777777</v>
      </c>
      <c s="473">
        <v>5</v>
      </c>
      <c s="474">
        <v>0.071294999999999997</v>
      </c>
      <c s="783" t="s">
        <v>1478</v>
      </c>
      <c s="783" t="s">
        <v>1479</v>
      </c>
    </row>
    <row r="1517" spans="1:41" s="783" customFormat="1" ht="14.4">
      <c r="A1517" s="24" t="s">
        <v>3466</v>
      </c>
      <c s="517">
        <v>1</v>
      </c>
      <c s="24" t="s">
        <v>4190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2864683.3900000001</v>
      </c>
      <c s="463">
        <v>0</v>
      </c>
      <c s="464">
        <v>0</v>
      </c>
      <c s="464">
        <v>0</v>
      </c>
      <c s="464">
        <v>0</v>
      </c>
      <c s="469">
        <v>0</v>
      </c>
      <c s="469">
        <v>0</v>
      </c>
      <c s="465">
        <v>2864683.3900000001</v>
      </c>
      <c s="681">
        <v>45000</v>
      </c>
      <c s="682">
        <v>47192</v>
      </c>
      <c s="683">
        <v>2864683.3900000001</v>
      </c>
      <c s="862">
        <v>4.291666666666667</v>
      </c>
      <c s="862">
        <v>6</v>
      </c>
      <c s="684">
        <v>0.073772000000000004</v>
      </c>
      <c s="473">
        <v>4.291666666666667</v>
      </c>
      <c s="473">
        <v>6</v>
      </c>
      <c s="474">
        <v>0.073772000000000004</v>
      </c>
      <c s="783" t="s">
        <v>1478</v>
      </c>
      <c s="783" t="s">
        <v>1479</v>
      </c>
    </row>
    <row r="1518" spans="1:41" s="783" customFormat="1" ht="14.4">
      <c r="A1518" s="24" t="s">
        <v>3467</v>
      </c>
      <c s="517">
        <v>1</v>
      </c>
      <c s="24" t="s">
        <v>4191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1">
        <v>45118</v>
      </c>
      <c s="682">
        <v>45484</v>
      </c>
      <c s="683">
        <v>53100</v>
      </c>
      <c s="862">
        <v>0</v>
      </c>
      <c s="862">
        <v>0</v>
      </c>
      <c s="684">
        <v>0.032500000000000001</v>
      </c>
      <c s="473">
        <v>0</v>
      </c>
      <c s="473">
        <v>0</v>
      </c>
      <c s="474">
        <v>0</v>
      </c>
      <c s="783" t="s">
        <v>1478</v>
      </c>
      <c s="783" t="s">
        <v>1479</v>
      </c>
    </row>
    <row r="1519" spans="1:41" s="783" customFormat="1" ht="14.4">
      <c r="A1519" s="24" t="s">
        <v>3467</v>
      </c>
      <c s="517">
        <v>2</v>
      </c>
      <c s="24" t="s">
        <v>4192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180540</v>
      </c>
      <c s="463">
        <v>0</v>
      </c>
      <c s="464">
        <v>0</v>
      </c>
      <c s="464">
        <v>574.72000000000003</v>
      </c>
      <c s="464">
        <v>0</v>
      </c>
      <c s="469">
        <v>0</v>
      </c>
      <c s="469">
        <v>0</v>
      </c>
      <c s="465">
        <v>180540</v>
      </c>
      <c s="681">
        <v>45118</v>
      </c>
      <c s="682">
        <v>45849</v>
      </c>
      <c s="683">
        <v>180540</v>
      </c>
      <c s="862">
        <v>0.61388888888888893</v>
      </c>
      <c s="862">
        <v>2</v>
      </c>
      <c s="684">
        <v>0.038199999999999998</v>
      </c>
      <c s="473">
        <v>0.61388888888888893</v>
      </c>
      <c s="473">
        <v>2</v>
      </c>
      <c s="474">
        <v>0.038199999999999998</v>
      </c>
      <c s="783" t="s">
        <v>1478</v>
      </c>
      <c s="783" t="s">
        <v>1479</v>
      </c>
    </row>
    <row r="1520" spans="1:41" s="783" customFormat="1" ht="14.4">
      <c r="A1520" s="24" t="s">
        <v>3467</v>
      </c>
      <c s="517">
        <v>3</v>
      </c>
      <c s="24" t="s">
        <v>4193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165642.5</v>
      </c>
      <c s="463">
        <v>0</v>
      </c>
      <c s="464">
        <v>0</v>
      </c>
      <c s="464">
        <v>593.54999999999995</v>
      </c>
      <c s="464">
        <v>0</v>
      </c>
      <c s="469">
        <v>0</v>
      </c>
      <c s="469">
        <v>0</v>
      </c>
      <c s="465">
        <v>165642.5</v>
      </c>
      <c s="681">
        <v>45118</v>
      </c>
      <c s="682">
        <v>46214</v>
      </c>
      <c s="683">
        <v>165642.5</v>
      </c>
      <c s="862">
        <v>1.6138888888888889</v>
      </c>
      <c s="862">
        <v>3</v>
      </c>
      <c s="684">
        <v>0.042999999999999997</v>
      </c>
      <c s="473">
        <v>1.6138888888888892</v>
      </c>
      <c s="473">
        <v>3</v>
      </c>
      <c s="474">
        <v>0.042999999999999997</v>
      </c>
      <c s="783" t="s">
        <v>1478</v>
      </c>
      <c s="783" t="s">
        <v>1479</v>
      </c>
    </row>
    <row r="1521" spans="1:41" s="783" customFormat="1" ht="14.4">
      <c r="A1521" s="24" t="s">
        <v>3467</v>
      </c>
      <c s="517">
        <v>4</v>
      </c>
      <c s="24" t="s">
        <v>4194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89827.5</v>
      </c>
      <c s="463">
        <v>0</v>
      </c>
      <c s="464">
        <v>0</v>
      </c>
      <c s="464">
        <v>352.56999999999999</v>
      </c>
      <c s="464">
        <v>0</v>
      </c>
      <c s="469">
        <v>0</v>
      </c>
      <c s="469">
        <v>0</v>
      </c>
      <c s="465">
        <v>89827.5</v>
      </c>
      <c s="681">
        <v>45118</v>
      </c>
      <c s="682">
        <v>46579</v>
      </c>
      <c s="683">
        <v>89827.5</v>
      </c>
      <c s="862">
        <v>2.6138888888888889</v>
      </c>
      <c s="862">
        <v>4</v>
      </c>
      <c s="684">
        <v>0.047100000000000003</v>
      </c>
      <c s="473">
        <v>2.6138888888888889</v>
      </c>
      <c s="473">
        <v>4</v>
      </c>
      <c s="474">
        <v>0.047100000000000003</v>
      </c>
      <c s="783" t="s">
        <v>1478</v>
      </c>
      <c s="783" t="s">
        <v>1479</v>
      </c>
    </row>
    <row r="1522" spans="1:41" s="783" customFormat="1" ht="14.4">
      <c r="A1522" s="24" t="s">
        <v>3467</v>
      </c>
      <c s="517">
        <v>5</v>
      </c>
      <c s="24" t="s">
        <v>4195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162840</v>
      </c>
      <c s="463">
        <v>0</v>
      </c>
      <c s="464">
        <v>0</v>
      </c>
      <c s="464">
        <v>688</v>
      </c>
      <c s="464">
        <v>0</v>
      </c>
      <c s="469">
        <v>0</v>
      </c>
      <c s="469">
        <v>0</v>
      </c>
      <c s="465">
        <v>162840</v>
      </c>
      <c s="681">
        <v>45118</v>
      </c>
      <c s="682">
        <v>46945</v>
      </c>
      <c s="683">
        <v>162840</v>
      </c>
      <c s="862">
        <v>3.6138888888888889</v>
      </c>
      <c s="862">
        <v>5</v>
      </c>
      <c s="684">
        <v>0.050700000000000002</v>
      </c>
      <c s="473">
        <v>3.6138888888888885</v>
      </c>
      <c s="473">
        <v>5</v>
      </c>
      <c s="474">
        <v>0.050700000000000009</v>
      </c>
      <c s="783" t="s">
        <v>1478</v>
      </c>
      <c s="783" t="s">
        <v>1479</v>
      </c>
    </row>
    <row r="1523" spans="1:41" s="783" customFormat="1" ht="14.4">
      <c r="A1523" s="24" t="s">
        <v>3467</v>
      </c>
      <c s="517">
        <v>6</v>
      </c>
      <c s="24" t="s">
        <v>4196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93367.5</v>
      </c>
      <c s="463">
        <v>0</v>
      </c>
      <c s="464">
        <v>0</v>
      </c>
      <c s="464">
        <v>417.04000000000002</v>
      </c>
      <c s="464">
        <v>0</v>
      </c>
      <c s="469">
        <v>0</v>
      </c>
      <c s="469">
        <v>0</v>
      </c>
      <c s="465">
        <v>93367.5</v>
      </c>
      <c s="681">
        <v>45118</v>
      </c>
      <c s="682">
        <v>47310</v>
      </c>
      <c s="683">
        <v>93367.5</v>
      </c>
      <c s="862">
        <v>4.6138888888888889</v>
      </c>
      <c s="862">
        <v>6</v>
      </c>
      <c s="684">
        <v>0.053600000000000002</v>
      </c>
      <c s="473">
        <v>4.6138888888888889</v>
      </c>
      <c s="473">
        <v>6</v>
      </c>
      <c s="474">
        <v>0.053600000000000009</v>
      </c>
      <c s="783" t="s">
        <v>1478</v>
      </c>
      <c s="783" t="s">
        <v>1479</v>
      </c>
    </row>
    <row r="1524" spans="1:41" s="783" customFormat="1" ht="14.4">
      <c r="A1524" s="24" t="s">
        <v>3467</v>
      </c>
      <c s="517">
        <v>7</v>
      </c>
      <c s="24" t="s">
        <v>4197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99710</v>
      </c>
      <c s="463">
        <v>0</v>
      </c>
      <c s="464">
        <v>0</v>
      </c>
      <c s="464">
        <v>468.63999999999999</v>
      </c>
      <c s="464">
        <v>0</v>
      </c>
      <c s="469">
        <v>0</v>
      </c>
      <c s="469">
        <v>0</v>
      </c>
      <c s="465">
        <v>99710</v>
      </c>
      <c s="681">
        <v>45118</v>
      </c>
      <c s="682">
        <v>47675</v>
      </c>
      <c s="683">
        <v>99710</v>
      </c>
      <c s="862">
        <v>5.6138888888888889</v>
      </c>
      <c s="862">
        <v>7</v>
      </c>
      <c s="684">
        <v>0.056399999999999999</v>
      </c>
      <c s="473">
        <v>5.6138888888888889</v>
      </c>
      <c s="473">
        <v>7</v>
      </c>
      <c s="474">
        <v>0.056400000000000006</v>
      </c>
      <c s="783" t="s">
        <v>1478</v>
      </c>
      <c s="783" t="s">
        <v>1479</v>
      </c>
    </row>
    <row r="1525" spans="1:41" s="783" customFormat="1" ht="14.4">
      <c r="A1525" s="24" t="s">
        <v>3467</v>
      </c>
      <c s="517">
        <v>8</v>
      </c>
      <c s="24" t="s">
        <v>4198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451792.5</v>
      </c>
      <c s="463">
        <v>0</v>
      </c>
      <c s="464">
        <v>0</v>
      </c>
      <c s="464">
        <v>2232.6100000000001</v>
      </c>
      <c s="464">
        <v>0</v>
      </c>
      <c s="469">
        <v>0</v>
      </c>
      <c s="469">
        <v>0</v>
      </c>
      <c s="465">
        <v>451792.5</v>
      </c>
      <c s="681">
        <v>45118</v>
      </c>
      <c s="682">
        <v>48040</v>
      </c>
      <c s="683">
        <v>451792.5</v>
      </c>
      <c s="862">
        <v>6.6138888888888889</v>
      </c>
      <c s="862">
        <v>8</v>
      </c>
      <c s="684">
        <v>0.059299999999999999</v>
      </c>
      <c s="473">
        <v>6.6138888888888889</v>
      </c>
      <c s="473">
        <v>8</v>
      </c>
      <c s="474">
        <v>0.059299999999999999</v>
      </c>
      <c s="783" t="s">
        <v>1478</v>
      </c>
      <c s="783" t="s">
        <v>1479</v>
      </c>
    </row>
    <row r="1526" spans="1:41" s="783" customFormat="1" ht="14.4">
      <c r="A1526" s="24" t="s">
        <v>3467</v>
      </c>
      <c s="517">
        <v>9</v>
      </c>
      <c s="24" t="s">
        <v>4199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2150402.5</v>
      </c>
      <c s="463">
        <v>0</v>
      </c>
      <c s="464">
        <v>0</v>
      </c>
      <c s="464">
        <v>11128.33</v>
      </c>
      <c s="464">
        <v>0</v>
      </c>
      <c s="469">
        <v>0</v>
      </c>
      <c s="469">
        <v>0</v>
      </c>
      <c s="465">
        <v>2150402.5</v>
      </c>
      <c s="681">
        <v>45118</v>
      </c>
      <c s="682">
        <v>48406</v>
      </c>
      <c s="683">
        <v>2150402.5</v>
      </c>
      <c s="862">
        <v>7.6138888888888889</v>
      </c>
      <c s="862">
        <v>9</v>
      </c>
      <c s="684">
        <v>0.062100000000000002</v>
      </c>
      <c s="473">
        <v>7.6138888888888889</v>
      </c>
      <c s="473">
        <v>9</v>
      </c>
      <c s="474">
        <v>0.062100000000000002</v>
      </c>
      <c s="783" t="s">
        <v>1478</v>
      </c>
      <c s="783" t="s">
        <v>1479</v>
      </c>
    </row>
    <row r="1527" spans="1:41" s="783" customFormat="1" ht="14.4">
      <c r="A1527" s="24" t="s">
        <v>3467</v>
      </c>
      <c s="517">
        <v>10</v>
      </c>
      <c s="24" t="s">
        <v>4200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1392547.5</v>
      </c>
      <c s="463">
        <v>0</v>
      </c>
      <c s="464">
        <v>0</v>
      </c>
      <c s="464">
        <v>7542.9700000000003</v>
      </c>
      <c s="464">
        <v>0</v>
      </c>
      <c s="469">
        <v>0</v>
      </c>
      <c s="469">
        <v>0</v>
      </c>
      <c s="465">
        <v>1392547.5</v>
      </c>
      <c s="681">
        <v>45118</v>
      </c>
      <c s="682">
        <v>48771</v>
      </c>
      <c s="683">
        <v>1392547.5</v>
      </c>
      <c s="862">
        <v>8.6138888888888889</v>
      </c>
      <c s="862">
        <v>10</v>
      </c>
      <c s="684">
        <v>0.065000000000000002</v>
      </c>
      <c s="473">
        <v>8.6138888888888889</v>
      </c>
      <c s="473">
        <v>10</v>
      </c>
      <c s="474">
        <v>0.065000000000000002</v>
      </c>
      <c s="783" t="s">
        <v>1478</v>
      </c>
      <c s="783" t="s">
        <v>1479</v>
      </c>
    </row>
    <row r="1528" spans="1:41" s="783" customFormat="1" ht="14.4">
      <c r="A1528" s="24" t="s">
        <v>3468</v>
      </c>
      <c s="517">
        <v>1</v>
      </c>
      <c s="24" t="s">
        <v>4201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5667701.0899999999</v>
      </c>
      <c s="463">
        <v>0</v>
      </c>
      <c s="464">
        <v>0</v>
      </c>
      <c s="464">
        <v>0</v>
      </c>
      <c s="464">
        <v>0</v>
      </c>
      <c s="469">
        <v>0</v>
      </c>
      <c s="469">
        <v>0</v>
      </c>
      <c s="465">
        <v>5667701.0899999999</v>
      </c>
      <c s="681">
        <v>45000</v>
      </c>
      <c s="682">
        <v>47192</v>
      </c>
      <c s="683">
        <v>5667701.0899999999</v>
      </c>
      <c s="862">
        <v>4.291666666666667</v>
      </c>
      <c s="862">
        <v>6</v>
      </c>
      <c s="684">
        <v>0.073772000000000004</v>
      </c>
      <c s="473">
        <v>4.291666666666667</v>
      </c>
      <c s="473">
        <v>6</v>
      </c>
      <c s="474">
        <v>0.073772000000000004</v>
      </c>
      <c s="783" t="s">
        <v>1478</v>
      </c>
      <c s="783" t="s">
        <v>1479</v>
      </c>
    </row>
    <row r="1529" spans="1:41" s="783" customFormat="1" ht="14.4">
      <c r="A1529" s="24" t="s">
        <v>3469</v>
      </c>
      <c s="517">
        <v>1</v>
      </c>
      <c s="24" t="s">
        <v>4202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2327282.1400000001</v>
      </c>
      <c s="463">
        <v>0</v>
      </c>
      <c s="464">
        <v>0</v>
      </c>
      <c s="464">
        <v>0</v>
      </c>
      <c s="464">
        <v>0</v>
      </c>
      <c s="469">
        <v>0</v>
      </c>
      <c s="469">
        <v>0</v>
      </c>
      <c s="465">
        <v>2327282.1400000001</v>
      </c>
      <c s="681">
        <v>45000</v>
      </c>
      <c s="682">
        <v>47192</v>
      </c>
      <c s="683">
        <v>2327282.1400000001</v>
      </c>
      <c s="862">
        <v>4.291666666666667</v>
      </c>
      <c s="862">
        <v>6</v>
      </c>
      <c s="684">
        <v>0.073772000000000004</v>
      </c>
      <c s="473">
        <v>4.291666666666667</v>
      </c>
      <c s="473">
        <v>6</v>
      </c>
      <c s="474">
        <v>0.073772000000000004</v>
      </c>
      <c s="783" t="s">
        <v>1478</v>
      </c>
      <c s="783" t="s">
        <v>1479</v>
      </c>
    </row>
    <row r="1530" spans="1:41" s="783" customFormat="1" ht="14.4">
      <c r="A1530" s="24" t="s">
        <v>3470</v>
      </c>
      <c s="517">
        <v>1</v>
      </c>
      <c s="24" t="s">
        <v>4203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3676061.6699999999</v>
      </c>
      <c s="463">
        <v>0</v>
      </c>
      <c s="464">
        <v>0</v>
      </c>
      <c s="464">
        <v>0</v>
      </c>
      <c s="464">
        <v>0</v>
      </c>
      <c s="469">
        <v>0</v>
      </c>
      <c s="469">
        <v>0</v>
      </c>
      <c s="465">
        <v>3676061.6699999999</v>
      </c>
      <c s="681">
        <v>45000</v>
      </c>
      <c s="682">
        <v>47192</v>
      </c>
      <c s="683">
        <v>3676061.6699999999</v>
      </c>
      <c s="862">
        <v>4.291666666666667</v>
      </c>
      <c s="862">
        <v>6</v>
      </c>
      <c s="684">
        <v>0.073772000000000004</v>
      </c>
      <c s="473">
        <v>4.291666666666667</v>
      </c>
      <c s="473">
        <v>6</v>
      </c>
      <c s="474">
        <v>0.073772000000000004</v>
      </c>
      <c s="783" t="s">
        <v>1478</v>
      </c>
      <c s="783" t="s">
        <v>1479</v>
      </c>
    </row>
    <row r="1531" spans="1:41" s="783" customFormat="1" ht="14.4">
      <c r="A1531" s="24" t="s">
        <v>3471</v>
      </c>
      <c s="517">
        <v>1</v>
      </c>
      <c s="24" t="s">
        <v>4204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3354715.7200000002</v>
      </c>
      <c s="463">
        <v>0</v>
      </c>
      <c s="464">
        <v>0</v>
      </c>
      <c s="464">
        <v>0</v>
      </c>
      <c s="464">
        <v>0</v>
      </c>
      <c s="469">
        <v>0</v>
      </c>
      <c s="469">
        <v>0</v>
      </c>
      <c s="465">
        <v>3354715.7200000002</v>
      </c>
      <c s="681">
        <v>45000</v>
      </c>
      <c s="682">
        <v>47192</v>
      </c>
      <c s="683">
        <v>3354715.7200000002</v>
      </c>
      <c s="862">
        <v>4.291666666666667</v>
      </c>
      <c s="862">
        <v>6</v>
      </c>
      <c s="684">
        <v>0.073772000000000004</v>
      </c>
      <c s="473">
        <v>4.291666666666667</v>
      </c>
      <c s="473">
        <v>6</v>
      </c>
      <c s="474">
        <v>0.073772000000000004</v>
      </c>
      <c s="783" t="s">
        <v>1478</v>
      </c>
      <c s="783" t="s">
        <v>1479</v>
      </c>
    </row>
    <row r="1532" spans="1:41" s="783" customFormat="1" ht="14.4">
      <c r="A1532" s="24" t="s">
        <v>3486</v>
      </c>
      <c s="517">
        <v>1</v>
      </c>
      <c s="24" t="s">
        <v>4205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7191734.7999999998</v>
      </c>
      <c s="463">
        <v>0</v>
      </c>
      <c s="464">
        <v>0</v>
      </c>
      <c s="464">
        <v>0</v>
      </c>
      <c s="464">
        <v>0</v>
      </c>
      <c s="469">
        <v>0</v>
      </c>
      <c s="469">
        <v>0</v>
      </c>
      <c s="465">
        <v>7191734.7999999998</v>
      </c>
      <c s="681">
        <v>44987</v>
      </c>
      <c s="682">
        <v>46083</v>
      </c>
      <c s="683">
        <v>7191734.7999999998</v>
      </c>
      <c s="862">
        <v>1.2555555555555555</v>
      </c>
      <c s="862">
        <v>3</v>
      </c>
      <c s="684">
        <v>0.061652999999999999</v>
      </c>
      <c s="473">
        <v>1.2555555555555555</v>
      </c>
      <c s="473">
        <v>3</v>
      </c>
      <c s="474">
        <v>0.061652999999999999</v>
      </c>
      <c s="783" t="s">
        <v>1478</v>
      </c>
      <c s="783" t="s">
        <v>1479</v>
      </c>
    </row>
    <row r="1533" spans="1:41" s="783" customFormat="1" ht="14.4">
      <c r="A1533" s="24" t="s">
        <v>3487</v>
      </c>
      <c s="517">
        <v>1</v>
      </c>
      <c s="24" t="s">
        <v>4206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7172766.4500000002</v>
      </c>
      <c s="463">
        <v>0</v>
      </c>
      <c s="464">
        <v>0</v>
      </c>
      <c s="464">
        <v>0</v>
      </c>
      <c s="464">
        <v>0</v>
      </c>
      <c s="469">
        <v>0</v>
      </c>
      <c s="469">
        <v>0</v>
      </c>
      <c s="465">
        <v>7172766.4500000002</v>
      </c>
      <c s="681">
        <v>44995</v>
      </c>
      <c s="682">
        <v>46822</v>
      </c>
      <c s="683">
        <v>7172766.4500000002</v>
      </c>
      <c s="862">
        <v>3.2777777777777777</v>
      </c>
      <c s="862">
        <v>5</v>
      </c>
      <c s="684">
        <v>0.071294999999999997</v>
      </c>
      <c s="473">
        <v>3.2777777777777777</v>
      </c>
      <c s="473">
        <v>5</v>
      </c>
      <c s="474">
        <v>0.071294999999999997</v>
      </c>
      <c s="783" t="s">
        <v>1478</v>
      </c>
      <c s="783" t="s">
        <v>1479</v>
      </c>
    </row>
    <row r="1534" spans="1:41" s="783" customFormat="1" ht="14.4">
      <c r="A1534" s="24" t="s">
        <v>3488</v>
      </c>
      <c s="517">
        <v>1</v>
      </c>
      <c s="24" t="s">
        <v>4207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2180249.6099999999</v>
      </c>
      <c s="463">
        <v>0</v>
      </c>
      <c s="464">
        <v>0</v>
      </c>
      <c s="464">
        <v>0</v>
      </c>
      <c s="464">
        <v>0</v>
      </c>
      <c s="469">
        <v>0</v>
      </c>
      <c s="469">
        <v>0</v>
      </c>
      <c s="465">
        <v>2180249.6099999999</v>
      </c>
      <c s="681">
        <v>44987</v>
      </c>
      <c s="682">
        <v>46083</v>
      </c>
      <c s="683">
        <v>2180249.6099999999</v>
      </c>
      <c s="862">
        <v>1.2555555555555555</v>
      </c>
      <c s="862">
        <v>3</v>
      </c>
      <c s="684">
        <v>0.061652999999999999</v>
      </c>
      <c s="473">
        <v>1.2555555555555555</v>
      </c>
      <c s="473">
        <v>3</v>
      </c>
      <c s="474">
        <v>0.061653000000000006</v>
      </c>
      <c s="783" t="s">
        <v>1478</v>
      </c>
      <c s="783" t="s">
        <v>1479</v>
      </c>
    </row>
    <row r="1535" spans="1:41" s="783" customFormat="1" ht="14.4">
      <c r="A1535" s="24" t="s">
        <v>3489</v>
      </c>
      <c s="517">
        <v>1</v>
      </c>
      <c s="24" t="s">
        <v>4208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166699.85999999999</v>
      </c>
      <c s="463">
        <v>0</v>
      </c>
      <c s="464">
        <v>0</v>
      </c>
      <c s="464">
        <v>0</v>
      </c>
      <c s="464">
        <v>0</v>
      </c>
      <c s="469">
        <v>0</v>
      </c>
      <c s="469">
        <v>0</v>
      </c>
      <c s="465">
        <v>166699.85999999999</v>
      </c>
      <c s="681">
        <v>44995</v>
      </c>
      <c s="682">
        <v>46822</v>
      </c>
      <c s="683">
        <v>166699.85999999999</v>
      </c>
      <c s="862">
        <v>3.2777777777777777</v>
      </c>
      <c s="862">
        <v>5</v>
      </c>
      <c s="684">
        <v>0.071294999999999997</v>
      </c>
      <c s="473">
        <v>3.2777777777777772</v>
      </c>
      <c s="473">
        <v>5</v>
      </c>
      <c s="474">
        <v>0.071294999999999997</v>
      </c>
      <c s="783" t="s">
        <v>1478</v>
      </c>
      <c s="783" t="s">
        <v>1479</v>
      </c>
    </row>
    <row r="1536" spans="1:41" s="783" customFormat="1" ht="14.4">
      <c r="A1536" s="24" t="s">
        <v>3490</v>
      </c>
      <c s="517">
        <v>1</v>
      </c>
      <c s="24" t="s">
        <v>4209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96877.440000000002</v>
      </c>
      <c s="463">
        <v>0</v>
      </c>
      <c s="464">
        <v>0</v>
      </c>
      <c s="464">
        <v>0</v>
      </c>
      <c s="464">
        <v>0</v>
      </c>
      <c s="469">
        <v>0</v>
      </c>
      <c s="469">
        <v>0</v>
      </c>
      <c s="465">
        <v>96877.440000000002</v>
      </c>
      <c s="681">
        <v>44995</v>
      </c>
      <c s="682">
        <v>46822</v>
      </c>
      <c s="683">
        <v>96877.440000000002</v>
      </c>
      <c s="862">
        <v>3.2777777777777777</v>
      </c>
      <c s="862">
        <v>5</v>
      </c>
      <c s="684">
        <v>0.071294999999999997</v>
      </c>
      <c s="473">
        <v>3.2777777777777772</v>
      </c>
      <c s="473">
        <v>5</v>
      </c>
      <c s="474">
        <v>0.071294999999999997</v>
      </c>
      <c s="783" t="s">
        <v>1478</v>
      </c>
      <c s="783" t="s">
        <v>1479</v>
      </c>
    </row>
    <row r="1537" spans="1:41" s="783" customFormat="1" ht="14.4">
      <c r="A1537" s="24" t="s">
        <v>3491</v>
      </c>
      <c s="517">
        <v>1</v>
      </c>
      <c s="24" t="s">
        <v>4210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190929.5</v>
      </c>
      <c s="463">
        <v>0</v>
      </c>
      <c s="464">
        <v>0</v>
      </c>
      <c s="464">
        <v>0</v>
      </c>
      <c s="464">
        <v>0</v>
      </c>
      <c s="469">
        <v>0</v>
      </c>
      <c s="469">
        <v>0</v>
      </c>
      <c s="465">
        <v>190929.5</v>
      </c>
      <c s="681">
        <v>44995</v>
      </c>
      <c s="682">
        <v>46822</v>
      </c>
      <c s="683">
        <v>190929.5</v>
      </c>
      <c s="862">
        <v>3.2777777777777777</v>
      </c>
      <c s="862">
        <v>5</v>
      </c>
      <c s="684">
        <v>0.071294999999999997</v>
      </c>
      <c s="473">
        <v>3.2777777777777781</v>
      </c>
      <c s="473">
        <v>5</v>
      </c>
      <c s="474">
        <v>0.071294999999999997</v>
      </c>
      <c s="783" t="s">
        <v>1478</v>
      </c>
      <c s="783" t="s">
        <v>1479</v>
      </c>
    </row>
    <row r="1538" spans="1:41" s="783" customFormat="1" ht="14.4">
      <c r="A1538" s="24" t="s">
        <v>3492</v>
      </c>
      <c s="517">
        <v>1</v>
      </c>
      <c s="24" t="s">
        <v>4211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48390.870000000003</v>
      </c>
      <c s="463">
        <v>0</v>
      </c>
      <c s="464">
        <v>0</v>
      </c>
      <c s="464">
        <v>0</v>
      </c>
      <c s="464">
        <v>0</v>
      </c>
      <c s="469">
        <v>0</v>
      </c>
      <c s="469">
        <v>0</v>
      </c>
      <c s="465">
        <v>48390.870000000003</v>
      </c>
      <c s="681">
        <v>44995</v>
      </c>
      <c s="682">
        <v>46822</v>
      </c>
      <c s="683">
        <v>48390.870000000003</v>
      </c>
      <c s="862">
        <v>3.2777777777777777</v>
      </c>
      <c s="862">
        <v>5</v>
      </c>
      <c s="684">
        <v>0.071294999999999997</v>
      </c>
      <c s="473">
        <v>3.2777777777777777</v>
      </c>
      <c s="473">
        <v>5</v>
      </c>
      <c s="474">
        <v>0.071294999999999997</v>
      </c>
      <c s="783" t="s">
        <v>1478</v>
      </c>
      <c s="783" t="s">
        <v>1479</v>
      </c>
    </row>
    <row r="1539" spans="1:41" s="783" customFormat="1" ht="14.4">
      <c r="A1539" s="24" t="s">
        <v>3493</v>
      </c>
      <c s="517">
        <v>1</v>
      </c>
      <c s="24" t="s">
        <v>4212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58155.190000000002</v>
      </c>
      <c s="463">
        <v>0</v>
      </c>
      <c s="464">
        <v>0</v>
      </c>
      <c s="464">
        <v>0</v>
      </c>
      <c s="464">
        <v>0</v>
      </c>
      <c s="469">
        <v>0</v>
      </c>
      <c s="469">
        <v>0</v>
      </c>
      <c s="465">
        <v>58155.190000000002</v>
      </c>
      <c s="681">
        <v>44995</v>
      </c>
      <c s="682">
        <v>46822</v>
      </c>
      <c s="683">
        <v>58155.190000000002</v>
      </c>
      <c s="862">
        <v>3.2777777777777777</v>
      </c>
      <c s="862">
        <v>5</v>
      </c>
      <c s="684">
        <v>0.071294999999999997</v>
      </c>
      <c s="473">
        <v>3.2777777777777777</v>
      </c>
      <c s="473">
        <v>5</v>
      </c>
      <c s="474">
        <v>0.071294999999999997</v>
      </c>
      <c s="783" t="s">
        <v>1478</v>
      </c>
      <c s="783" t="s">
        <v>1479</v>
      </c>
    </row>
    <row r="1540" spans="1:41" s="783" customFormat="1" ht="14.4">
      <c r="A1540" s="24" t="s">
        <v>3494</v>
      </c>
      <c s="517">
        <v>1</v>
      </c>
      <c s="24" t="s">
        <v>4213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158941.44</v>
      </c>
      <c s="463">
        <v>0</v>
      </c>
      <c s="464">
        <v>0</v>
      </c>
      <c s="464">
        <v>0</v>
      </c>
      <c s="464">
        <v>0</v>
      </c>
      <c s="469">
        <v>0</v>
      </c>
      <c s="469">
        <v>0</v>
      </c>
      <c s="465">
        <v>158941.44</v>
      </c>
      <c s="681">
        <v>44995</v>
      </c>
      <c s="682">
        <v>46822</v>
      </c>
      <c s="683">
        <v>158941.44</v>
      </c>
      <c s="862">
        <v>3.2777777777777777</v>
      </c>
      <c s="862">
        <v>5</v>
      </c>
      <c s="684">
        <v>0.071294999999999997</v>
      </c>
      <c s="473">
        <v>3.2777777777777777</v>
      </c>
      <c s="473">
        <v>5</v>
      </c>
      <c s="474">
        <v>0.071294999999999997</v>
      </c>
      <c s="783" t="s">
        <v>1478</v>
      </c>
      <c s="783" t="s">
        <v>1479</v>
      </c>
    </row>
    <row r="1541" spans="1:41" s="783" customFormat="1" ht="14.4">
      <c r="A1541" s="24" t="s">
        <v>3495</v>
      </c>
      <c s="517">
        <v>1</v>
      </c>
      <c s="24" t="s">
        <v>4214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96877.440000000002</v>
      </c>
      <c s="463">
        <v>0</v>
      </c>
      <c s="464">
        <v>0</v>
      </c>
      <c s="464">
        <v>0</v>
      </c>
      <c s="464">
        <v>0</v>
      </c>
      <c s="469">
        <v>0</v>
      </c>
      <c s="469">
        <v>0</v>
      </c>
      <c s="465">
        <v>96877.440000000002</v>
      </c>
      <c s="681">
        <v>44995</v>
      </c>
      <c s="682">
        <v>46822</v>
      </c>
      <c s="683">
        <v>96877.440000000002</v>
      </c>
      <c s="862">
        <v>3.2777777777777777</v>
      </c>
      <c s="862">
        <v>5</v>
      </c>
      <c s="684">
        <v>0.071294999999999997</v>
      </c>
      <c s="473">
        <v>3.2777777777777772</v>
      </c>
      <c s="473">
        <v>5</v>
      </c>
      <c s="474">
        <v>0.071294999999999997</v>
      </c>
      <c s="783" t="s">
        <v>1478</v>
      </c>
      <c s="783" t="s">
        <v>1479</v>
      </c>
    </row>
    <row r="1542" spans="1:41" s="783" customFormat="1" ht="14.4">
      <c r="A1542" s="24" t="s">
        <v>3496</v>
      </c>
      <c s="517">
        <v>1</v>
      </c>
      <c s="24" t="s">
        <v>4215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96908.429999999993</v>
      </c>
      <c s="463">
        <v>0</v>
      </c>
      <c s="464">
        <v>0</v>
      </c>
      <c s="464">
        <v>0</v>
      </c>
      <c s="464">
        <v>0</v>
      </c>
      <c s="469">
        <v>0</v>
      </c>
      <c s="469">
        <v>0</v>
      </c>
      <c s="465">
        <v>96908.429999999993</v>
      </c>
      <c s="681">
        <v>44995</v>
      </c>
      <c s="682">
        <v>46822</v>
      </c>
      <c s="683">
        <v>96908.429999999993</v>
      </c>
      <c s="862">
        <v>3.2777777777777777</v>
      </c>
      <c s="862">
        <v>5</v>
      </c>
      <c s="684">
        <v>0.071294999999999997</v>
      </c>
      <c s="473">
        <v>3.2777777777777777</v>
      </c>
      <c s="473">
        <v>5</v>
      </c>
      <c s="474">
        <v>0.071294999999999997</v>
      </c>
      <c s="783" t="s">
        <v>1478</v>
      </c>
      <c s="783" t="s">
        <v>1479</v>
      </c>
    </row>
    <row r="1543" spans="1:41" s="783" customFormat="1" ht="14.4">
      <c r="A1543" s="24" t="s">
        <v>3497</v>
      </c>
      <c s="517">
        <v>1</v>
      </c>
      <c s="24" t="s">
        <v>4216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48453.25</v>
      </c>
      <c s="463">
        <v>0</v>
      </c>
      <c s="464">
        <v>0</v>
      </c>
      <c s="464">
        <v>0</v>
      </c>
      <c s="464">
        <v>0</v>
      </c>
      <c s="469">
        <v>0</v>
      </c>
      <c s="469">
        <v>0</v>
      </c>
      <c s="465">
        <v>48453.25</v>
      </c>
      <c s="681">
        <v>44995</v>
      </c>
      <c s="682">
        <v>46822</v>
      </c>
      <c s="683">
        <v>48453.25</v>
      </c>
      <c s="862">
        <v>3.2777777777777777</v>
      </c>
      <c s="862">
        <v>5</v>
      </c>
      <c s="684">
        <v>0.071294999999999997</v>
      </c>
      <c s="473">
        <v>3.2777777777777772</v>
      </c>
      <c s="473">
        <v>5</v>
      </c>
      <c s="474">
        <v>0.071294999999999997</v>
      </c>
      <c s="783" t="s">
        <v>1478</v>
      </c>
      <c s="783" t="s">
        <v>1479</v>
      </c>
    </row>
    <row r="1544" spans="1:41" s="783" customFormat="1" ht="14.4">
      <c r="A1544" s="24" t="s">
        <v>3498</v>
      </c>
      <c s="517">
        <v>1</v>
      </c>
      <c s="24" t="s">
        <v>4217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110476.05</v>
      </c>
      <c s="463">
        <v>0</v>
      </c>
      <c s="464">
        <v>0</v>
      </c>
      <c s="464">
        <v>0</v>
      </c>
      <c s="464">
        <v>0</v>
      </c>
      <c s="469">
        <v>0</v>
      </c>
      <c s="469">
        <v>0</v>
      </c>
      <c s="465">
        <v>110476.05</v>
      </c>
      <c s="681">
        <v>44995</v>
      </c>
      <c s="682">
        <v>46822</v>
      </c>
      <c s="683">
        <v>110476.05</v>
      </c>
      <c s="862">
        <v>3.2777777777777777</v>
      </c>
      <c s="862">
        <v>5</v>
      </c>
      <c s="684">
        <v>0.071294999999999997</v>
      </c>
      <c s="473">
        <v>3.2777777777777777</v>
      </c>
      <c s="473">
        <v>5</v>
      </c>
      <c s="474">
        <v>0.071294999999999997</v>
      </c>
      <c s="783" t="s">
        <v>1478</v>
      </c>
      <c s="783" t="s">
        <v>1479</v>
      </c>
    </row>
    <row r="1545" spans="1:41" s="783" customFormat="1" ht="14.4">
      <c r="A1545" s="24" t="s">
        <v>3499</v>
      </c>
      <c s="517">
        <v>1</v>
      </c>
      <c s="24" t="s">
        <v>4218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77525.190000000002</v>
      </c>
      <c s="463">
        <v>0</v>
      </c>
      <c s="464">
        <v>0</v>
      </c>
      <c s="464">
        <v>0</v>
      </c>
      <c s="464">
        <v>0</v>
      </c>
      <c s="469">
        <v>0</v>
      </c>
      <c s="469">
        <v>0</v>
      </c>
      <c s="465">
        <v>77525.190000000002</v>
      </c>
      <c s="681">
        <v>44995</v>
      </c>
      <c s="682">
        <v>46822</v>
      </c>
      <c s="683">
        <v>77525.190000000002</v>
      </c>
      <c s="862">
        <v>3.2777777777777777</v>
      </c>
      <c s="862">
        <v>5</v>
      </c>
      <c s="684">
        <v>0.071294999999999997</v>
      </c>
      <c s="473">
        <v>3.2777777777777777</v>
      </c>
      <c s="473">
        <v>5</v>
      </c>
      <c s="474">
        <v>0.071294999999999997</v>
      </c>
      <c s="783" t="s">
        <v>1478</v>
      </c>
      <c s="783" t="s">
        <v>1479</v>
      </c>
    </row>
    <row r="1546" spans="1:41" s="783" customFormat="1" ht="14.4">
      <c r="A1546" s="24" t="s">
        <v>3500</v>
      </c>
      <c s="517">
        <v>1</v>
      </c>
      <c s="24" t="s">
        <v>4219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56129.650000000001</v>
      </c>
      <c s="463">
        <v>0</v>
      </c>
      <c s="464">
        <v>0</v>
      </c>
      <c s="464">
        <v>0</v>
      </c>
      <c s="464">
        <v>0</v>
      </c>
      <c s="469">
        <v>0</v>
      </c>
      <c s="469">
        <v>0</v>
      </c>
      <c s="465">
        <v>56129.650000000001</v>
      </c>
      <c s="681">
        <v>44995</v>
      </c>
      <c s="682">
        <v>46822</v>
      </c>
      <c s="683">
        <v>56129.650000000001</v>
      </c>
      <c s="862">
        <v>3.2777777777777777</v>
      </c>
      <c s="862">
        <v>5</v>
      </c>
      <c s="684">
        <v>0.071294999999999997</v>
      </c>
      <c s="473">
        <v>3.2777777777777777</v>
      </c>
      <c s="473">
        <v>5</v>
      </c>
      <c s="474">
        <v>0.071294999999999997</v>
      </c>
      <c s="783" t="s">
        <v>1478</v>
      </c>
      <c s="783" t="s">
        <v>1479</v>
      </c>
    </row>
    <row r="1547" spans="1:41" s="783" customFormat="1" ht="14.4">
      <c r="A1547" s="24" t="s">
        <v>3501</v>
      </c>
      <c s="517">
        <v>1</v>
      </c>
      <c s="24" t="s">
        <v>4220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53228.18</v>
      </c>
      <c s="463">
        <v>0</v>
      </c>
      <c s="464">
        <v>0</v>
      </c>
      <c s="464">
        <v>0</v>
      </c>
      <c s="464">
        <v>0</v>
      </c>
      <c s="469">
        <v>0</v>
      </c>
      <c s="469">
        <v>0</v>
      </c>
      <c s="465">
        <v>53228.18</v>
      </c>
      <c s="681">
        <v>44995</v>
      </c>
      <c s="682">
        <v>46822</v>
      </c>
      <c s="683">
        <v>53228.18</v>
      </c>
      <c s="862">
        <v>3.2777777777777777</v>
      </c>
      <c s="862">
        <v>5</v>
      </c>
      <c s="684">
        <v>0.071294999999999997</v>
      </c>
      <c s="473">
        <v>3.2777777777777777</v>
      </c>
      <c s="473">
        <v>5</v>
      </c>
      <c s="474">
        <v>0.071294999999999997</v>
      </c>
      <c s="783" t="s">
        <v>1478</v>
      </c>
      <c s="783" t="s">
        <v>1479</v>
      </c>
    </row>
    <row r="1548" spans="1:41" s="783" customFormat="1" ht="14.4">
      <c r="A1548" s="24" t="s">
        <v>3502</v>
      </c>
      <c s="517">
        <v>1</v>
      </c>
      <c s="24" t="s">
        <v>4221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193817.60000000001</v>
      </c>
      <c s="463">
        <v>0</v>
      </c>
      <c s="464">
        <v>0</v>
      </c>
      <c s="464">
        <v>0</v>
      </c>
      <c s="464">
        <v>0</v>
      </c>
      <c s="469">
        <v>0</v>
      </c>
      <c s="469">
        <v>0</v>
      </c>
      <c s="465">
        <v>193817.60000000001</v>
      </c>
      <c s="681">
        <v>44995</v>
      </c>
      <c s="682">
        <v>46822</v>
      </c>
      <c s="683">
        <v>193817.60000000001</v>
      </c>
      <c s="862">
        <v>3.2777777777777777</v>
      </c>
      <c s="862">
        <v>5</v>
      </c>
      <c s="684">
        <v>0.071294999999999997</v>
      </c>
      <c s="473">
        <v>3.2777777777777772</v>
      </c>
      <c s="473">
        <v>5</v>
      </c>
      <c s="474">
        <v>0.071294999999999997</v>
      </c>
      <c s="783" t="s">
        <v>1478</v>
      </c>
      <c s="783" t="s">
        <v>1479</v>
      </c>
    </row>
    <row r="1549" spans="1:41" s="783" customFormat="1" ht="14.4">
      <c r="A1549" s="24" t="s">
        <v>3503</v>
      </c>
      <c s="517">
        <v>1</v>
      </c>
      <c s="24" t="s">
        <v>4222</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4000000</v>
      </c>
      <c s="463">
        <v>0</v>
      </c>
      <c s="464">
        <v>0</v>
      </c>
      <c s="464">
        <v>0</v>
      </c>
      <c s="464">
        <v>0</v>
      </c>
      <c s="469">
        <v>0</v>
      </c>
      <c s="469">
        <v>0</v>
      </c>
      <c s="465">
        <v>4000000</v>
      </c>
      <c s="681">
        <v>44987</v>
      </c>
      <c s="682">
        <v>46083</v>
      </c>
      <c s="683">
        <v>4000000</v>
      </c>
      <c s="862">
        <v>1.2555555555555555</v>
      </c>
      <c s="862">
        <v>3</v>
      </c>
      <c s="684">
        <v>0.061652999999999999</v>
      </c>
      <c s="473">
        <v>1.2555555555555555</v>
      </c>
      <c s="473">
        <v>3</v>
      </c>
      <c s="474">
        <v>0.061652999999999999</v>
      </c>
      <c s="783" t="s">
        <v>1478</v>
      </c>
      <c s="783" t="s">
        <v>1479</v>
      </c>
    </row>
    <row r="1550" spans="1:41" s="783" customFormat="1" ht="14.4">
      <c r="A1550" s="24" t="s">
        <v>3504</v>
      </c>
      <c s="517">
        <v>1</v>
      </c>
      <c s="24" t="s">
        <v>4223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1">
        <v>45162</v>
      </c>
      <c s="682">
        <v>45528</v>
      </c>
      <c s="683">
        <v>53100</v>
      </c>
      <c s="862">
        <v>0</v>
      </c>
      <c s="862">
        <v>0</v>
      </c>
      <c s="684">
        <v>0.032500000000000001</v>
      </c>
      <c s="473">
        <v>0</v>
      </c>
      <c s="473">
        <v>0</v>
      </c>
      <c s="474">
        <v>0</v>
      </c>
      <c s="783" t="s">
        <v>1478</v>
      </c>
      <c s="783" t="s">
        <v>1479</v>
      </c>
    </row>
    <row r="1551" spans="1:41" s="783" customFormat="1" ht="14.4">
      <c r="A1551" s="24" t="s">
        <v>3504</v>
      </c>
      <c s="517">
        <v>2</v>
      </c>
      <c s="24" t="s">
        <v>4224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91600.449999999997</v>
      </c>
      <c s="463">
        <v>0</v>
      </c>
      <c s="464">
        <v>0</v>
      </c>
      <c s="464">
        <v>291.58999999999997</v>
      </c>
      <c s="464">
        <v>0</v>
      </c>
      <c s="469">
        <v>0</v>
      </c>
      <c s="469">
        <v>0</v>
      </c>
      <c s="465">
        <v>91600.449999999997</v>
      </c>
      <c s="681">
        <v>45162</v>
      </c>
      <c s="682">
        <v>45893</v>
      </c>
      <c s="683">
        <v>91600.449999999997</v>
      </c>
      <c s="862">
        <v>0.73333333333333328</v>
      </c>
      <c s="862">
        <v>2</v>
      </c>
      <c s="684">
        <v>0.038199999999999998</v>
      </c>
      <c s="473">
        <v>0.73333333333333328</v>
      </c>
      <c s="473">
        <v>2</v>
      </c>
      <c s="474">
        <v>0.038199999999999998</v>
      </c>
      <c s="783" t="s">
        <v>1478</v>
      </c>
      <c s="783" t="s">
        <v>1479</v>
      </c>
    </row>
    <row r="1552" spans="1:41" s="783" customFormat="1" ht="14.4">
      <c r="A1552" s="24" t="s">
        <v>3504</v>
      </c>
      <c s="517">
        <v>3</v>
      </c>
      <c s="24" t="s">
        <v>4225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60770</v>
      </c>
      <c s="463">
        <v>0</v>
      </c>
      <c s="464">
        <v>0</v>
      </c>
      <c s="464">
        <v>217.75999999999999</v>
      </c>
      <c s="464">
        <v>0</v>
      </c>
      <c s="469">
        <v>0</v>
      </c>
      <c s="469">
        <v>0</v>
      </c>
      <c s="465">
        <v>60770</v>
      </c>
      <c s="681">
        <v>45162</v>
      </c>
      <c s="682">
        <v>46258</v>
      </c>
      <c s="683">
        <v>60770</v>
      </c>
      <c s="862">
        <v>1.7333333333333334</v>
      </c>
      <c s="862">
        <v>3</v>
      </c>
      <c s="684">
        <v>0.042999999999999997</v>
      </c>
      <c s="473">
        <v>1.7333333333333334</v>
      </c>
      <c s="473">
        <v>3</v>
      </c>
      <c s="474">
        <v>0.042999999999999997</v>
      </c>
      <c s="783" t="s">
        <v>1478</v>
      </c>
      <c s="783" t="s">
        <v>1479</v>
      </c>
    </row>
    <row r="1553" spans="1:41" s="783" customFormat="1" ht="14.4">
      <c r="A1553" s="24" t="s">
        <v>3504</v>
      </c>
      <c s="517">
        <v>4</v>
      </c>
      <c s="24" t="s">
        <v>4226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22125</v>
      </c>
      <c s="463">
        <v>0</v>
      </c>
      <c s="464">
        <v>0</v>
      </c>
      <c s="464">
        <v>98.819999999999993</v>
      </c>
      <c s="464">
        <v>0</v>
      </c>
      <c s="469">
        <v>0</v>
      </c>
      <c s="469">
        <v>0</v>
      </c>
      <c s="465">
        <v>22125</v>
      </c>
      <c s="681">
        <v>45162</v>
      </c>
      <c s="682">
        <v>47354</v>
      </c>
      <c s="683">
        <v>22125</v>
      </c>
      <c s="862">
        <v>4.7333333333333334</v>
      </c>
      <c s="862">
        <v>6</v>
      </c>
      <c s="684">
        <v>0.053600000000000002</v>
      </c>
      <c s="473">
        <v>4.7333333333333334</v>
      </c>
      <c s="473">
        <v>6</v>
      </c>
      <c s="474">
        <v>0.053600000000000002</v>
      </c>
      <c s="783" t="s">
        <v>1478</v>
      </c>
      <c s="783" t="s">
        <v>1479</v>
      </c>
    </row>
    <row r="1554" spans="1:41" s="783" customFormat="1" ht="14.4">
      <c r="A1554" s="24" t="s">
        <v>3504</v>
      </c>
      <c s="517">
        <v>5</v>
      </c>
      <c s="24" t="s">
        <v>4227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70819.669999999998</v>
      </c>
      <c s="463">
        <v>0</v>
      </c>
      <c s="464">
        <v>0</v>
      </c>
      <c s="464">
        <v>332.85000000000002</v>
      </c>
      <c s="464">
        <v>0</v>
      </c>
      <c s="469">
        <v>0</v>
      </c>
      <c s="469">
        <v>0</v>
      </c>
      <c s="465">
        <v>70819.669999999998</v>
      </c>
      <c s="681">
        <v>45162</v>
      </c>
      <c s="682">
        <v>47719</v>
      </c>
      <c s="683">
        <v>70819.669999999998</v>
      </c>
      <c s="862">
        <v>5.7333333333333334</v>
      </c>
      <c s="862">
        <v>7</v>
      </c>
      <c s="684">
        <v>0.056399999999999999</v>
      </c>
      <c s="473">
        <v>5.7333333333333334</v>
      </c>
      <c s="473">
        <v>7</v>
      </c>
      <c s="474">
        <v>0.056399999999999999</v>
      </c>
      <c s="783" t="s">
        <v>1478</v>
      </c>
      <c s="783" t="s">
        <v>1479</v>
      </c>
    </row>
    <row r="1555" spans="1:41" s="783" customFormat="1" ht="14.4">
      <c r="A1555" s="24" t="s">
        <v>3504</v>
      </c>
      <c s="517">
        <v>6</v>
      </c>
      <c s="24" t="s">
        <v>4228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190717.5</v>
      </c>
      <c s="463">
        <v>0</v>
      </c>
      <c s="464">
        <v>0</v>
      </c>
      <c s="464">
        <v>942.46000000000004</v>
      </c>
      <c s="464">
        <v>0</v>
      </c>
      <c s="469">
        <v>0</v>
      </c>
      <c s="469">
        <v>0</v>
      </c>
      <c s="465">
        <v>190717.5</v>
      </c>
      <c s="681">
        <v>45162</v>
      </c>
      <c s="682">
        <v>48084</v>
      </c>
      <c s="683">
        <v>190717.5</v>
      </c>
      <c s="862">
        <v>6.7333333333333334</v>
      </c>
      <c s="862">
        <v>8</v>
      </c>
      <c s="684">
        <v>0.059299999999999999</v>
      </c>
      <c s="473">
        <v>6.7333333333333334</v>
      </c>
      <c s="473">
        <v>8</v>
      </c>
      <c s="474">
        <v>0.059299999999999999</v>
      </c>
      <c s="783" t="s">
        <v>1478</v>
      </c>
      <c s="783" t="s">
        <v>1479</v>
      </c>
    </row>
    <row r="1556" spans="1:41" s="783" customFormat="1" ht="14.4">
      <c r="A1556" s="24" t="s">
        <v>3504</v>
      </c>
      <c s="517">
        <v>7</v>
      </c>
      <c s="24" t="s">
        <v>4229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101248.91</v>
      </c>
      <c s="463">
        <v>0</v>
      </c>
      <c s="464">
        <v>0</v>
      </c>
      <c s="464">
        <v>523.96000000000004</v>
      </c>
      <c s="464">
        <v>0</v>
      </c>
      <c s="469">
        <v>0</v>
      </c>
      <c s="469">
        <v>0</v>
      </c>
      <c s="465">
        <v>101248.91</v>
      </c>
      <c s="681">
        <v>45162</v>
      </c>
      <c s="682">
        <v>48450</v>
      </c>
      <c s="683">
        <v>101248.91</v>
      </c>
      <c s="862">
        <v>7.7333333333333334</v>
      </c>
      <c s="862">
        <v>9</v>
      </c>
      <c s="684">
        <v>0.062100000000000002</v>
      </c>
      <c s="473">
        <v>7.7333333333333334</v>
      </c>
      <c s="473">
        <v>9</v>
      </c>
      <c s="474">
        <v>0.062100000000000002</v>
      </c>
      <c s="783" t="s">
        <v>1478</v>
      </c>
      <c s="783" t="s">
        <v>1479</v>
      </c>
    </row>
    <row r="1557" spans="1:41" s="783" customFormat="1" ht="14.4">
      <c r="A1557" s="24" t="s">
        <v>3504</v>
      </c>
      <c s="517">
        <v>8</v>
      </c>
      <c s="24" t="s">
        <v>4230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53100</v>
      </c>
      <c s="463">
        <v>0</v>
      </c>
      <c s="464">
        <v>0</v>
      </c>
      <c s="464">
        <v>287.62</v>
      </c>
      <c s="464">
        <v>0</v>
      </c>
      <c s="469">
        <v>0</v>
      </c>
      <c s="469">
        <v>0</v>
      </c>
      <c s="465">
        <v>53100</v>
      </c>
      <c s="681">
        <v>45162</v>
      </c>
      <c s="682">
        <v>48815</v>
      </c>
      <c s="683">
        <v>53100</v>
      </c>
      <c s="862">
        <v>8.7333333333333325</v>
      </c>
      <c s="862">
        <v>10</v>
      </c>
      <c s="684">
        <v>0.065000000000000002</v>
      </c>
      <c s="473">
        <v>8.7333333333333325</v>
      </c>
      <c s="473">
        <v>10</v>
      </c>
      <c s="474">
        <v>0.065000000000000002</v>
      </c>
      <c s="783" t="s">
        <v>1478</v>
      </c>
      <c s="783" t="s">
        <v>1479</v>
      </c>
    </row>
    <row r="1558" spans="1:41" s="783" customFormat="1" ht="14.4">
      <c r="A1558" s="24" t="s">
        <v>3506</v>
      </c>
      <c s="517">
        <v>1</v>
      </c>
      <c s="24" t="s">
        <v>4231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4987307.21</v>
      </c>
      <c s="463">
        <v>0</v>
      </c>
      <c s="464">
        <v>0</v>
      </c>
      <c s="464">
        <v>0</v>
      </c>
      <c s="464">
        <v>0</v>
      </c>
      <c s="469">
        <v>0</v>
      </c>
      <c s="469">
        <v>0</v>
      </c>
      <c s="465">
        <v>4987307.21</v>
      </c>
      <c s="681">
        <v>44987</v>
      </c>
      <c s="682">
        <v>46083</v>
      </c>
      <c s="683">
        <v>4987307.21</v>
      </c>
      <c s="862">
        <v>1.2555555555555555</v>
      </c>
      <c s="862">
        <v>3</v>
      </c>
      <c s="684">
        <v>0.061652999999999999</v>
      </c>
      <c s="473">
        <v>1.2555555555555555</v>
      </c>
      <c s="473">
        <v>3</v>
      </c>
      <c s="474">
        <v>0.061653000000000006</v>
      </c>
      <c s="783" t="s">
        <v>1478</v>
      </c>
      <c s="783" t="s">
        <v>1479</v>
      </c>
    </row>
    <row r="1559" spans="1:41" s="783" customFormat="1" ht="14.4">
      <c r="A1559" s="24" t="s">
        <v>3507</v>
      </c>
      <c s="517">
        <v>1</v>
      </c>
      <c s="24" t="s">
        <v>4232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4971962.1100000003</v>
      </c>
      <c s="463">
        <v>0</v>
      </c>
      <c s="464">
        <v>0</v>
      </c>
      <c s="464">
        <v>0</v>
      </c>
      <c s="464">
        <v>0</v>
      </c>
      <c s="469">
        <v>0</v>
      </c>
      <c s="469">
        <v>0</v>
      </c>
      <c s="465">
        <v>4971962.1100000003</v>
      </c>
      <c s="681">
        <v>44995</v>
      </c>
      <c s="682">
        <v>46822</v>
      </c>
      <c s="683">
        <v>4971962.1100000003</v>
      </c>
      <c s="862">
        <v>3.2777777777777777</v>
      </c>
      <c s="862">
        <v>5</v>
      </c>
      <c s="684">
        <v>0.071294999999999997</v>
      </c>
      <c s="473">
        <v>3.2777777777777777</v>
      </c>
      <c s="473">
        <v>5</v>
      </c>
      <c s="474">
        <v>0.071294999999999997</v>
      </c>
      <c s="783" t="s">
        <v>1478</v>
      </c>
      <c s="783" t="s">
        <v>1479</v>
      </c>
    </row>
    <row r="1560" spans="1:41" s="783" customFormat="1" ht="14.4">
      <c r="A1560" s="24" t="s">
        <v>3508</v>
      </c>
      <c s="517">
        <v>1</v>
      </c>
      <c s="24" t="s">
        <v>4233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2052218.6499999999</v>
      </c>
      <c s="463">
        <v>0</v>
      </c>
      <c s="464">
        <v>0</v>
      </c>
      <c s="464">
        <v>0</v>
      </c>
      <c s="464">
        <v>0</v>
      </c>
      <c s="469">
        <v>0</v>
      </c>
      <c s="469">
        <v>0</v>
      </c>
      <c s="465">
        <v>2052218.6499999999</v>
      </c>
      <c s="681">
        <v>45000</v>
      </c>
      <c s="682">
        <v>47192</v>
      </c>
      <c s="683">
        <v>2052218.6399999999</v>
      </c>
      <c s="862">
        <v>4.291666666666667</v>
      </c>
      <c s="862">
        <v>6</v>
      </c>
      <c s="684">
        <v>0.073772000000000004</v>
      </c>
      <c s="473">
        <v>4.291666666666667</v>
      </c>
      <c s="473">
        <v>5.9999999999999991</v>
      </c>
      <c s="474">
        <v>0.073772000000000004</v>
      </c>
      <c s="783" t="s">
        <v>1478</v>
      </c>
      <c s="783" t="s">
        <v>1479</v>
      </c>
    </row>
    <row r="1561" spans="1:41" s="783" customFormat="1" ht="14.4">
      <c r="A1561" s="24" t="s">
        <v>3509</v>
      </c>
      <c s="517">
        <v>1</v>
      </c>
      <c s="24" t="s">
        <v>4234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50137.919999999998</v>
      </c>
      <c s="463">
        <v>0</v>
      </c>
      <c s="464">
        <v>0</v>
      </c>
      <c s="464">
        <v>0</v>
      </c>
      <c s="464">
        <v>0</v>
      </c>
      <c s="469">
        <v>0</v>
      </c>
      <c s="469">
        <v>0</v>
      </c>
      <c s="465">
        <v>50137.919999999998</v>
      </c>
      <c s="681">
        <v>44995</v>
      </c>
      <c s="682">
        <v>46822</v>
      </c>
      <c s="683">
        <v>50137.919999999998</v>
      </c>
      <c s="862">
        <v>3.2777777777777777</v>
      </c>
      <c s="862">
        <v>5</v>
      </c>
      <c s="684">
        <v>0.071294999999999997</v>
      </c>
      <c s="473">
        <v>3.2777777777777777</v>
      </c>
      <c s="473">
        <v>5</v>
      </c>
      <c s="474">
        <v>0.071294999999999997</v>
      </c>
      <c s="783" t="s">
        <v>1478</v>
      </c>
      <c s="783" t="s">
        <v>1479</v>
      </c>
    </row>
    <row r="1562" spans="1:41" s="783" customFormat="1" ht="14.4">
      <c r="A1562" s="24" t="s">
        <v>3510</v>
      </c>
      <c s="517">
        <v>1</v>
      </c>
      <c s="24" t="s">
        <v>4235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82529.130000000005</v>
      </c>
      <c s="463">
        <v>0</v>
      </c>
      <c s="464">
        <v>0</v>
      </c>
      <c s="464">
        <v>0</v>
      </c>
      <c s="464">
        <v>0</v>
      </c>
      <c s="469">
        <v>0</v>
      </c>
      <c s="469">
        <v>0</v>
      </c>
      <c s="465">
        <v>82529.130000000005</v>
      </c>
      <c s="681">
        <v>44995</v>
      </c>
      <c s="682">
        <v>46822</v>
      </c>
      <c s="683">
        <v>82529.130000000005</v>
      </c>
      <c s="862">
        <v>3.2777777777777777</v>
      </c>
      <c s="862">
        <v>5</v>
      </c>
      <c s="684">
        <v>0.071294999999999997</v>
      </c>
      <c s="473">
        <v>3.2777777777777772</v>
      </c>
      <c s="473">
        <v>5</v>
      </c>
      <c s="474">
        <v>0.071294999999999997</v>
      </c>
      <c s="783" t="s">
        <v>1478</v>
      </c>
      <c s="783" t="s">
        <v>1479</v>
      </c>
    </row>
    <row r="1563" spans="1:41" s="783" customFormat="1" ht="14.4">
      <c r="A1563" s="24" t="s">
        <v>3511</v>
      </c>
      <c s="517">
        <v>1</v>
      </c>
      <c s="24" t="s">
        <v>4236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18720.709999999999</v>
      </c>
      <c s="463">
        <v>0</v>
      </c>
      <c s="464">
        <v>0</v>
      </c>
      <c s="464">
        <v>0</v>
      </c>
      <c s="464">
        <v>0</v>
      </c>
      <c s="469">
        <v>0</v>
      </c>
      <c s="469">
        <v>0</v>
      </c>
      <c s="465">
        <v>18720.709999999999</v>
      </c>
      <c s="681">
        <v>44995</v>
      </c>
      <c s="682">
        <v>46822</v>
      </c>
      <c s="683">
        <v>18720.709999999999</v>
      </c>
      <c s="862">
        <v>3.2777777777777777</v>
      </c>
      <c s="862">
        <v>5</v>
      </c>
      <c s="684">
        <v>0.071294999999999997</v>
      </c>
      <c s="473">
        <v>3.2777777777777777</v>
      </c>
      <c s="473">
        <v>5</v>
      </c>
      <c s="474">
        <v>0.071294999999999997</v>
      </c>
      <c s="783" t="s">
        <v>1478</v>
      </c>
      <c s="783" t="s">
        <v>1479</v>
      </c>
    </row>
    <row r="1564" spans="1:41" s="783" customFormat="1" ht="14.4">
      <c r="A1564" s="24" t="s">
        <v>3512</v>
      </c>
      <c s="517">
        <v>1</v>
      </c>
      <c s="24" t="s">
        <v>4237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65569.25</v>
      </c>
      <c s="463">
        <v>0</v>
      </c>
      <c s="464">
        <v>0</v>
      </c>
      <c s="464">
        <v>0</v>
      </c>
      <c s="464">
        <v>0</v>
      </c>
      <c s="469">
        <v>0</v>
      </c>
      <c s="469">
        <v>0</v>
      </c>
      <c s="465">
        <v>65569.25</v>
      </c>
      <c s="681">
        <v>44995</v>
      </c>
      <c s="682">
        <v>46822</v>
      </c>
      <c s="683">
        <v>65569.25</v>
      </c>
      <c s="862">
        <v>3.2777777777777777</v>
      </c>
      <c s="862">
        <v>5</v>
      </c>
      <c s="684">
        <v>0.071294999999999997</v>
      </c>
      <c s="473">
        <v>3.2777777777777777</v>
      </c>
      <c s="473">
        <v>5</v>
      </c>
      <c s="474">
        <v>0.071294999999999997</v>
      </c>
      <c s="783" t="s">
        <v>1478</v>
      </c>
      <c s="783" t="s">
        <v>1479</v>
      </c>
    </row>
    <row r="1565" spans="1:41" s="783" customFormat="1" ht="14.4">
      <c r="A1565" s="24" t="s">
        <v>3513</v>
      </c>
      <c s="517">
        <v>1</v>
      </c>
      <c s="24" t="s">
        <v>4238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43381.040000000001</v>
      </c>
      <c s="463">
        <v>0</v>
      </c>
      <c s="464">
        <v>0</v>
      </c>
      <c s="464">
        <v>0</v>
      </c>
      <c s="464">
        <v>0</v>
      </c>
      <c s="469">
        <v>0</v>
      </c>
      <c s="469">
        <v>0</v>
      </c>
      <c s="465">
        <v>43381.040000000001</v>
      </c>
      <c s="681">
        <v>44995</v>
      </c>
      <c s="682">
        <v>46822</v>
      </c>
      <c s="683">
        <v>43381.040000000001</v>
      </c>
      <c s="862">
        <v>3.2777777777777777</v>
      </c>
      <c s="862">
        <v>5</v>
      </c>
      <c s="684">
        <v>0.071294999999999997</v>
      </c>
      <c s="473">
        <v>3.2777777777777777</v>
      </c>
      <c s="473">
        <v>5</v>
      </c>
      <c s="474">
        <v>0.071294999999999997</v>
      </c>
      <c s="783" t="s">
        <v>1478</v>
      </c>
      <c s="783" t="s">
        <v>1479</v>
      </c>
    </row>
    <row r="1566" spans="1:41" s="783" customFormat="1" ht="14.4">
      <c r="A1566" s="24" t="s">
        <v>3514</v>
      </c>
      <c s="517">
        <v>1</v>
      </c>
      <c s="24" t="s">
        <v>4239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218206.34</v>
      </c>
      <c s="463">
        <v>0</v>
      </c>
      <c s="464">
        <v>0</v>
      </c>
      <c s="464">
        <v>0</v>
      </c>
      <c s="464">
        <v>0</v>
      </c>
      <c s="469">
        <v>0</v>
      </c>
      <c s="469">
        <v>0</v>
      </c>
      <c s="465">
        <v>218206.34</v>
      </c>
      <c s="681">
        <v>44995</v>
      </c>
      <c s="682">
        <v>46822</v>
      </c>
      <c s="683">
        <v>218206.34</v>
      </c>
      <c s="862">
        <v>3.2777777777777777</v>
      </c>
      <c s="862">
        <v>5</v>
      </c>
      <c s="684">
        <v>0.071294999999999997</v>
      </c>
      <c s="473">
        <v>3.2777777777777777</v>
      </c>
      <c s="473">
        <v>5</v>
      </c>
      <c s="474">
        <v>0.071294999999999997</v>
      </c>
      <c s="783" t="s">
        <v>1478</v>
      </c>
      <c s="783" t="s">
        <v>1479</v>
      </c>
    </row>
    <row r="1567" spans="1:41" s="783" customFormat="1" ht="14.4">
      <c r="A1567" s="24" t="s">
        <v>3515</v>
      </c>
      <c s="517">
        <v>1</v>
      </c>
      <c s="24" t="s">
        <v>4240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144827.22</v>
      </c>
      <c s="463">
        <v>0</v>
      </c>
      <c s="464">
        <v>0</v>
      </c>
      <c s="464">
        <v>0</v>
      </c>
      <c s="464">
        <v>0</v>
      </c>
      <c s="469">
        <v>0</v>
      </c>
      <c s="469">
        <v>0</v>
      </c>
      <c s="465">
        <v>144827.22</v>
      </c>
      <c s="681">
        <v>44995</v>
      </c>
      <c s="682">
        <v>46822</v>
      </c>
      <c s="683">
        <v>144827.22</v>
      </c>
      <c s="862">
        <v>3.2777777777777777</v>
      </c>
      <c s="862">
        <v>5</v>
      </c>
      <c s="684">
        <v>0.071294999999999997</v>
      </c>
      <c s="473">
        <v>3.2777777777777777</v>
      </c>
      <c s="473">
        <v>5</v>
      </c>
      <c s="474">
        <v>0.071294999999999997</v>
      </c>
      <c s="783" t="s">
        <v>1478</v>
      </c>
      <c s="783" t="s">
        <v>1479</v>
      </c>
    </row>
    <row r="1568" spans="1:41" s="783" customFormat="1" ht="14.4">
      <c r="A1568" s="24" t="s">
        <v>3516</v>
      </c>
      <c s="517">
        <v>1</v>
      </c>
      <c s="24" t="s">
        <v>4241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68549.910000000003</v>
      </c>
      <c s="463">
        <v>0</v>
      </c>
      <c s="464">
        <v>0</v>
      </c>
      <c s="464">
        <v>0</v>
      </c>
      <c s="464">
        <v>0</v>
      </c>
      <c s="469">
        <v>0</v>
      </c>
      <c s="469">
        <v>0</v>
      </c>
      <c s="465">
        <v>68549.910000000003</v>
      </c>
      <c s="681">
        <v>44995</v>
      </c>
      <c s="682">
        <v>46822</v>
      </c>
      <c s="683">
        <v>68549.910000000003</v>
      </c>
      <c s="862">
        <v>3.2777777777777777</v>
      </c>
      <c s="862">
        <v>5</v>
      </c>
      <c s="684">
        <v>0.071294999999999997</v>
      </c>
      <c s="473">
        <v>3.2777777777777777</v>
      </c>
      <c s="473">
        <v>5</v>
      </c>
      <c s="474">
        <v>0.071294999999999997</v>
      </c>
      <c s="783" t="s">
        <v>1478</v>
      </c>
      <c s="783" t="s">
        <v>1479</v>
      </c>
    </row>
    <row r="1569" spans="1:41" s="783" customFormat="1" ht="14.4">
      <c r="A1569" s="24" t="s">
        <v>3517</v>
      </c>
      <c s="517">
        <v>1</v>
      </c>
      <c s="24" t="s">
        <v>4242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79170.309999999998</v>
      </c>
      <c s="463">
        <v>0</v>
      </c>
      <c s="464">
        <v>0</v>
      </c>
      <c s="464">
        <v>0</v>
      </c>
      <c s="464">
        <v>0</v>
      </c>
      <c s="469">
        <v>0</v>
      </c>
      <c s="469">
        <v>0</v>
      </c>
      <c s="465">
        <v>79170.309999999998</v>
      </c>
      <c s="681">
        <v>44995</v>
      </c>
      <c s="682">
        <v>46822</v>
      </c>
      <c s="683">
        <v>79170.309999999998</v>
      </c>
      <c s="862">
        <v>3.2777777777777777</v>
      </c>
      <c s="862">
        <v>5</v>
      </c>
      <c s="684">
        <v>0.071294999999999997</v>
      </c>
      <c s="473">
        <v>3.2777777777777777</v>
      </c>
      <c s="473">
        <v>5</v>
      </c>
      <c s="474">
        <v>0.071294999999999997</v>
      </c>
      <c s="783" t="s">
        <v>1478</v>
      </c>
      <c s="783" t="s">
        <v>1479</v>
      </c>
    </row>
    <row r="1570" spans="1:41" s="783" customFormat="1" ht="14.4">
      <c r="A1570" s="24" t="s">
        <v>3518</v>
      </c>
      <c s="517">
        <v>1</v>
      </c>
      <c s="24" t="s">
        <v>4243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62607.290000000001</v>
      </c>
      <c s="463">
        <v>0</v>
      </c>
      <c s="464">
        <v>0</v>
      </c>
      <c s="464">
        <v>0</v>
      </c>
      <c s="464">
        <v>0</v>
      </c>
      <c s="469">
        <v>0</v>
      </c>
      <c s="469">
        <v>0</v>
      </c>
      <c s="465">
        <v>62607.290000000001</v>
      </c>
      <c s="681">
        <v>44995</v>
      </c>
      <c s="682">
        <v>46822</v>
      </c>
      <c s="683">
        <v>62607.290000000001</v>
      </c>
      <c s="862">
        <v>3.2777777777777777</v>
      </c>
      <c s="862">
        <v>5</v>
      </c>
      <c s="684">
        <v>0.071294999999999997</v>
      </c>
      <c s="473">
        <v>3.2777777777777777</v>
      </c>
      <c s="473">
        <v>5</v>
      </c>
      <c s="474">
        <v>0.071294999999999997</v>
      </c>
      <c s="783" t="s">
        <v>1478</v>
      </c>
      <c s="783" t="s">
        <v>1479</v>
      </c>
    </row>
    <row r="1571" spans="1:41" s="783" customFormat="1" ht="14.4">
      <c r="A1571" s="24" t="s">
        <v>3519</v>
      </c>
      <c s="517">
        <v>1</v>
      </c>
      <c s="24" t="s">
        <v>4244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53102.059999999998</v>
      </c>
      <c s="463">
        <v>0</v>
      </c>
      <c s="464">
        <v>0</v>
      </c>
      <c s="464">
        <v>0</v>
      </c>
      <c s="464">
        <v>0</v>
      </c>
      <c s="469">
        <v>0</v>
      </c>
      <c s="469">
        <v>0</v>
      </c>
      <c s="465">
        <v>53102.059999999998</v>
      </c>
      <c s="681">
        <v>44995</v>
      </c>
      <c s="682">
        <v>46822</v>
      </c>
      <c s="683">
        <v>53102.059999999998</v>
      </c>
      <c s="862">
        <v>3.2777777777777777</v>
      </c>
      <c s="862">
        <v>5</v>
      </c>
      <c s="684">
        <v>0.071294999999999997</v>
      </c>
      <c s="473">
        <v>3.2777777777777777</v>
      </c>
      <c s="473">
        <v>5</v>
      </c>
      <c s="474">
        <v>0.071294999999999997</v>
      </c>
      <c s="783" t="s">
        <v>1478</v>
      </c>
      <c s="783" t="s">
        <v>1479</v>
      </c>
    </row>
    <row r="1572" spans="1:41" s="783" customFormat="1" ht="14.4">
      <c r="A1572" s="24" t="s">
        <v>3520</v>
      </c>
      <c s="517">
        <v>1</v>
      </c>
      <c s="24" t="s">
        <v>4245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68500</v>
      </c>
      <c s="463">
        <v>0</v>
      </c>
      <c s="464">
        <v>0</v>
      </c>
      <c s="464">
        <v>0</v>
      </c>
      <c s="464">
        <v>0</v>
      </c>
      <c s="469">
        <v>0</v>
      </c>
      <c s="469">
        <v>0</v>
      </c>
      <c s="465">
        <v>68500</v>
      </c>
      <c s="681">
        <v>44995</v>
      </c>
      <c s="682">
        <v>46822</v>
      </c>
      <c s="683">
        <v>68500</v>
      </c>
      <c s="862">
        <v>3.2777777777777777</v>
      </c>
      <c s="862">
        <v>5</v>
      </c>
      <c s="684">
        <v>0.071294999999999997</v>
      </c>
      <c s="473">
        <v>3.2777777777777777</v>
      </c>
      <c s="473">
        <v>5</v>
      </c>
      <c s="474">
        <v>0.071294999999999997</v>
      </c>
      <c s="783" t="s">
        <v>1478</v>
      </c>
      <c s="783" t="s">
        <v>1479</v>
      </c>
    </row>
    <row r="1573" spans="1:41" s="783" customFormat="1" ht="14.4">
      <c r="A1573" s="24" t="s">
        <v>3521</v>
      </c>
      <c s="517">
        <v>1</v>
      </c>
      <c s="24" t="s">
        <v>4246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115820.00999999999</v>
      </c>
      <c s="463">
        <v>0</v>
      </c>
      <c s="464">
        <v>0</v>
      </c>
      <c s="464">
        <v>0</v>
      </c>
      <c s="464">
        <v>0</v>
      </c>
      <c s="469">
        <v>0</v>
      </c>
      <c s="469">
        <v>0</v>
      </c>
      <c s="465">
        <v>115820.00999999999</v>
      </c>
      <c s="681">
        <v>44995</v>
      </c>
      <c s="682">
        <v>46822</v>
      </c>
      <c s="683">
        <v>115820.00999999999</v>
      </c>
      <c s="862">
        <v>3.2777777777777777</v>
      </c>
      <c s="862">
        <v>5</v>
      </c>
      <c s="684">
        <v>0.071294999999999997</v>
      </c>
      <c s="473">
        <v>3.2777777777777777</v>
      </c>
      <c s="473">
        <v>5</v>
      </c>
      <c s="474">
        <v>0.071294999999999997</v>
      </c>
      <c s="783" t="s">
        <v>1478</v>
      </c>
      <c s="783" t="s">
        <v>1479</v>
      </c>
    </row>
    <row r="1574" spans="1:41" s="783" customFormat="1" ht="14.4">
      <c r="A1574" s="24" t="s">
        <v>3522</v>
      </c>
      <c s="517">
        <v>1</v>
      </c>
      <c s="24" t="s">
        <v>4247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241425.63</v>
      </c>
      <c s="463">
        <v>0</v>
      </c>
      <c s="464">
        <v>0</v>
      </c>
      <c s="464">
        <v>0</v>
      </c>
      <c s="464">
        <v>0</v>
      </c>
      <c s="469">
        <v>0</v>
      </c>
      <c s="469">
        <v>0</v>
      </c>
      <c s="465">
        <v>241425.63</v>
      </c>
      <c s="681">
        <v>44995</v>
      </c>
      <c s="682">
        <v>46822</v>
      </c>
      <c s="683">
        <v>241425.63</v>
      </c>
      <c s="862">
        <v>3.2777777777777777</v>
      </c>
      <c s="862">
        <v>5</v>
      </c>
      <c s="684">
        <v>0.071294999999999997</v>
      </c>
      <c s="473">
        <v>3.2777777777777777</v>
      </c>
      <c s="473">
        <v>4.9999999999999991</v>
      </c>
      <c s="474">
        <v>0.071295000000000011</v>
      </c>
      <c s="783" t="s">
        <v>1478</v>
      </c>
      <c s="783" t="s">
        <v>1479</v>
      </c>
    </row>
    <row r="1575" spans="1:41" s="783" customFormat="1" ht="14.4">
      <c r="A1575" s="24" t="s">
        <v>3523</v>
      </c>
      <c s="517">
        <v>1</v>
      </c>
      <c s="24" t="s">
        <v>4248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38550.470000000001</v>
      </c>
      <c s="463">
        <v>0</v>
      </c>
      <c s="464">
        <v>0</v>
      </c>
      <c s="464">
        <v>0</v>
      </c>
      <c s="464">
        <v>0</v>
      </c>
      <c s="469">
        <v>0</v>
      </c>
      <c s="469">
        <v>0</v>
      </c>
      <c s="465">
        <v>38550.470000000001</v>
      </c>
      <c s="681">
        <v>44995</v>
      </c>
      <c s="682">
        <v>46822</v>
      </c>
      <c s="683">
        <v>38550.470000000001</v>
      </c>
      <c s="862">
        <v>3.2777777777777777</v>
      </c>
      <c s="862">
        <v>5</v>
      </c>
      <c s="684">
        <v>0.071294999999999997</v>
      </c>
      <c s="473">
        <v>3.2777777777777777</v>
      </c>
      <c s="473">
        <v>5</v>
      </c>
      <c s="474">
        <v>0.071294999999999997</v>
      </c>
      <c s="783" t="s">
        <v>1478</v>
      </c>
      <c s="783" t="s">
        <v>1479</v>
      </c>
    </row>
    <row r="1576" spans="1:41" s="783" customFormat="1" ht="14.4">
      <c r="A1576" s="24" t="s">
        <v>3524</v>
      </c>
      <c s="517">
        <v>1</v>
      </c>
      <c s="24" t="s">
        <v>4249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96535.050000000003</v>
      </c>
      <c s="463">
        <v>0</v>
      </c>
      <c s="464">
        <v>0</v>
      </c>
      <c s="464">
        <v>0</v>
      </c>
      <c s="464">
        <v>0</v>
      </c>
      <c s="469">
        <v>0</v>
      </c>
      <c s="469">
        <v>0</v>
      </c>
      <c s="465">
        <v>96535.050000000003</v>
      </c>
      <c s="681">
        <v>44995</v>
      </c>
      <c s="682">
        <v>46822</v>
      </c>
      <c s="683">
        <v>96535.050000000003</v>
      </c>
      <c s="862">
        <v>3.2777777777777777</v>
      </c>
      <c s="862">
        <v>5</v>
      </c>
      <c s="684">
        <v>0.071294999999999997</v>
      </c>
      <c s="473">
        <v>3.2777777777777777</v>
      </c>
      <c s="473">
        <v>5</v>
      </c>
      <c s="474">
        <v>0.071294999999999997</v>
      </c>
      <c s="783" t="s">
        <v>1478</v>
      </c>
      <c s="783" t="s">
        <v>1479</v>
      </c>
    </row>
    <row r="1577" spans="1:41" s="783" customFormat="1" ht="14.4">
      <c r="A1577" s="24" t="s">
        <v>3525</v>
      </c>
      <c s="517">
        <v>1</v>
      </c>
      <c s="24" t="s">
        <v>4250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3140104.52</v>
      </c>
      <c s="463">
        <v>0</v>
      </c>
      <c s="464">
        <v>0</v>
      </c>
      <c s="464">
        <v>0</v>
      </c>
      <c s="464">
        <v>0</v>
      </c>
      <c s="469">
        <v>0</v>
      </c>
      <c s="469">
        <v>0</v>
      </c>
      <c s="465">
        <v>3140104.52</v>
      </c>
      <c s="681">
        <v>44987</v>
      </c>
      <c s="682">
        <v>46083</v>
      </c>
      <c s="683">
        <v>3140104.52</v>
      </c>
      <c s="862">
        <v>1.2555555555555555</v>
      </c>
      <c s="862">
        <v>3</v>
      </c>
      <c s="684">
        <v>0.061652999999999999</v>
      </c>
      <c s="473">
        <v>1.2555555555555555</v>
      </c>
      <c s="473">
        <v>3</v>
      </c>
      <c s="474">
        <v>0.061652999999999999</v>
      </c>
      <c s="783" t="s">
        <v>1478</v>
      </c>
      <c s="783" t="s">
        <v>1479</v>
      </c>
    </row>
    <row r="1578" spans="1:41" s="783" customFormat="1" ht="14.4">
      <c r="A1578" s="24" t="s">
        <v>3526</v>
      </c>
      <c s="517">
        <v>1</v>
      </c>
      <c s="24" t="s">
        <v>4251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1175140.54</v>
      </c>
      <c s="463">
        <v>0</v>
      </c>
      <c s="464">
        <v>0</v>
      </c>
      <c s="464">
        <v>0</v>
      </c>
      <c s="464">
        <v>0</v>
      </c>
      <c s="469">
        <v>0</v>
      </c>
      <c s="469">
        <v>0</v>
      </c>
      <c s="465">
        <v>1175140.54</v>
      </c>
      <c s="681">
        <v>44995</v>
      </c>
      <c s="682">
        <v>46822</v>
      </c>
      <c s="683">
        <v>1175140.54</v>
      </c>
      <c s="862">
        <v>3.2777777777777777</v>
      </c>
      <c s="862">
        <v>5</v>
      </c>
      <c s="684">
        <v>0.071294999999999997</v>
      </c>
      <c s="473">
        <v>3.2777777777777777</v>
      </c>
      <c s="473">
        <v>5</v>
      </c>
      <c s="474">
        <v>0.071294999999999997</v>
      </c>
      <c s="783" t="s">
        <v>1478</v>
      </c>
      <c s="783" t="s">
        <v>1479</v>
      </c>
    </row>
    <row r="1579" spans="1:41" s="783" customFormat="1" ht="14.4">
      <c r="A1579" s="24" t="s">
        <v>3527</v>
      </c>
      <c s="517">
        <v>1</v>
      </c>
      <c s="24" t="s">
        <v>4252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1198376.95</v>
      </c>
      <c s="463">
        <v>0</v>
      </c>
      <c s="464">
        <v>0</v>
      </c>
      <c s="464">
        <v>0</v>
      </c>
      <c s="464">
        <v>0</v>
      </c>
      <c s="469">
        <v>0</v>
      </c>
      <c s="469">
        <v>0</v>
      </c>
      <c s="465">
        <v>1198376.95</v>
      </c>
      <c s="681">
        <v>44987</v>
      </c>
      <c s="682">
        <v>46083</v>
      </c>
      <c s="683">
        <v>1198376.95</v>
      </c>
      <c s="862">
        <v>1.2555555555555555</v>
      </c>
      <c s="862">
        <v>3</v>
      </c>
      <c s="684">
        <v>0.061652999999999999</v>
      </c>
      <c s="473">
        <v>1.2555555555555555</v>
      </c>
      <c s="473">
        <v>3</v>
      </c>
      <c s="474">
        <v>0.061652999999999993</v>
      </c>
      <c s="783" t="s">
        <v>1478</v>
      </c>
      <c s="783" t="s">
        <v>1479</v>
      </c>
    </row>
    <row r="1580" spans="1:41" s="783" customFormat="1" ht="14.4">
      <c r="A1580" s="24" t="s">
        <v>3528</v>
      </c>
      <c s="517">
        <v>1</v>
      </c>
      <c s="24" t="s">
        <v>4253</v>
      </c>
      <c s="460" t="s">
        <v>364</v>
      </c>
      <c s="459" t="s">
        <v>365</v>
      </c>
      <c s="459" t="s">
        <v>979</v>
      </c>
      <c s="459" t="s">
        <v>371</v>
      </c>
      <c s="459" t="s">
        <v>957</v>
      </c>
      <c s="459" t="s">
        <v>366</v>
      </c>
      <c s="459" t="s">
        <v>1</v>
      </c>
      <c s="459" t="s">
        <v>128</v>
      </c>
      <c s="459" t="s">
        <v>367</v>
      </c>
      <c s="459" t="s">
        <v>372</v>
      </c>
      <c s="460">
        <v>1</v>
      </c>
      <c s="460">
        <v>1</v>
      </c>
      <c s="460">
        <v>1</v>
      </c>
      <c s="466">
        <v>0</v>
      </c>
      <c s="466">
        <v>0</v>
      </c>
      <c s="466">
        <v>1</v>
      </c>
      <c s="466">
        <v>1</v>
      </c>
      <c s="466">
        <v>1</v>
      </c>
      <c s="466">
        <v>0</v>
      </c>
      <c s="519">
        <v>40099383.560000002</v>
      </c>
      <c s="463">
        <v>0</v>
      </c>
      <c s="464">
        <v>0</v>
      </c>
      <c s="464">
        <v>0</v>
      </c>
      <c s="464">
        <v>0</v>
      </c>
      <c s="469">
        <v>0</v>
      </c>
      <c s="469">
        <v>0</v>
      </c>
      <c s="465">
        <v>40099383.560000002</v>
      </c>
      <c s="681">
        <v>44987</v>
      </c>
      <c s="682">
        <v>46083</v>
      </c>
      <c s="683">
        <v>40099383.560000002</v>
      </c>
      <c s="862">
        <v>1.2555555555555555</v>
      </c>
      <c s="862">
        <v>3</v>
      </c>
      <c s="684">
        <v>0.061652999999999999</v>
      </c>
      <c s="473">
        <v>1.2555555555555555</v>
      </c>
      <c s="473">
        <v>3</v>
      </c>
      <c s="474">
        <v>0.061652999999999999</v>
      </c>
      <c s="783" t="s">
        <v>1478</v>
      </c>
      <c s="783" t="s">
        <v>1479</v>
      </c>
    </row>
    <row r="1581" spans="1:41" s="783" customFormat="1" ht="14.4">
      <c r="A1581" s="24" t="s">
        <v>3529</v>
      </c>
      <c s="517">
        <v>1</v>
      </c>
      <c s="24" t="s">
        <v>4254</v>
      </c>
      <c s="460" t="s">
        <v>364</v>
      </c>
      <c s="459" t="s">
        <v>365</v>
      </c>
      <c s="459" t="s">
        <v>979</v>
      </c>
      <c s="459" t="s">
        <v>371</v>
      </c>
      <c s="459" t="s">
        <v>957</v>
      </c>
      <c s="459" t="s">
        <v>366</v>
      </c>
      <c s="459" t="s">
        <v>1</v>
      </c>
      <c s="459" t="s">
        <v>128</v>
      </c>
      <c s="459" t="s">
        <v>367</v>
      </c>
      <c s="459" t="s">
        <v>372</v>
      </c>
      <c s="460">
        <v>1</v>
      </c>
      <c s="460">
        <v>1</v>
      </c>
      <c s="460">
        <v>1</v>
      </c>
      <c s="466">
        <v>0</v>
      </c>
      <c s="466">
        <v>0</v>
      </c>
      <c s="466">
        <v>1</v>
      </c>
      <c s="466">
        <v>1</v>
      </c>
      <c s="466">
        <v>1</v>
      </c>
      <c s="466">
        <v>0</v>
      </c>
      <c s="519">
        <v>40135838.530000001</v>
      </c>
      <c s="463">
        <v>0</v>
      </c>
      <c s="464">
        <v>0</v>
      </c>
      <c s="464">
        <v>0</v>
      </c>
      <c s="464">
        <v>0</v>
      </c>
      <c s="469">
        <v>0</v>
      </c>
      <c s="469">
        <v>0</v>
      </c>
      <c s="465">
        <v>40135838.530000001</v>
      </c>
      <c s="681">
        <v>44995</v>
      </c>
      <c s="682">
        <v>46822</v>
      </c>
      <c s="683">
        <v>40135838.530000001</v>
      </c>
      <c s="862">
        <v>3.2777777777777777</v>
      </c>
      <c s="862">
        <v>5</v>
      </c>
      <c s="684">
        <v>0.071294999999999997</v>
      </c>
      <c s="473">
        <v>3.2777777777777777</v>
      </c>
      <c s="473">
        <v>5</v>
      </c>
      <c s="474">
        <v>0.071294999999999997</v>
      </c>
      <c s="783" t="s">
        <v>1478</v>
      </c>
      <c s="783" t="s">
        <v>1479</v>
      </c>
    </row>
    <row r="1582" spans="1:41" s="783" customFormat="1" ht="14.4">
      <c r="A1582" s="24" t="s">
        <v>3530</v>
      </c>
      <c s="517">
        <v>1</v>
      </c>
      <c s="24" t="s">
        <v>4255</v>
      </c>
      <c s="460" t="s">
        <v>364</v>
      </c>
      <c s="459" t="s">
        <v>365</v>
      </c>
      <c s="459" t="s">
        <v>979</v>
      </c>
      <c s="459" t="s">
        <v>371</v>
      </c>
      <c s="459" t="s">
        <v>957</v>
      </c>
      <c s="459" t="s">
        <v>366</v>
      </c>
      <c s="459" t="s">
        <v>1</v>
      </c>
      <c s="459" t="s">
        <v>128</v>
      </c>
      <c s="459" t="s">
        <v>367</v>
      </c>
      <c s="459" t="s">
        <v>372</v>
      </c>
      <c s="460">
        <v>1</v>
      </c>
      <c s="460">
        <v>1</v>
      </c>
      <c s="460">
        <v>1</v>
      </c>
      <c s="466">
        <v>0</v>
      </c>
      <c s="466">
        <v>0</v>
      </c>
      <c s="466">
        <v>1</v>
      </c>
      <c s="466">
        <v>1</v>
      </c>
      <c s="466">
        <v>1</v>
      </c>
      <c s="466">
        <v>0</v>
      </c>
      <c s="519">
        <v>31120469.350000001</v>
      </c>
      <c s="463">
        <v>0</v>
      </c>
      <c s="464">
        <v>0</v>
      </c>
      <c s="464">
        <v>0</v>
      </c>
      <c s="464">
        <v>0</v>
      </c>
      <c s="469">
        <v>0</v>
      </c>
      <c s="469">
        <v>0</v>
      </c>
      <c s="465">
        <v>31120469.350000001</v>
      </c>
      <c s="681">
        <v>44984</v>
      </c>
      <c s="682">
        <v>48637</v>
      </c>
      <c s="683">
        <v>31120469.350000001</v>
      </c>
      <c s="862">
        <v>8.2416666666666671</v>
      </c>
      <c s="862">
        <v>10</v>
      </c>
      <c s="684">
        <v>0.078262999999999999</v>
      </c>
      <c s="473">
        <v>8.2416666666666671</v>
      </c>
      <c s="473">
        <v>10</v>
      </c>
      <c s="474">
        <v>0.078262999999999999</v>
      </c>
      <c s="783" t="s">
        <v>1478</v>
      </c>
      <c s="783" t="s">
        <v>1479</v>
      </c>
    </row>
    <row r="1583" spans="1:41" s="783" customFormat="1" ht="14.4">
      <c r="A1583" s="24" t="s">
        <v>3537</v>
      </c>
      <c s="517">
        <v>1</v>
      </c>
      <c s="24" t="s">
        <v>4256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11802650.619999999</v>
      </c>
      <c s="463">
        <v>0</v>
      </c>
      <c s="464">
        <v>0</v>
      </c>
      <c s="464">
        <v>0</v>
      </c>
      <c s="464">
        <v>0</v>
      </c>
      <c s="469">
        <v>0</v>
      </c>
      <c s="469">
        <v>0</v>
      </c>
      <c s="465">
        <v>11802650.619999999</v>
      </c>
      <c s="681">
        <v>44987</v>
      </c>
      <c s="682">
        <v>46083</v>
      </c>
      <c s="683">
        <v>11802650.619999999</v>
      </c>
      <c s="862">
        <v>1.2555555555555555</v>
      </c>
      <c s="862">
        <v>3</v>
      </c>
      <c s="684">
        <v>0.061652999999999999</v>
      </c>
      <c s="473">
        <v>1.2555555555555555</v>
      </c>
      <c s="473">
        <v>3</v>
      </c>
      <c s="474">
        <v>0.061652999999999999</v>
      </c>
      <c s="783" t="s">
        <v>1478</v>
      </c>
      <c s="783" t="s">
        <v>1479</v>
      </c>
    </row>
    <row r="1584" spans="1:41" s="783" customFormat="1" ht="14.4">
      <c r="A1584" s="24" t="s">
        <v>3538</v>
      </c>
      <c s="517">
        <v>1</v>
      </c>
      <c s="24" t="s">
        <v>4257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0</v>
      </c>
      <c s="464">
        <v>0</v>
      </c>
      <c s="464">
        <v>0</v>
      </c>
      <c s="464">
        <v>0</v>
      </c>
      <c s="469">
        <v>0</v>
      </c>
      <c s="469">
        <v>0</v>
      </c>
      <c s="465">
        <v>0</v>
      </c>
      <c s="681">
        <v>45217</v>
      </c>
      <c s="682">
        <v>45583</v>
      </c>
      <c s="683">
        <v>1262157.5</v>
      </c>
      <c s="862">
        <v>0</v>
      </c>
      <c s="862">
        <v>0</v>
      </c>
      <c s="684">
        <v>0.032500000000000001</v>
      </c>
      <c s="473">
        <v>0</v>
      </c>
      <c s="473">
        <v>0</v>
      </c>
      <c s="474">
        <v>0</v>
      </c>
      <c s="783" t="s">
        <v>1478</v>
      </c>
      <c s="783" t="s">
        <v>1479</v>
      </c>
    </row>
    <row r="1585" spans="1:41" s="783" customFormat="1" ht="14.4">
      <c r="A1585" s="24" t="s">
        <v>3538</v>
      </c>
      <c s="517">
        <v>2</v>
      </c>
      <c s="24" t="s">
        <v>4258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516840</v>
      </c>
      <c s="463">
        <v>0</v>
      </c>
      <c s="464">
        <v>0</v>
      </c>
      <c s="464">
        <v>1645.27</v>
      </c>
      <c s="464">
        <v>0</v>
      </c>
      <c s="469">
        <v>0</v>
      </c>
      <c s="469">
        <v>0</v>
      </c>
      <c s="465">
        <v>516840</v>
      </c>
      <c s="681">
        <v>45217</v>
      </c>
      <c s="682">
        <v>45948</v>
      </c>
      <c s="683">
        <v>516840</v>
      </c>
      <c s="862">
        <v>0.8833333333333333</v>
      </c>
      <c s="862">
        <v>2</v>
      </c>
      <c s="684">
        <v>0.038199999999999998</v>
      </c>
      <c s="473">
        <v>0.8833333333333333</v>
      </c>
      <c s="473">
        <v>2</v>
      </c>
      <c s="474">
        <v>0.038199999999999998</v>
      </c>
      <c s="783" t="s">
        <v>1478</v>
      </c>
      <c s="783" t="s">
        <v>1479</v>
      </c>
    </row>
    <row r="1586" spans="1:41" s="783" customFormat="1" ht="14.4">
      <c r="A1586" s="24" t="s">
        <v>3538</v>
      </c>
      <c s="517">
        <v>3</v>
      </c>
      <c s="24" t="s">
        <v>4259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1490045</v>
      </c>
      <c s="463">
        <v>0</v>
      </c>
      <c s="464">
        <v>0</v>
      </c>
      <c s="464">
        <v>5339.3299999999999</v>
      </c>
      <c s="464">
        <v>0</v>
      </c>
      <c s="469">
        <v>0</v>
      </c>
      <c s="469">
        <v>0</v>
      </c>
      <c s="465">
        <v>1490045</v>
      </c>
      <c s="681">
        <v>45217</v>
      </c>
      <c s="682">
        <v>46313</v>
      </c>
      <c s="683">
        <v>1490045</v>
      </c>
      <c s="862">
        <v>1.8833333333333333</v>
      </c>
      <c s="862">
        <v>3</v>
      </c>
      <c s="684">
        <v>0.042999999999999997</v>
      </c>
      <c s="473">
        <v>1.8833333333333333</v>
      </c>
      <c s="473">
        <v>3</v>
      </c>
      <c s="474">
        <v>0.042999999999999997</v>
      </c>
      <c s="783" t="s">
        <v>1478</v>
      </c>
      <c s="783" t="s">
        <v>1479</v>
      </c>
    </row>
    <row r="1587" spans="1:41" s="783" customFormat="1" ht="14.4">
      <c r="A1587" s="24" t="s">
        <v>3538</v>
      </c>
      <c s="517">
        <v>4</v>
      </c>
      <c s="24" t="s">
        <v>4260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3559912.5</v>
      </c>
      <c s="463">
        <v>0</v>
      </c>
      <c s="464">
        <v>0</v>
      </c>
      <c s="464">
        <v>13972.66</v>
      </c>
      <c s="464">
        <v>0</v>
      </c>
      <c s="469">
        <v>0</v>
      </c>
      <c s="469">
        <v>0</v>
      </c>
      <c s="465">
        <v>3559912.5</v>
      </c>
      <c s="681">
        <v>45217</v>
      </c>
      <c s="682">
        <v>46678</v>
      </c>
      <c s="683">
        <v>3559912.5</v>
      </c>
      <c s="862">
        <v>2.8833333333333333</v>
      </c>
      <c s="862">
        <v>4</v>
      </c>
      <c s="684">
        <v>0.047100000000000003</v>
      </c>
      <c s="473">
        <v>2.8833333333333333</v>
      </c>
      <c s="473">
        <v>4</v>
      </c>
      <c s="474">
        <v>0.047100000000000003</v>
      </c>
      <c s="783" t="s">
        <v>1478</v>
      </c>
      <c s="783" t="s">
        <v>1479</v>
      </c>
    </row>
    <row r="1588" spans="1:41" s="783" customFormat="1" ht="14.4">
      <c r="A1588" s="24" t="s">
        <v>3538</v>
      </c>
      <c s="517">
        <v>5</v>
      </c>
      <c s="24" t="s">
        <v>4261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2931120</v>
      </c>
      <c s="463">
        <v>0</v>
      </c>
      <c s="464">
        <v>0</v>
      </c>
      <c s="464">
        <v>12383.98</v>
      </c>
      <c s="464">
        <v>0</v>
      </c>
      <c s="469">
        <v>0</v>
      </c>
      <c s="469">
        <v>0</v>
      </c>
      <c s="465">
        <v>2931120</v>
      </c>
      <c s="681">
        <v>45217</v>
      </c>
      <c s="682">
        <v>47044</v>
      </c>
      <c s="683">
        <v>2931120</v>
      </c>
      <c s="862">
        <v>3.8833333333333333</v>
      </c>
      <c s="862">
        <v>5</v>
      </c>
      <c s="684">
        <v>0.050700000000000002</v>
      </c>
      <c s="473">
        <v>3.8833333333333333</v>
      </c>
      <c s="473">
        <v>5</v>
      </c>
      <c s="474">
        <v>0.050700000000000002</v>
      </c>
      <c s="783" t="s">
        <v>1478</v>
      </c>
      <c s="783" t="s">
        <v>1479</v>
      </c>
    </row>
    <row r="1589" spans="1:41" s="783" customFormat="1" ht="14.4">
      <c r="A1589" s="24" t="s">
        <v>3538</v>
      </c>
      <c s="517">
        <v>6</v>
      </c>
      <c s="24" t="s">
        <v>4262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19389465</v>
      </c>
      <c s="463">
        <v>0</v>
      </c>
      <c s="464">
        <v>0</v>
      </c>
      <c s="464">
        <v>86606.279999999999</v>
      </c>
      <c s="464">
        <v>0</v>
      </c>
      <c s="469">
        <v>0</v>
      </c>
      <c s="469">
        <v>0</v>
      </c>
      <c s="465">
        <v>19389465</v>
      </c>
      <c s="681">
        <v>45217</v>
      </c>
      <c s="682">
        <v>47409</v>
      </c>
      <c s="683">
        <v>19389465</v>
      </c>
      <c s="862">
        <v>4.8833333333333337</v>
      </c>
      <c s="862">
        <v>6</v>
      </c>
      <c s="684">
        <v>0.053600000000000002</v>
      </c>
      <c s="473">
        <v>4.8833333333333337</v>
      </c>
      <c s="473">
        <v>6</v>
      </c>
      <c s="474">
        <v>0.053600000000000002</v>
      </c>
      <c s="783" t="s">
        <v>1478</v>
      </c>
      <c s="783" t="s">
        <v>1479</v>
      </c>
    </row>
    <row r="1590" spans="1:41" s="783" customFormat="1" ht="14.4">
      <c r="A1590" s="24" t="s">
        <v>3538</v>
      </c>
      <c s="517">
        <v>7</v>
      </c>
      <c s="24" t="s">
        <v>4263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636315</v>
      </c>
      <c s="463">
        <v>0</v>
      </c>
      <c s="464">
        <v>0</v>
      </c>
      <c s="464">
        <v>2990.6799999999998</v>
      </c>
      <c s="464">
        <v>0</v>
      </c>
      <c s="469">
        <v>0</v>
      </c>
      <c s="469">
        <v>0</v>
      </c>
      <c s="465">
        <v>636315</v>
      </c>
      <c s="681">
        <v>45217</v>
      </c>
      <c s="682">
        <v>47774</v>
      </c>
      <c s="683">
        <v>636315</v>
      </c>
      <c s="862">
        <v>5.8833333333333337</v>
      </c>
      <c s="862">
        <v>7</v>
      </c>
      <c s="684">
        <v>0.056399999999999999</v>
      </c>
      <c s="473">
        <v>5.8833333333333337</v>
      </c>
      <c s="473">
        <v>7</v>
      </c>
      <c s="474">
        <v>0.056399999999999999</v>
      </c>
      <c s="783" t="s">
        <v>1478</v>
      </c>
      <c s="783" t="s">
        <v>1479</v>
      </c>
    </row>
    <row r="1591" spans="1:41" s="783" customFormat="1" ht="14.4">
      <c r="A1591" s="24" t="s">
        <v>3538</v>
      </c>
      <c s="517">
        <v>8</v>
      </c>
      <c s="24" t="s">
        <v>4264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101037.5</v>
      </c>
      <c s="463">
        <v>0</v>
      </c>
      <c s="464">
        <v>0</v>
      </c>
      <c s="464">
        <v>499.29000000000002</v>
      </c>
      <c s="464">
        <v>0</v>
      </c>
      <c s="469">
        <v>0</v>
      </c>
      <c s="469">
        <v>0</v>
      </c>
      <c s="465">
        <v>101037.5</v>
      </c>
      <c s="681">
        <v>45217</v>
      </c>
      <c s="682">
        <v>48139</v>
      </c>
      <c s="683">
        <v>101037.5</v>
      </c>
      <c s="862">
        <v>6.8833333333333337</v>
      </c>
      <c s="862">
        <v>8</v>
      </c>
      <c s="684">
        <v>0.059299999999999999</v>
      </c>
      <c s="473">
        <v>6.8833333333333337</v>
      </c>
      <c s="473">
        <v>8</v>
      </c>
      <c s="474">
        <v>0.059300000000000005</v>
      </c>
      <c s="783" t="s">
        <v>1478</v>
      </c>
      <c s="783" t="s">
        <v>1479</v>
      </c>
    </row>
    <row r="1592" spans="1:41" s="783" customFormat="1" ht="14.4">
      <c r="A1592" s="24" t="s">
        <v>3538</v>
      </c>
      <c s="517">
        <v>9</v>
      </c>
      <c s="24" t="s">
        <v>4265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53100</v>
      </c>
      <c s="463">
        <v>0</v>
      </c>
      <c s="464">
        <v>0</v>
      </c>
      <c s="464">
        <v>274.79000000000002</v>
      </c>
      <c s="464">
        <v>0</v>
      </c>
      <c s="469">
        <v>0</v>
      </c>
      <c s="469">
        <v>0</v>
      </c>
      <c s="465">
        <v>53100</v>
      </c>
      <c s="681">
        <v>45217</v>
      </c>
      <c s="682">
        <v>48505</v>
      </c>
      <c s="683">
        <v>53100</v>
      </c>
      <c s="862">
        <v>7.8833333333333337</v>
      </c>
      <c s="862">
        <v>9</v>
      </c>
      <c s="684">
        <v>0.062100000000000002</v>
      </c>
      <c s="473">
        <v>7.8833333333333337</v>
      </c>
      <c s="473">
        <v>9</v>
      </c>
      <c s="474">
        <v>0.062100000000000002</v>
      </c>
      <c s="783" t="s">
        <v>1478</v>
      </c>
      <c s="783" t="s">
        <v>1479</v>
      </c>
    </row>
    <row r="1593" spans="1:41" s="783" customFormat="1" ht="14.4">
      <c r="A1593" s="24" t="s">
        <v>3538</v>
      </c>
      <c s="517">
        <v>10</v>
      </c>
      <c s="24" t="s">
        <v>4266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51920</v>
      </c>
      <c s="463">
        <v>0</v>
      </c>
      <c s="464">
        <v>0</v>
      </c>
      <c s="464">
        <v>281.23000000000002</v>
      </c>
      <c s="464">
        <v>0</v>
      </c>
      <c s="469">
        <v>0</v>
      </c>
      <c s="469">
        <v>0</v>
      </c>
      <c s="465">
        <v>51920</v>
      </c>
      <c s="681">
        <v>45217</v>
      </c>
      <c s="682">
        <v>48870</v>
      </c>
      <c s="683">
        <v>51920</v>
      </c>
      <c s="862">
        <v>8.8833333333333329</v>
      </c>
      <c s="862">
        <v>10</v>
      </c>
      <c s="684">
        <v>0.065000000000000002</v>
      </c>
      <c s="473">
        <v>8.8833333333333329</v>
      </c>
      <c s="473">
        <v>10</v>
      </c>
      <c s="474">
        <v>0.065000000000000002</v>
      </c>
      <c s="783" t="s">
        <v>1478</v>
      </c>
      <c s="783" t="s">
        <v>1479</v>
      </c>
    </row>
    <row r="1594" spans="1:41" s="783" customFormat="1" ht="14.4">
      <c r="A1594" s="24" t="s">
        <v>3539</v>
      </c>
      <c s="517">
        <v>1</v>
      </c>
      <c s="24" t="s">
        <v>4267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5358743.7300000004</v>
      </c>
      <c s="463">
        <v>0</v>
      </c>
      <c s="464">
        <v>0</v>
      </c>
      <c s="464">
        <v>0</v>
      </c>
      <c s="464">
        <v>0</v>
      </c>
      <c s="469">
        <v>0</v>
      </c>
      <c s="469">
        <v>0</v>
      </c>
      <c s="465">
        <v>5358743.7300000004</v>
      </c>
      <c s="681">
        <v>44987</v>
      </c>
      <c s="682">
        <v>46083</v>
      </c>
      <c s="683">
        <v>5358743.7300000004</v>
      </c>
      <c s="862">
        <v>1.2555555555555555</v>
      </c>
      <c s="862">
        <v>3</v>
      </c>
      <c s="684">
        <v>0.061652999999999999</v>
      </c>
      <c s="473">
        <v>1.2555555555555555</v>
      </c>
      <c s="473">
        <v>3</v>
      </c>
      <c s="474">
        <v>0.061652999999999999</v>
      </c>
      <c s="783" t="s">
        <v>1478</v>
      </c>
      <c s="783" t="s">
        <v>1479</v>
      </c>
    </row>
    <row r="1595" spans="1:41" s="783" customFormat="1" ht="14.4">
      <c r="A1595" s="24" t="s">
        <v>3540</v>
      </c>
      <c s="517">
        <v>1</v>
      </c>
      <c s="24" t="s">
        <v>4268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5358813.1299999999</v>
      </c>
      <c s="463">
        <v>0</v>
      </c>
      <c s="464">
        <v>0</v>
      </c>
      <c s="464">
        <v>0</v>
      </c>
      <c s="464">
        <v>0</v>
      </c>
      <c s="469">
        <v>0</v>
      </c>
      <c s="469">
        <v>0</v>
      </c>
      <c s="465">
        <v>5358813.1299999999</v>
      </c>
      <c s="681">
        <v>44995</v>
      </c>
      <c s="682">
        <v>46822</v>
      </c>
      <c s="683">
        <v>5358813.1299999999</v>
      </c>
      <c s="862">
        <v>3.2777777777777777</v>
      </c>
      <c s="862">
        <v>5</v>
      </c>
      <c s="684">
        <v>0.071294999999999997</v>
      </c>
      <c s="473">
        <v>3.2777777777777777</v>
      </c>
      <c s="473">
        <v>5</v>
      </c>
      <c s="474">
        <v>0.071294999999999997</v>
      </c>
      <c s="783" t="s">
        <v>1478</v>
      </c>
      <c s="783" t="s">
        <v>1479</v>
      </c>
    </row>
    <row r="1596" spans="1:41" s="783" customFormat="1" ht="14.4">
      <c r="A1596" s="24" t="s">
        <v>3541</v>
      </c>
      <c s="517">
        <v>1</v>
      </c>
      <c s="24" t="s">
        <v>4269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2677557.3799999999</v>
      </c>
      <c s="463">
        <v>0</v>
      </c>
      <c s="464">
        <v>0</v>
      </c>
      <c s="464">
        <v>0</v>
      </c>
      <c s="464">
        <v>0</v>
      </c>
      <c s="469">
        <v>0</v>
      </c>
      <c s="469">
        <v>0</v>
      </c>
      <c s="465">
        <v>2677557.3799999999</v>
      </c>
      <c s="681">
        <v>45041</v>
      </c>
      <c s="682">
        <v>46502</v>
      </c>
      <c s="683">
        <v>2677557.3799999999</v>
      </c>
      <c s="862">
        <v>2.4027777777777777</v>
      </c>
      <c s="862">
        <v>4</v>
      </c>
      <c s="684">
        <v>0.067556000000000005</v>
      </c>
      <c s="473">
        <v>2.4027777777777777</v>
      </c>
      <c s="473">
        <v>4</v>
      </c>
      <c s="474">
        <v>0.067556000000000005</v>
      </c>
      <c s="783" t="s">
        <v>1478</v>
      </c>
      <c s="783" t="s">
        <v>1479</v>
      </c>
    </row>
    <row r="1597" spans="1:41" s="783" customFormat="1" ht="14.4">
      <c r="A1597" s="24" t="s">
        <v>3542</v>
      </c>
      <c s="517">
        <v>1</v>
      </c>
      <c s="24" t="s">
        <v>4270</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570000000</v>
      </c>
      <c s="463">
        <v>0</v>
      </c>
      <c s="464">
        <v>0</v>
      </c>
      <c s="464">
        <v>0</v>
      </c>
      <c s="464">
        <v>0</v>
      </c>
      <c s="469">
        <v>0</v>
      </c>
      <c s="469">
        <v>0</v>
      </c>
      <c s="465">
        <v>570000000</v>
      </c>
      <c s="681">
        <v>44995</v>
      </c>
      <c s="682">
        <v>46822</v>
      </c>
      <c s="683">
        <v>570000000</v>
      </c>
      <c s="862">
        <v>3.2777777777777777</v>
      </c>
      <c s="862">
        <v>5</v>
      </c>
      <c s="684">
        <v>0.071294999999999997</v>
      </c>
      <c s="473">
        <v>3.2777777777777777</v>
      </c>
      <c s="473">
        <v>5</v>
      </c>
      <c s="474">
        <v>0.071294999999999997</v>
      </c>
      <c s="783" t="s">
        <v>1478</v>
      </c>
      <c s="783" t="s">
        <v>1479</v>
      </c>
    </row>
    <row r="1598" spans="1:41" s="783" customFormat="1" ht="14.4">
      <c r="A1598" s="24" t="s">
        <v>3642</v>
      </c>
      <c s="517">
        <v>1</v>
      </c>
      <c s="24" t="s">
        <v>4271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1533028.6499999999</v>
      </c>
      <c s="463">
        <v>0</v>
      </c>
      <c s="464">
        <v>0</v>
      </c>
      <c s="464">
        <v>0</v>
      </c>
      <c s="464">
        <v>0</v>
      </c>
      <c s="469">
        <v>0</v>
      </c>
      <c s="469">
        <v>0</v>
      </c>
      <c s="465">
        <v>1533028.6499999999</v>
      </c>
      <c s="681">
        <v>44987</v>
      </c>
      <c s="682">
        <v>46083</v>
      </c>
      <c s="519">
        <v>1533028.6499999999</v>
      </c>
      <c s="862">
        <v>1.2555555555555555</v>
      </c>
      <c s="862">
        <v>3</v>
      </c>
      <c s="684">
        <v>0.061652999999999999</v>
      </c>
      <c s="473">
        <v>1.2555555555555555</v>
      </c>
      <c s="473">
        <v>2.9999999999999996</v>
      </c>
      <c s="474">
        <v>0.061652999999999999</v>
      </c>
      <c s="783" t="s">
        <v>1478</v>
      </c>
      <c s="783" t="s">
        <v>1479</v>
      </c>
    </row>
    <row r="1599" spans="1:41" s="783" customFormat="1" ht="14.4">
      <c r="A1599" s="24" t="s">
        <v>3641</v>
      </c>
      <c s="517">
        <v>1</v>
      </c>
      <c s="24" t="s">
        <v>4272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1532872.01</v>
      </c>
      <c s="463">
        <v>0</v>
      </c>
      <c s="464">
        <v>0</v>
      </c>
      <c s="464">
        <v>0</v>
      </c>
      <c s="464">
        <v>0</v>
      </c>
      <c s="469">
        <v>0</v>
      </c>
      <c s="469">
        <v>0</v>
      </c>
      <c s="465">
        <v>1532872.01</v>
      </c>
      <c s="681">
        <v>44995</v>
      </c>
      <c s="682">
        <v>46822</v>
      </c>
      <c s="519">
        <v>1532872.01</v>
      </c>
      <c s="862">
        <v>3.2777777777777777</v>
      </c>
      <c s="862">
        <v>5</v>
      </c>
      <c s="684">
        <v>0.071294999999999997</v>
      </c>
      <c s="473">
        <v>3.2777777777777781</v>
      </c>
      <c s="473">
        <v>5</v>
      </c>
      <c s="474">
        <v>0.071294999999999997</v>
      </c>
      <c s="783" t="s">
        <v>1478</v>
      </c>
      <c s="783" t="s">
        <v>1479</v>
      </c>
    </row>
    <row r="1600" spans="1:41" s="783" customFormat="1" ht="14.4">
      <c r="A1600" s="24" t="s">
        <v>3640</v>
      </c>
      <c s="517">
        <v>1</v>
      </c>
      <c s="24" t="s">
        <v>4273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1439218.1699999999</v>
      </c>
      <c s="463">
        <v>0</v>
      </c>
      <c s="464">
        <v>0</v>
      </c>
      <c s="464">
        <v>0</v>
      </c>
      <c s="464">
        <v>0</v>
      </c>
      <c s="469">
        <v>0</v>
      </c>
      <c s="469">
        <v>0</v>
      </c>
      <c s="465">
        <v>1439218.1699999999</v>
      </c>
      <c s="681">
        <v>44987</v>
      </c>
      <c s="682">
        <v>46083</v>
      </c>
      <c s="519">
        <v>1439218.1699999999</v>
      </c>
      <c s="862">
        <v>1.2555555555555555</v>
      </c>
      <c s="862">
        <v>3</v>
      </c>
      <c s="684">
        <v>0.061652999999999999</v>
      </c>
      <c s="473">
        <v>1.2555555555555555</v>
      </c>
      <c s="473">
        <v>3</v>
      </c>
      <c s="474">
        <v>0.061652999999999999</v>
      </c>
      <c s="783" t="s">
        <v>1478</v>
      </c>
      <c s="783" t="s">
        <v>1479</v>
      </c>
    </row>
    <row r="1601" spans="1:41" s="783" customFormat="1" ht="14.4">
      <c r="A1601" s="24" t="s">
        <v>3643</v>
      </c>
      <c s="517">
        <v>1</v>
      </c>
      <c s="24" t="s">
        <v>4274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2077899</v>
      </c>
      <c s="463">
        <v>0</v>
      </c>
      <c s="464">
        <v>0</v>
      </c>
      <c s="464">
        <v>0</v>
      </c>
      <c s="464">
        <v>0</v>
      </c>
      <c s="469">
        <v>0</v>
      </c>
      <c s="469">
        <v>0</v>
      </c>
      <c s="465">
        <v>2077899</v>
      </c>
      <c s="681">
        <v>44995</v>
      </c>
      <c s="682">
        <v>46822</v>
      </c>
      <c s="519">
        <v>2077899</v>
      </c>
      <c s="862">
        <v>3.2777777777777777</v>
      </c>
      <c s="862">
        <v>5</v>
      </c>
      <c s="684">
        <v>0.071294999999999997</v>
      </c>
      <c s="473">
        <v>3.2777777777777777</v>
      </c>
      <c s="473">
        <v>5</v>
      </c>
      <c s="474">
        <v>0.071294999999999997</v>
      </c>
      <c s="783" t="s">
        <v>1478</v>
      </c>
      <c s="783" t="s">
        <v>1479</v>
      </c>
    </row>
    <row r="1602" spans="1:41" s="783" customFormat="1" ht="14.4">
      <c r="A1602" s="24" t="s">
        <v>3651</v>
      </c>
      <c s="517">
        <v>1</v>
      </c>
      <c s="24" t="s">
        <v>4275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7242823.2599999998</v>
      </c>
      <c s="463">
        <v>0</v>
      </c>
      <c s="464">
        <v>0</v>
      </c>
      <c s="464">
        <v>0</v>
      </c>
      <c s="464">
        <v>0</v>
      </c>
      <c s="469">
        <v>0</v>
      </c>
      <c s="469">
        <v>0</v>
      </c>
      <c s="465">
        <v>7242823.2599999998</v>
      </c>
      <c s="681">
        <v>44995</v>
      </c>
      <c s="682">
        <v>46822</v>
      </c>
      <c s="519">
        <v>7242823.2599999998</v>
      </c>
      <c s="862">
        <v>3.2777777777777777</v>
      </c>
      <c s="862">
        <v>5</v>
      </c>
      <c s="684">
        <v>0.071294999999999997</v>
      </c>
      <c s="473">
        <v>3.2777777777777777</v>
      </c>
      <c s="473">
        <v>5</v>
      </c>
      <c s="474">
        <v>0.071294999999999997</v>
      </c>
      <c s="783" t="s">
        <v>1478</v>
      </c>
      <c s="783" t="s">
        <v>1479</v>
      </c>
    </row>
    <row r="1603" spans="1:41" s="783" customFormat="1" ht="14.4">
      <c r="A1603" s="24" t="s">
        <v>3650</v>
      </c>
      <c s="517">
        <v>1</v>
      </c>
      <c s="24" t="s">
        <v>4276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5008908.7300000004</v>
      </c>
      <c s="463">
        <v>0</v>
      </c>
      <c s="464">
        <v>0</v>
      </c>
      <c s="464">
        <v>0</v>
      </c>
      <c s="464">
        <v>0</v>
      </c>
      <c s="469">
        <v>0</v>
      </c>
      <c s="469">
        <v>0</v>
      </c>
      <c s="465">
        <v>5008908.7300000004</v>
      </c>
      <c s="681">
        <v>44987</v>
      </c>
      <c s="682">
        <v>46083</v>
      </c>
      <c s="519">
        <v>5008908.7300000004</v>
      </c>
      <c s="862">
        <v>1.2555555555555555</v>
      </c>
      <c s="862">
        <v>3</v>
      </c>
      <c s="684">
        <v>0.061652999999999999</v>
      </c>
      <c s="473">
        <v>1.2555555555555555</v>
      </c>
      <c s="473">
        <v>3</v>
      </c>
      <c s="474">
        <v>0.061653000000000006</v>
      </c>
      <c s="783" t="s">
        <v>1478</v>
      </c>
      <c s="783" t="s">
        <v>1479</v>
      </c>
    </row>
    <row r="1604" spans="1:41" s="783" customFormat="1" ht="14.4">
      <c r="A1604" s="24" t="s">
        <v>3649</v>
      </c>
      <c s="517">
        <v>1</v>
      </c>
      <c s="24" t="s">
        <v>4277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5008007.7000000002</v>
      </c>
      <c s="463">
        <v>0</v>
      </c>
      <c s="464">
        <v>0</v>
      </c>
      <c s="464">
        <v>0</v>
      </c>
      <c s="464">
        <v>0</v>
      </c>
      <c s="469">
        <v>0</v>
      </c>
      <c s="469">
        <v>0</v>
      </c>
      <c s="465">
        <v>5008007.7000000002</v>
      </c>
      <c s="681">
        <v>44995</v>
      </c>
      <c s="682">
        <v>46822</v>
      </c>
      <c s="519">
        <v>5008007.7000000002</v>
      </c>
      <c s="862">
        <v>3.2777777777777777</v>
      </c>
      <c s="862">
        <v>5</v>
      </c>
      <c s="684">
        <v>0.071294999999999997</v>
      </c>
      <c s="473">
        <v>3.2777777777777777</v>
      </c>
      <c s="473">
        <v>5</v>
      </c>
      <c s="474">
        <v>0.071294999999999997</v>
      </c>
      <c s="783" t="s">
        <v>1478</v>
      </c>
      <c s="783" t="s">
        <v>1479</v>
      </c>
    </row>
    <row r="1605" spans="1:41" s="783" customFormat="1" ht="14.4">
      <c r="A1605" s="24" t="s">
        <v>3644</v>
      </c>
      <c s="517">
        <v>1</v>
      </c>
      <c s="24" t="s">
        <v>4278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2894574.8700000001</v>
      </c>
      <c s="463">
        <v>0</v>
      </c>
      <c s="464">
        <v>0</v>
      </c>
      <c s="464">
        <v>0</v>
      </c>
      <c s="464">
        <v>0</v>
      </c>
      <c s="469">
        <v>0</v>
      </c>
      <c s="469">
        <v>0</v>
      </c>
      <c s="465">
        <v>2894574.8700000001</v>
      </c>
      <c s="681">
        <v>44995</v>
      </c>
      <c s="682">
        <v>46822</v>
      </c>
      <c s="519">
        <v>2894574.8700000001</v>
      </c>
      <c s="862">
        <v>3.2777777777777777</v>
      </c>
      <c s="862">
        <v>5</v>
      </c>
      <c s="684">
        <v>0.071294999999999997</v>
      </c>
      <c s="473">
        <v>3.2777777777777777</v>
      </c>
      <c s="473">
        <v>5</v>
      </c>
      <c s="474">
        <v>0.071294999999999997</v>
      </c>
      <c s="783" t="s">
        <v>1478</v>
      </c>
      <c s="783" t="s">
        <v>1479</v>
      </c>
    </row>
    <row r="1606" spans="1:41" s="783" customFormat="1" ht="14.4">
      <c r="A1606" s="24" t="s">
        <v>3639</v>
      </c>
      <c s="517">
        <v>1</v>
      </c>
      <c s="24" t="s">
        <v>4279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1415347.7</v>
      </c>
      <c s="463">
        <v>0</v>
      </c>
      <c s="464">
        <v>0</v>
      </c>
      <c s="464">
        <v>0</v>
      </c>
      <c s="464">
        <v>0</v>
      </c>
      <c s="469">
        <v>0</v>
      </c>
      <c s="469">
        <v>0</v>
      </c>
      <c s="465">
        <v>1415347.7</v>
      </c>
      <c s="681">
        <v>44995</v>
      </c>
      <c s="682">
        <v>46822</v>
      </c>
      <c s="519">
        <v>1415347.7</v>
      </c>
      <c s="862">
        <v>3.2777777777777777</v>
      </c>
      <c s="862">
        <v>5</v>
      </c>
      <c s="684">
        <v>0.071294999999999997</v>
      </c>
      <c s="473">
        <v>3.2777777777777777</v>
      </c>
      <c s="473">
        <v>5</v>
      </c>
      <c s="474">
        <v>0.071294999999999997</v>
      </c>
      <c s="783" t="s">
        <v>1478</v>
      </c>
      <c s="783" t="s">
        <v>1479</v>
      </c>
    </row>
    <row r="1607" spans="1:41" s="783" customFormat="1" ht="14.4">
      <c r="A1607" s="24" t="s">
        <v>3648</v>
      </c>
      <c s="517">
        <v>1</v>
      </c>
      <c s="24" t="s">
        <v>4280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4461241.0199999996</v>
      </c>
      <c s="463">
        <v>0</v>
      </c>
      <c s="464">
        <v>0</v>
      </c>
      <c s="464">
        <v>0</v>
      </c>
      <c s="464">
        <v>0</v>
      </c>
      <c s="469">
        <v>0</v>
      </c>
      <c s="469">
        <v>0</v>
      </c>
      <c s="465">
        <v>4461241.0199999996</v>
      </c>
      <c s="681">
        <v>44987</v>
      </c>
      <c s="682">
        <v>46083</v>
      </c>
      <c s="519">
        <v>4461241.0199999996</v>
      </c>
      <c s="862">
        <v>1.2555555555555555</v>
      </c>
      <c s="862">
        <v>3</v>
      </c>
      <c s="684">
        <v>0.061652999999999999</v>
      </c>
      <c s="473">
        <v>1.2555555555555555</v>
      </c>
      <c s="473">
        <v>3</v>
      </c>
      <c s="474">
        <v>0.061652999999999999</v>
      </c>
      <c s="783" t="s">
        <v>1478</v>
      </c>
      <c s="783" t="s">
        <v>1479</v>
      </c>
    </row>
    <row r="1608" spans="1:41" s="783" customFormat="1" ht="14.4">
      <c r="A1608" s="24" t="s">
        <v>3637</v>
      </c>
      <c s="517">
        <v>1</v>
      </c>
      <c s="24" t="s">
        <v>4281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923713.12</v>
      </c>
      <c s="463">
        <v>0</v>
      </c>
      <c s="464">
        <v>0</v>
      </c>
      <c s="464">
        <v>0</v>
      </c>
      <c s="464">
        <v>0</v>
      </c>
      <c s="469">
        <v>0</v>
      </c>
      <c s="469">
        <v>0</v>
      </c>
      <c s="465">
        <v>923713.12</v>
      </c>
      <c s="681">
        <v>44987</v>
      </c>
      <c s="682">
        <v>46083</v>
      </c>
      <c s="519">
        <v>923713.12</v>
      </c>
      <c s="862">
        <v>1.2555555555555555</v>
      </c>
      <c s="862">
        <v>3</v>
      </c>
      <c s="684">
        <v>0.061652999999999999</v>
      </c>
      <c s="473">
        <v>1.2555555555555555</v>
      </c>
      <c s="473">
        <v>3</v>
      </c>
      <c s="474">
        <v>0.061652999999999999</v>
      </c>
      <c s="783" t="s">
        <v>1478</v>
      </c>
      <c s="783" t="s">
        <v>1479</v>
      </c>
    </row>
    <row r="1609" spans="1:41" s="783" customFormat="1" ht="14.4">
      <c r="A1609" s="24" t="s">
        <v>3645</v>
      </c>
      <c s="517">
        <v>1</v>
      </c>
      <c s="24" t="s">
        <v>4282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3306958.8399999999</v>
      </c>
      <c s="463">
        <v>0</v>
      </c>
      <c s="464">
        <v>0</v>
      </c>
      <c s="464">
        <v>0</v>
      </c>
      <c s="464">
        <v>0</v>
      </c>
      <c s="469">
        <v>0</v>
      </c>
      <c s="469">
        <v>0</v>
      </c>
      <c s="465">
        <v>3306958.8399999999</v>
      </c>
      <c s="681">
        <v>44995</v>
      </c>
      <c s="682">
        <v>46822</v>
      </c>
      <c s="519">
        <v>3306958.8399999999</v>
      </c>
      <c s="862">
        <v>3.2777777777777777</v>
      </c>
      <c s="862">
        <v>5</v>
      </c>
      <c s="684">
        <v>0.071294999999999997</v>
      </c>
      <c s="473">
        <v>3.2777777777777772</v>
      </c>
      <c s="473">
        <v>5</v>
      </c>
      <c s="474">
        <v>0.071294999999999997</v>
      </c>
      <c s="783" t="s">
        <v>1478</v>
      </c>
      <c s="783" t="s">
        <v>1479</v>
      </c>
    </row>
    <row r="1610" spans="1:41" s="783" customFormat="1" ht="14.4">
      <c r="A1610" s="24" t="s">
        <v>3647</v>
      </c>
      <c s="517">
        <v>1</v>
      </c>
      <c s="24" t="s">
        <v>4283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4227185.0999999996</v>
      </c>
      <c s="463">
        <v>0</v>
      </c>
      <c s="464">
        <v>0</v>
      </c>
      <c s="464">
        <v>0</v>
      </c>
      <c s="464">
        <v>0</v>
      </c>
      <c s="469">
        <v>0</v>
      </c>
      <c s="469">
        <v>0</v>
      </c>
      <c s="465">
        <v>4227185.0999999996</v>
      </c>
      <c s="681">
        <v>44987</v>
      </c>
      <c s="682">
        <v>46083</v>
      </c>
      <c s="519">
        <v>4227185.0999999996</v>
      </c>
      <c s="862">
        <v>1.2555555555555555</v>
      </c>
      <c s="862">
        <v>3</v>
      </c>
      <c s="684">
        <v>0.061652999999999999</v>
      </c>
      <c s="473">
        <v>1.2555555555555555</v>
      </c>
      <c s="473">
        <v>3</v>
      </c>
      <c s="474">
        <v>0.061652999999999999</v>
      </c>
      <c s="783" t="s">
        <v>1478</v>
      </c>
      <c s="783" t="s">
        <v>1479</v>
      </c>
    </row>
    <row r="1611" spans="1:41" s="783" customFormat="1" ht="14.4">
      <c r="A1611" s="24" t="s">
        <v>3646</v>
      </c>
      <c s="517">
        <v>1</v>
      </c>
      <c s="24" t="s">
        <v>4284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4224454.29</v>
      </c>
      <c s="463">
        <v>0</v>
      </c>
      <c s="464">
        <v>0</v>
      </c>
      <c s="464">
        <v>0</v>
      </c>
      <c s="464">
        <v>0</v>
      </c>
      <c s="469">
        <v>0</v>
      </c>
      <c s="469">
        <v>0</v>
      </c>
      <c s="465">
        <v>4224454.29</v>
      </c>
      <c s="681">
        <v>44995</v>
      </c>
      <c s="682">
        <v>46822</v>
      </c>
      <c s="519">
        <v>4224454.29</v>
      </c>
      <c s="862">
        <v>3.2777777777777777</v>
      </c>
      <c s="862">
        <v>5</v>
      </c>
      <c s="684">
        <v>0.071294999999999997</v>
      </c>
      <c s="473">
        <v>3.2777777777777777</v>
      </c>
      <c s="473">
        <v>5</v>
      </c>
      <c s="474">
        <v>0.071294999999999997</v>
      </c>
      <c s="783" t="s">
        <v>1478</v>
      </c>
      <c s="783" t="s">
        <v>1479</v>
      </c>
    </row>
    <row r="1612" spans="1:41" s="783" customFormat="1" ht="14.4">
      <c r="A1612" s="24" t="s">
        <v>3638</v>
      </c>
      <c s="517">
        <v>1</v>
      </c>
      <c s="24" t="s">
        <v>4285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964970.14000000001</v>
      </c>
      <c s="463">
        <v>0</v>
      </c>
      <c s="464">
        <v>0</v>
      </c>
      <c s="464">
        <v>0</v>
      </c>
      <c s="464">
        <v>0</v>
      </c>
      <c s="469">
        <v>0</v>
      </c>
      <c s="469">
        <v>0</v>
      </c>
      <c s="465">
        <v>964970.14000000001</v>
      </c>
      <c s="681">
        <v>44987</v>
      </c>
      <c s="682">
        <v>46083</v>
      </c>
      <c s="519">
        <v>964970.14000000001</v>
      </c>
      <c s="862">
        <v>1.2555555555555555</v>
      </c>
      <c s="862">
        <v>3</v>
      </c>
      <c s="684">
        <v>0.061652999999999999</v>
      </c>
      <c s="473">
        <v>1.2555555555555555</v>
      </c>
      <c s="473">
        <v>3</v>
      </c>
      <c s="474">
        <v>0.061652999999999999</v>
      </c>
      <c s="783" t="s">
        <v>1478</v>
      </c>
      <c s="783" t="s">
        <v>1479</v>
      </c>
    </row>
    <row r="1613" spans="1:41" s="783" customFormat="1" ht="14.4">
      <c r="A1613" s="24" t="s">
        <v>3662</v>
      </c>
      <c s="517">
        <v>1</v>
      </c>
      <c s="24" t="s">
        <v>4286</v>
      </c>
      <c s="460" t="s">
        <v>364</v>
      </c>
      <c s="459" t="s">
        <v>365</v>
      </c>
      <c s="459" t="s">
        <v>979</v>
      </c>
      <c s="459" t="s">
        <v>371</v>
      </c>
      <c s="459" t="s">
        <v>957</v>
      </c>
      <c s="459" t="s">
        <v>366</v>
      </c>
      <c s="459" t="s">
        <v>1</v>
      </c>
      <c s="24" t="s">
        <v>48</v>
      </c>
      <c s="459" t="s">
        <v>367</v>
      </c>
      <c s="459" t="s">
        <v>372</v>
      </c>
      <c s="460">
        <v>1</v>
      </c>
      <c s="460">
        <v>1</v>
      </c>
      <c s="460">
        <v>1</v>
      </c>
      <c s="466">
        <v>0</v>
      </c>
      <c s="466">
        <v>0</v>
      </c>
      <c s="466">
        <v>1</v>
      </c>
      <c s="466">
        <v>1</v>
      </c>
      <c s="466">
        <v>1</v>
      </c>
      <c s="466">
        <v>0</v>
      </c>
      <c s="519">
        <v>45797743.100000001</v>
      </c>
      <c s="463">
        <v>0</v>
      </c>
      <c s="464">
        <v>0</v>
      </c>
      <c s="464">
        <v>0</v>
      </c>
      <c s="464">
        <v>0</v>
      </c>
      <c s="469">
        <v>0</v>
      </c>
      <c s="469">
        <v>0</v>
      </c>
      <c s="465">
        <v>45797743.100000001</v>
      </c>
      <c s="681">
        <v>44987</v>
      </c>
      <c s="682">
        <v>46083</v>
      </c>
      <c s="683">
        <v>45797743.100000001</v>
      </c>
      <c s="862">
        <v>1.2555555555555555</v>
      </c>
      <c s="862">
        <v>3</v>
      </c>
      <c s="684">
        <v>0.061652999999999999</v>
      </c>
      <c s="473">
        <v>1.2555555555555555</v>
      </c>
      <c s="473">
        <v>3</v>
      </c>
      <c s="474">
        <v>0.061652999999999999</v>
      </c>
      <c s="783" t="s">
        <v>1478</v>
      </c>
      <c s="783" t="s">
        <v>1479</v>
      </c>
    </row>
    <row r="1614" spans="1:41" s="783" customFormat="1" ht="14.4">
      <c r="A1614" s="24" t="s">
        <v>3663</v>
      </c>
      <c s="517">
        <v>1</v>
      </c>
      <c s="24" t="s">
        <v>4287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1">
        <v>45000</v>
      </c>
      <c s="682">
        <v>45366</v>
      </c>
      <c s="683">
        <v>1096210.6799999999</v>
      </c>
      <c s="862">
        <v>0</v>
      </c>
      <c s="862">
        <v>0</v>
      </c>
      <c s="684">
        <v>0.029999999999999999</v>
      </c>
      <c s="473">
        <v>0</v>
      </c>
      <c s="473">
        <v>0</v>
      </c>
      <c s="474">
        <v>0</v>
      </c>
      <c s="783" t="s">
        <v>1478</v>
      </c>
      <c s="783" t="s">
        <v>1479</v>
      </c>
    </row>
    <row r="1615" spans="1:41" s="783" customFormat="1" ht="14.4">
      <c r="A1615" s="24" t="s">
        <v>3664</v>
      </c>
      <c s="517">
        <v>1</v>
      </c>
      <c s="24" t="s">
        <v>4288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1084261.4099999999</v>
      </c>
      <c s="463">
        <v>0</v>
      </c>
      <c s="464">
        <v>0</v>
      </c>
      <c s="464">
        <v>0</v>
      </c>
      <c s="464">
        <v>0</v>
      </c>
      <c s="469">
        <v>0</v>
      </c>
      <c s="469">
        <v>0</v>
      </c>
      <c s="465">
        <v>1084261.4099999999</v>
      </c>
      <c s="681">
        <v>44987</v>
      </c>
      <c s="682">
        <v>46083</v>
      </c>
      <c s="683">
        <v>1084261.4099999999</v>
      </c>
      <c s="862">
        <v>1.2555555555555555</v>
      </c>
      <c s="862">
        <v>3</v>
      </c>
      <c s="684">
        <v>0.061652999999999999</v>
      </c>
      <c s="473">
        <v>1.2555555555555555</v>
      </c>
      <c s="473">
        <v>3</v>
      </c>
      <c s="474">
        <v>0.061652999999999999</v>
      </c>
      <c s="783" t="s">
        <v>1478</v>
      </c>
      <c s="783" t="s">
        <v>1479</v>
      </c>
    </row>
    <row r="1616" spans="1:41" s="783" customFormat="1" ht="14.4">
      <c r="A1616" s="24" t="s">
        <v>3665</v>
      </c>
      <c s="517">
        <v>1</v>
      </c>
      <c s="24" t="s">
        <v>4289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2165436.48</v>
      </c>
      <c s="463">
        <v>0</v>
      </c>
      <c s="464">
        <v>0</v>
      </c>
      <c s="464">
        <v>0</v>
      </c>
      <c s="464">
        <v>0</v>
      </c>
      <c s="469">
        <v>0</v>
      </c>
      <c s="469">
        <v>0</v>
      </c>
      <c s="465">
        <v>2165436.48</v>
      </c>
      <c s="681">
        <v>44995</v>
      </c>
      <c s="682">
        <v>46822</v>
      </c>
      <c s="683">
        <v>2165436.48</v>
      </c>
      <c s="862">
        <v>3.2777777777777777</v>
      </c>
      <c s="862">
        <v>5</v>
      </c>
      <c s="684">
        <v>0.071294999999999997</v>
      </c>
      <c s="473">
        <v>3.2777777777777777</v>
      </c>
      <c s="473">
        <v>5</v>
      </c>
      <c s="474">
        <v>0.071294999999999997</v>
      </c>
      <c s="783" t="s">
        <v>1478</v>
      </c>
      <c s="783" t="s">
        <v>1479</v>
      </c>
    </row>
    <row r="1617" spans="1:41" s="783" customFormat="1" ht="14.4">
      <c r="A1617" s="24" t="s">
        <v>3666</v>
      </c>
      <c s="517">
        <v>1</v>
      </c>
      <c s="24" t="s">
        <v>4290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11818571.76</v>
      </c>
      <c s="463">
        <v>0</v>
      </c>
      <c s="464">
        <v>0</v>
      </c>
      <c s="464">
        <v>0</v>
      </c>
      <c s="464">
        <v>0</v>
      </c>
      <c s="469">
        <v>0</v>
      </c>
      <c s="469">
        <v>0</v>
      </c>
      <c s="465">
        <v>11818571.76</v>
      </c>
      <c s="681">
        <v>45000</v>
      </c>
      <c s="682">
        <v>47192</v>
      </c>
      <c s="683">
        <v>11818571.76</v>
      </c>
      <c s="862">
        <v>4.291666666666667</v>
      </c>
      <c s="862">
        <v>6</v>
      </c>
      <c s="684">
        <v>0.073772000000000004</v>
      </c>
      <c s="473">
        <v>4.291666666666667</v>
      </c>
      <c s="473">
        <v>6</v>
      </c>
      <c s="474">
        <v>0.073772000000000004</v>
      </c>
      <c s="783" t="s">
        <v>1478</v>
      </c>
      <c s="783" t="s">
        <v>1479</v>
      </c>
    </row>
    <row r="1618" spans="1:41" s="783" customFormat="1" ht="14.4">
      <c r="A1618" s="24" t="s">
        <v>3667</v>
      </c>
      <c s="517">
        <v>1</v>
      </c>
      <c s="24" t="s">
        <v>4291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1741259.1100000001</v>
      </c>
      <c s="463">
        <v>0</v>
      </c>
      <c s="464">
        <v>0</v>
      </c>
      <c s="464">
        <v>0</v>
      </c>
      <c s="464">
        <v>0</v>
      </c>
      <c s="469">
        <v>0</v>
      </c>
      <c s="469">
        <v>0</v>
      </c>
      <c s="465">
        <v>1741259.1100000001</v>
      </c>
      <c s="681">
        <v>44984</v>
      </c>
      <c s="682">
        <v>48637</v>
      </c>
      <c s="683">
        <v>1741259.1100000001</v>
      </c>
      <c s="862">
        <v>8.2416666666666671</v>
      </c>
      <c s="862">
        <v>10</v>
      </c>
      <c s="684">
        <v>0.078262999999999999</v>
      </c>
      <c s="473">
        <v>8.2416666666666671</v>
      </c>
      <c s="473">
        <v>10</v>
      </c>
      <c s="474">
        <v>0.078262999999999999</v>
      </c>
      <c s="783" t="s">
        <v>1478</v>
      </c>
      <c s="783" t="s">
        <v>1479</v>
      </c>
    </row>
    <row r="1619" spans="1:41" s="783" customFormat="1" ht="14.4">
      <c r="A1619" s="24" t="s">
        <v>3668</v>
      </c>
      <c s="517">
        <v>1</v>
      </c>
      <c s="24" t="s">
        <v>4292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12378544.4</v>
      </c>
      <c s="463">
        <v>0</v>
      </c>
      <c s="464">
        <v>0</v>
      </c>
      <c s="464">
        <v>0</v>
      </c>
      <c s="464">
        <v>0</v>
      </c>
      <c s="469">
        <v>0</v>
      </c>
      <c s="469">
        <v>0</v>
      </c>
      <c s="465">
        <v>12378544.4</v>
      </c>
      <c s="681">
        <v>45000</v>
      </c>
      <c s="682">
        <v>47192</v>
      </c>
      <c s="683">
        <v>12378544.4</v>
      </c>
      <c s="862">
        <v>4.291666666666667</v>
      </c>
      <c s="862">
        <v>6</v>
      </c>
      <c s="684">
        <v>0.073772000000000004</v>
      </c>
      <c s="473">
        <v>4.291666666666667</v>
      </c>
      <c s="473">
        <v>6</v>
      </c>
      <c s="474">
        <v>0.073772000000000004</v>
      </c>
      <c s="783" t="s">
        <v>1478</v>
      </c>
      <c s="783" t="s">
        <v>1479</v>
      </c>
    </row>
    <row r="1620" spans="1:41" s="783" customFormat="1" ht="14.4">
      <c r="A1620" s="24" t="s">
        <v>3669</v>
      </c>
      <c s="517">
        <v>1</v>
      </c>
      <c s="24" t="s">
        <v>4293</v>
      </c>
      <c s="460" t="s">
        <v>364</v>
      </c>
      <c s="459" t="s">
        <v>365</v>
      </c>
      <c s="459" t="s">
        <v>979</v>
      </c>
      <c s="459" t="s">
        <v>819</v>
      </c>
      <c s="459" t="s">
        <v>956</v>
      </c>
      <c s="459" t="s">
        <v>818</v>
      </c>
      <c s="459" t="s">
        <v>0</v>
      </c>
      <c s="24" t="s">
        <v>890</v>
      </c>
      <c s="459" t="s">
        <v>367</v>
      </c>
      <c s="459" t="s">
        <v>372</v>
      </c>
      <c s="460">
        <v>1</v>
      </c>
      <c s="460">
        <v>1</v>
      </c>
      <c s="460">
        <v>1</v>
      </c>
      <c s="466">
        <v>1</v>
      </c>
      <c s="466">
        <v>1</v>
      </c>
      <c s="466">
        <v>1</v>
      </c>
      <c s="466">
        <v>0</v>
      </c>
      <c s="466">
        <v>1</v>
      </c>
      <c s="466">
        <v>0</v>
      </c>
      <c s="519">
        <v>4694126.4900000002</v>
      </c>
      <c s="463">
        <v>0</v>
      </c>
      <c s="464">
        <v>0</v>
      </c>
      <c s="464">
        <v>0</v>
      </c>
      <c s="464">
        <v>0</v>
      </c>
      <c s="469">
        <v>0</v>
      </c>
      <c s="469">
        <v>0</v>
      </c>
      <c s="465">
        <v>4694126.4900000002</v>
      </c>
      <c s="681">
        <v>44987</v>
      </c>
      <c s="682">
        <v>46083</v>
      </c>
      <c s="683">
        <v>4694126.4900000002</v>
      </c>
      <c s="862">
        <v>1.2555555555555555</v>
      </c>
      <c s="862">
        <v>3</v>
      </c>
      <c s="684">
        <v>0.061652999999999999</v>
      </c>
      <c s="473">
        <v>1.2555555555555555</v>
      </c>
      <c s="473">
        <v>3</v>
      </c>
      <c s="474">
        <v>0.061652999999999999</v>
      </c>
      <c s="783" t="s">
        <v>1478</v>
      </c>
      <c s="783" t="s">
        <v>1479</v>
      </c>
    </row>
    <row r="1621" spans="1:41" s="783" customFormat="1" ht="14.4">
      <c r="A1621" s="24" t="s">
        <v>3669</v>
      </c>
      <c s="517">
        <v>2</v>
      </c>
      <c s="24" t="s">
        <v>4294</v>
      </c>
      <c s="460" t="s">
        <v>364</v>
      </c>
      <c s="459" t="s">
        <v>365</v>
      </c>
      <c s="459" t="s">
        <v>979</v>
      </c>
      <c s="459" t="s">
        <v>819</v>
      </c>
      <c s="459" t="s">
        <v>956</v>
      </c>
      <c s="459" t="s">
        <v>818</v>
      </c>
      <c s="459" t="s">
        <v>0</v>
      </c>
      <c s="24" t="s">
        <v>890</v>
      </c>
      <c s="459" t="s">
        <v>367</v>
      </c>
      <c s="459" t="s">
        <v>372</v>
      </c>
      <c s="460">
        <v>1</v>
      </c>
      <c s="460">
        <v>1</v>
      </c>
      <c s="460">
        <v>1</v>
      </c>
      <c s="466">
        <v>1</v>
      </c>
      <c s="466">
        <v>1</v>
      </c>
      <c s="466">
        <v>1</v>
      </c>
      <c s="466">
        <v>0</v>
      </c>
      <c s="466">
        <v>1</v>
      </c>
      <c s="466">
        <v>0</v>
      </c>
      <c s="519">
        <v>4943113.7699999996</v>
      </c>
      <c s="463">
        <v>0</v>
      </c>
      <c s="464">
        <v>0</v>
      </c>
      <c s="464">
        <v>0</v>
      </c>
      <c s="464">
        <v>0</v>
      </c>
      <c s="469">
        <v>0</v>
      </c>
      <c s="469">
        <v>0</v>
      </c>
      <c s="465">
        <v>4943113.7699999996</v>
      </c>
      <c s="681">
        <v>45041</v>
      </c>
      <c s="682">
        <v>46502</v>
      </c>
      <c s="683">
        <v>4943113.7699999996</v>
      </c>
      <c s="862">
        <v>2.4027777777777777</v>
      </c>
      <c s="862">
        <v>4</v>
      </c>
      <c s="684">
        <v>0.067556000000000005</v>
      </c>
      <c s="473">
        <v>2.4027777777777777</v>
      </c>
      <c s="473">
        <v>4</v>
      </c>
      <c s="474">
        <v>0.067556000000000005</v>
      </c>
      <c s="783" t="s">
        <v>1478</v>
      </c>
      <c s="783" t="s">
        <v>1479</v>
      </c>
    </row>
    <row r="1622" spans="1:41" s="783" customFormat="1" ht="14.4">
      <c r="A1622" s="24" t="s">
        <v>3669</v>
      </c>
      <c s="517">
        <v>3</v>
      </c>
      <c s="24" t="s">
        <v>4295</v>
      </c>
      <c s="460" t="s">
        <v>364</v>
      </c>
      <c s="459" t="s">
        <v>365</v>
      </c>
      <c s="459" t="s">
        <v>979</v>
      </c>
      <c s="459" t="s">
        <v>819</v>
      </c>
      <c s="459" t="s">
        <v>956</v>
      </c>
      <c s="459" t="s">
        <v>818</v>
      </c>
      <c s="459" t="s">
        <v>0</v>
      </c>
      <c s="24" t="s">
        <v>890</v>
      </c>
      <c s="459" t="s">
        <v>367</v>
      </c>
      <c s="459" t="s">
        <v>372</v>
      </c>
      <c s="460">
        <v>1</v>
      </c>
      <c s="460">
        <v>1</v>
      </c>
      <c s="460">
        <v>1</v>
      </c>
      <c s="466">
        <v>1</v>
      </c>
      <c s="466">
        <v>1</v>
      </c>
      <c s="466">
        <v>1</v>
      </c>
      <c s="466">
        <v>0</v>
      </c>
      <c s="466">
        <v>1</v>
      </c>
      <c s="466">
        <v>0</v>
      </c>
      <c s="519">
        <v>4896968.8200000003</v>
      </c>
      <c s="463">
        <v>0</v>
      </c>
      <c s="464">
        <v>0</v>
      </c>
      <c s="464">
        <v>0</v>
      </c>
      <c s="464">
        <v>0</v>
      </c>
      <c s="469">
        <v>0</v>
      </c>
      <c s="469">
        <v>0</v>
      </c>
      <c s="465">
        <v>4896968.8200000003</v>
      </c>
      <c s="681">
        <v>44995</v>
      </c>
      <c s="682">
        <v>46822</v>
      </c>
      <c s="683">
        <v>4896968.8200000003</v>
      </c>
      <c s="862">
        <v>3.2777777777777777</v>
      </c>
      <c s="862">
        <v>5</v>
      </c>
      <c s="684">
        <v>0.071294999999999997</v>
      </c>
      <c s="473">
        <v>3.2777777777777777</v>
      </c>
      <c s="473">
        <v>5</v>
      </c>
      <c s="474">
        <v>0.071294999999999997</v>
      </c>
      <c s="783" t="s">
        <v>1478</v>
      </c>
      <c s="783" t="s">
        <v>1479</v>
      </c>
    </row>
    <row r="1623" spans="1:41" s="783" customFormat="1" ht="14.4">
      <c r="A1623" s="24" t="s">
        <v>3670</v>
      </c>
      <c s="517">
        <v>1</v>
      </c>
      <c s="24" t="s">
        <v>4296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6544491.0599999996</v>
      </c>
      <c s="463">
        <v>0</v>
      </c>
      <c s="464">
        <v>0</v>
      </c>
      <c s="464">
        <v>0</v>
      </c>
      <c s="464">
        <v>0</v>
      </c>
      <c s="469">
        <v>0</v>
      </c>
      <c s="469">
        <v>0</v>
      </c>
      <c s="465">
        <v>6544491.0599999996</v>
      </c>
      <c s="681">
        <v>44987</v>
      </c>
      <c s="682">
        <v>46083</v>
      </c>
      <c s="683">
        <v>6544491.0599999996</v>
      </c>
      <c s="862">
        <v>1.2555555555555555</v>
      </c>
      <c s="862">
        <v>3</v>
      </c>
      <c s="684">
        <v>0.061652999999999999</v>
      </c>
      <c s="473">
        <v>1.2555555555555555</v>
      </c>
      <c s="473">
        <v>3</v>
      </c>
      <c s="474">
        <v>0.061652999999999999</v>
      </c>
      <c s="783" t="s">
        <v>1478</v>
      </c>
      <c s="783" t="s">
        <v>1479</v>
      </c>
    </row>
    <row r="1624" spans="1:41" s="783" customFormat="1" ht="14.4">
      <c r="A1624" s="24" t="s">
        <v>3670</v>
      </c>
      <c s="517">
        <v>2</v>
      </c>
      <c s="24" t="s">
        <v>4297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15248745.48</v>
      </c>
      <c s="463">
        <v>0</v>
      </c>
      <c s="464">
        <v>0</v>
      </c>
      <c s="464">
        <v>0</v>
      </c>
      <c s="464">
        <v>0</v>
      </c>
      <c s="469">
        <v>0</v>
      </c>
      <c s="469">
        <v>0</v>
      </c>
      <c s="465">
        <v>15248745.48</v>
      </c>
      <c s="681">
        <v>44995</v>
      </c>
      <c s="682">
        <v>46822</v>
      </c>
      <c s="683">
        <v>15248745.48</v>
      </c>
      <c s="862">
        <v>3.2777777777777777</v>
      </c>
      <c s="862">
        <v>5</v>
      </c>
      <c s="684">
        <v>0.071294999999999997</v>
      </c>
      <c s="473">
        <v>3.2777777777777777</v>
      </c>
      <c s="473">
        <v>5</v>
      </c>
      <c s="474">
        <v>0.071295000000000011</v>
      </c>
      <c s="783" t="s">
        <v>1478</v>
      </c>
      <c s="783" t="s">
        <v>1479</v>
      </c>
    </row>
    <row r="1625" spans="1:41" s="783" customFormat="1" ht="14.4">
      <c r="A1625" s="24" t="s">
        <v>3671</v>
      </c>
      <c s="517">
        <v>1</v>
      </c>
      <c s="24" t="s">
        <v>4298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1">
        <v>45000</v>
      </c>
      <c s="682">
        <v>45366</v>
      </c>
      <c s="683">
        <v>70000000</v>
      </c>
      <c s="862">
        <v>0</v>
      </c>
      <c s="862">
        <v>0</v>
      </c>
      <c s="684">
        <v>0.029999999999999999</v>
      </c>
      <c s="473">
        <v>0</v>
      </c>
      <c s="473">
        <v>0</v>
      </c>
      <c s="474">
        <v>0</v>
      </c>
      <c s="783" t="s">
        <v>1478</v>
      </c>
      <c s="783" t="s">
        <v>1479</v>
      </c>
    </row>
    <row r="1626" spans="1:41" s="783" customFormat="1" ht="14.4">
      <c r="A1626" s="24" t="s">
        <v>3672</v>
      </c>
      <c s="517">
        <v>1</v>
      </c>
      <c s="24" t="s">
        <v>4299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0</v>
      </c>
      <c s="464">
        <v>0</v>
      </c>
      <c s="464">
        <v>0</v>
      </c>
      <c s="464">
        <v>0</v>
      </c>
      <c s="469">
        <v>0</v>
      </c>
      <c s="469">
        <v>0</v>
      </c>
      <c s="465">
        <v>0</v>
      </c>
      <c s="681">
        <v>45000</v>
      </c>
      <c s="682">
        <v>45366</v>
      </c>
      <c s="683">
        <v>5613214.6500000004</v>
      </c>
      <c s="862">
        <v>0</v>
      </c>
      <c s="862">
        <v>0</v>
      </c>
      <c s="684">
        <v>0.029999999999999999</v>
      </c>
      <c s="473">
        <v>0</v>
      </c>
      <c s="473">
        <v>0</v>
      </c>
      <c s="474">
        <v>0</v>
      </c>
      <c s="783" t="s">
        <v>1478</v>
      </c>
      <c s="783" t="s">
        <v>1479</v>
      </c>
    </row>
    <row r="1627" spans="1:41" s="783" customFormat="1" ht="14.4">
      <c r="A1627" s="24" t="s">
        <v>3684</v>
      </c>
      <c s="517">
        <v>1</v>
      </c>
      <c s="24" t="s">
        <v>4300</v>
      </c>
      <c s="857" t="s">
        <v>364</v>
      </c>
      <c s="459" t="s">
        <v>365</v>
      </c>
      <c s="459" t="s">
        <v>979</v>
      </c>
      <c s="458" t="s">
        <v>1625</v>
      </c>
      <c s="458" t="s">
        <v>1625</v>
      </c>
      <c s="459" t="s">
        <v>368</v>
      </c>
      <c s="459" t="s">
        <v>2030</v>
      </c>
      <c s="24" t="s">
        <v>767</v>
      </c>
      <c s="459" t="s">
        <v>367</v>
      </c>
      <c s="459" t="s">
        <v>2031</v>
      </c>
      <c s="466">
        <v>1</v>
      </c>
      <c s="466">
        <v>1</v>
      </c>
      <c s="466">
        <v>1</v>
      </c>
      <c s="466">
        <v>0</v>
      </c>
      <c s="466">
        <v>1</v>
      </c>
      <c s="466">
        <v>1</v>
      </c>
      <c s="467">
        <v>1</v>
      </c>
      <c s="467">
        <v>0</v>
      </c>
      <c s="467">
        <v>0</v>
      </c>
      <c s="519">
        <v>2876435411.224</v>
      </c>
      <c s="463">
        <v>0</v>
      </c>
      <c s="464">
        <v>0</v>
      </c>
      <c s="464">
        <v>0</v>
      </c>
      <c s="464">
        <v>0</v>
      </c>
      <c s="469">
        <v>0</v>
      </c>
      <c s="469">
        <v>0</v>
      </c>
      <c s="465">
        <v>2876435411.224</v>
      </c>
      <c s="681">
        <v>45296</v>
      </c>
      <c s="682">
        <v>51322</v>
      </c>
      <c s="683">
        <v>2957066124.1100001</v>
      </c>
      <c s="862">
        <v>15.597222222222221</v>
      </c>
      <c s="862">
        <v>16.5</v>
      </c>
      <c s="684">
        <v>0.012999999999999999</v>
      </c>
      <c s="473">
        <v>15.597222222222223</v>
      </c>
      <c s="473">
        <v>16.5</v>
      </c>
      <c s="474">
        <v>0.012999999999999998</v>
      </c>
      <c s="783" t="s">
        <v>1477</v>
      </c>
      <c s="783" t="s">
        <v>767</v>
      </c>
    </row>
    <row r="1628" spans="1:41" s="783" customFormat="1" ht="14.4">
      <c r="A1628" s="24" t="s">
        <v>3685</v>
      </c>
      <c s="517">
        <v>1</v>
      </c>
      <c s="24" t="s">
        <v>4301</v>
      </c>
      <c s="460" t="s">
        <v>364</v>
      </c>
      <c s="459" t="s">
        <v>365</v>
      </c>
      <c s="459" t="s">
        <v>979</v>
      </c>
      <c s="458" t="s">
        <v>3727</v>
      </c>
      <c s="458" t="s">
        <v>3727</v>
      </c>
      <c s="459" t="s">
        <v>368</v>
      </c>
      <c s="459" t="s">
        <v>3725</v>
      </c>
      <c s="24" t="s">
        <v>28</v>
      </c>
      <c s="459" t="s">
        <v>367</v>
      </c>
      <c s="459" t="s">
        <v>2034</v>
      </c>
      <c s="460">
        <v>1</v>
      </c>
      <c s="460">
        <v>1</v>
      </c>
      <c s="460">
        <v>1</v>
      </c>
      <c s="466">
        <v>0</v>
      </c>
      <c s="466">
        <v>1</v>
      </c>
      <c s="466">
        <v>1</v>
      </c>
      <c s="466">
        <v>1</v>
      </c>
      <c s="467">
        <v>0</v>
      </c>
      <c s="466">
        <v>0</v>
      </c>
      <c s="519">
        <v>77818629.430000007</v>
      </c>
      <c s="463">
        <v>0</v>
      </c>
      <c s="464">
        <v>0</v>
      </c>
      <c s="464">
        <v>0</v>
      </c>
      <c s="464">
        <v>0</v>
      </c>
      <c s="469">
        <v>0</v>
      </c>
      <c s="469">
        <v>0</v>
      </c>
      <c s="465">
        <v>77818629.430000007</v>
      </c>
      <c s="681">
        <v>45296</v>
      </c>
      <c s="682">
        <v>51322</v>
      </c>
      <c s="683">
        <v>80000000</v>
      </c>
      <c s="862">
        <v>15.597222222222221</v>
      </c>
      <c s="862">
        <v>16.5</v>
      </c>
      <c s="684">
        <v>0.012999999999999999</v>
      </c>
      <c s="473">
        <v>15.597222222222221</v>
      </c>
      <c s="473">
        <v>16.5</v>
      </c>
      <c s="474">
        <v>0.012999999999999999</v>
      </c>
      <c s="783" t="s">
        <v>1477</v>
      </c>
      <c s="783" t="s">
        <v>28</v>
      </c>
    </row>
    <row r="1629" spans="1:41" s="783" customFormat="1" ht="14.4">
      <c r="A1629" s="24" t="s">
        <v>3686</v>
      </c>
      <c s="517">
        <v>1</v>
      </c>
      <c s="24" t="s">
        <v>4302</v>
      </c>
      <c s="857" t="s">
        <v>364</v>
      </c>
      <c s="459" t="s">
        <v>365</v>
      </c>
      <c s="459" t="s">
        <v>979</v>
      </c>
      <c s="458" t="s">
        <v>1625</v>
      </c>
      <c s="458" t="s">
        <v>1625</v>
      </c>
      <c s="459" t="s">
        <v>368</v>
      </c>
      <c s="459" t="s">
        <v>2030</v>
      </c>
      <c s="24" t="s">
        <v>767</v>
      </c>
      <c s="459" t="s">
        <v>367</v>
      </c>
      <c s="459" t="s">
        <v>2031</v>
      </c>
      <c s="466">
        <v>1</v>
      </c>
      <c s="466">
        <v>1</v>
      </c>
      <c s="466">
        <v>1</v>
      </c>
      <c s="466">
        <v>0</v>
      </c>
      <c s="466">
        <v>1</v>
      </c>
      <c s="466">
        <v>1</v>
      </c>
      <c s="467">
        <v>1</v>
      </c>
      <c s="467">
        <v>0</v>
      </c>
      <c s="467">
        <v>0</v>
      </c>
      <c s="519">
        <v>22903697.745000001</v>
      </c>
      <c s="463">
        <v>0</v>
      </c>
      <c s="464">
        <v>0</v>
      </c>
      <c s="464">
        <v>0</v>
      </c>
      <c s="464">
        <v>0</v>
      </c>
      <c s="469">
        <v>0</v>
      </c>
      <c s="469">
        <v>0</v>
      </c>
      <c s="465">
        <v>22903697.745000001</v>
      </c>
      <c s="681">
        <v>45296</v>
      </c>
      <c s="682">
        <v>46027</v>
      </c>
      <c s="683">
        <v>30538263.660551053</v>
      </c>
      <c s="862">
        <v>1.0972222222222223</v>
      </c>
      <c s="862">
        <v>2</v>
      </c>
      <c s="684">
        <v>0</v>
      </c>
      <c s="473">
        <v>1.0972222222222223</v>
      </c>
      <c s="473">
        <v>2</v>
      </c>
      <c s="474">
        <v>0</v>
      </c>
      <c s="783" t="s">
        <v>1477</v>
      </c>
      <c s="783" t="s">
        <v>767</v>
      </c>
    </row>
    <row r="1630" spans="1:41" s="783" customFormat="1" ht="14.4">
      <c r="A1630" s="24" t="s">
        <v>3687</v>
      </c>
      <c s="517">
        <v>1</v>
      </c>
      <c s="24" t="s">
        <v>4303</v>
      </c>
      <c s="460" t="s">
        <v>364</v>
      </c>
      <c s="459" t="s">
        <v>365</v>
      </c>
      <c s="459" t="s">
        <v>979</v>
      </c>
      <c s="458" t="s">
        <v>3727</v>
      </c>
      <c s="458" t="s">
        <v>3727</v>
      </c>
      <c s="459" t="s">
        <v>368</v>
      </c>
      <c s="459" t="s">
        <v>3725</v>
      </c>
      <c s="24" t="s">
        <v>28</v>
      </c>
      <c s="459" t="s">
        <v>367</v>
      </c>
      <c s="459" t="s">
        <v>2034</v>
      </c>
      <c s="460">
        <v>1</v>
      </c>
      <c s="460">
        <v>1</v>
      </c>
      <c s="460">
        <v>1</v>
      </c>
      <c s="466">
        <v>0</v>
      </c>
      <c s="466">
        <v>1</v>
      </c>
      <c s="466">
        <v>1</v>
      </c>
      <c s="466">
        <v>1</v>
      </c>
      <c s="467">
        <v>0</v>
      </c>
      <c s="466">
        <v>0</v>
      </c>
      <c s="519">
        <v>1041300</v>
      </c>
      <c s="463">
        <v>0</v>
      </c>
      <c s="464">
        <v>0</v>
      </c>
      <c s="464">
        <v>0</v>
      </c>
      <c s="464">
        <v>0</v>
      </c>
      <c s="469">
        <v>0</v>
      </c>
      <c s="469">
        <v>0</v>
      </c>
      <c s="465">
        <v>1041300</v>
      </c>
      <c s="681">
        <v>45296</v>
      </c>
      <c s="682">
        <v>46027</v>
      </c>
      <c s="683">
        <v>1388400</v>
      </c>
      <c s="862">
        <v>1.0972222222222223</v>
      </c>
      <c s="862">
        <v>2</v>
      </c>
      <c s="684">
        <v>0</v>
      </c>
      <c s="473">
        <v>1.0972222222222223</v>
      </c>
      <c s="473">
        <v>2</v>
      </c>
      <c s="474">
        <v>0</v>
      </c>
      <c s="783" t="s">
        <v>1477</v>
      </c>
      <c s="783" t="s">
        <v>28</v>
      </c>
    </row>
    <row r="1631" spans="1:41" s="783" customFormat="1" ht="14.4">
      <c r="A1631" s="24" t="s">
        <v>3688</v>
      </c>
      <c s="517">
        <v>1</v>
      </c>
      <c s="24" t="s">
        <v>4304</v>
      </c>
      <c s="857" t="s">
        <v>364</v>
      </c>
      <c s="459" t="s">
        <v>365</v>
      </c>
      <c s="459" t="s">
        <v>979</v>
      </c>
      <c s="459" t="s">
        <v>370</v>
      </c>
      <c s="459" t="s">
        <v>957</v>
      </c>
      <c s="459" t="s">
        <v>368</v>
      </c>
      <c s="459" t="s">
        <v>1</v>
      </c>
      <c s="24" t="s">
        <v>51</v>
      </c>
      <c s="459" t="s">
        <v>367</v>
      </c>
      <c s="459" t="s">
        <v>372</v>
      </c>
      <c s="466">
        <v>1</v>
      </c>
      <c s="466">
        <v>1</v>
      </c>
      <c s="466">
        <v>1</v>
      </c>
      <c s="466">
        <v>0</v>
      </c>
      <c s="466">
        <v>1</v>
      </c>
      <c s="466">
        <v>1</v>
      </c>
      <c s="467">
        <v>1</v>
      </c>
      <c s="467">
        <v>0</v>
      </c>
      <c s="467">
        <v>0</v>
      </c>
      <c s="519">
        <v>14682097.49</v>
      </c>
      <c s="463">
        <v>0</v>
      </c>
      <c s="464">
        <v>0</v>
      </c>
      <c s="464">
        <v>0</v>
      </c>
      <c s="464">
        <v>0</v>
      </c>
      <c s="469">
        <v>0</v>
      </c>
      <c s="469">
        <v>0</v>
      </c>
      <c s="465">
        <v>14682097.49</v>
      </c>
      <c s="681">
        <v>44987</v>
      </c>
      <c s="682">
        <v>46083</v>
      </c>
      <c s="683">
        <v>14682097.49</v>
      </c>
      <c s="862">
        <v>1.2555555555555555</v>
      </c>
      <c s="862">
        <v>3</v>
      </c>
      <c s="684">
        <v>0.061652999999999999</v>
      </c>
      <c s="473">
        <v>1.2555555555555555</v>
      </c>
      <c s="473">
        <v>3</v>
      </c>
      <c s="474">
        <v>0.061652999999999999</v>
      </c>
      <c s="783" t="s">
        <v>1478</v>
      </c>
      <c s="783" t="s">
        <v>1479</v>
      </c>
    </row>
    <row r="1632" spans="1:41" s="783" customFormat="1" ht="14.4">
      <c r="A1632" s="24" t="s">
        <v>3689</v>
      </c>
      <c s="517">
        <v>1</v>
      </c>
      <c s="24" t="s">
        <v>4305</v>
      </c>
      <c s="857" t="s">
        <v>364</v>
      </c>
      <c s="459" t="s">
        <v>365</v>
      </c>
      <c s="459" t="s">
        <v>979</v>
      </c>
      <c s="459" t="s">
        <v>370</v>
      </c>
      <c s="459" t="s">
        <v>957</v>
      </c>
      <c s="459" t="s">
        <v>368</v>
      </c>
      <c s="459" t="s">
        <v>1</v>
      </c>
      <c s="24" t="s">
        <v>51</v>
      </c>
      <c s="459" t="s">
        <v>367</v>
      </c>
      <c s="459" t="s">
        <v>372</v>
      </c>
      <c s="466">
        <v>1</v>
      </c>
      <c s="466">
        <v>1</v>
      </c>
      <c s="466">
        <v>1</v>
      </c>
      <c s="466">
        <v>0</v>
      </c>
      <c s="466">
        <v>1</v>
      </c>
      <c s="466">
        <v>1</v>
      </c>
      <c s="467">
        <v>1</v>
      </c>
      <c s="467">
        <v>0</v>
      </c>
      <c s="467">
        <v>0</v>
      </c>
      <c s="519">
        <v>15269381.390000001</v>
      </c>
      <c s="463">
        <v>0</v>
      </c>
      <c s="464">
        <v>0</v>
      </c>
      <c s="464">
        <v>0</v>
      </c>
      <c s="464">
        <v>0</v>
      </c>
      <c s="469">
        <v>0</v>
      </c>
      <c s="469">
        <v>0</v>
      </c>
      <c s="465">
        <v>15269381.390000001</v>
      </c>
      <c s="681">
        <v>44987</v>
      </c>
      <c s="682">
        <v>46083</v>
      </c>
      <c s="683">
        <v>15269381.390000001</v>
      </c>
      <c s="862">
        <v>1.2555555555555555</v>
      </c>
      <c s="862">
        <v>3</v>
      </c>
      <c s="684">
        <v>0.061652999999999999</v>
      </c>
      <c s="473">
        <v>1.2555555555555555</v>
      </c>
      <c s="473">
        <v>3</v>
      </c>
      <c s="474">
        <v>0.061652999999999999</v>
      </c>
      <c s="783" t="s">
        <v>1478</v>
      </c>
      <c s="783" t="s">
        <v>1479</v>
      </c>
    </row>
    <row r="1633" spans="1:41" s="783" customFormat="1" ht="14.4">
      <c r="A1633" s="24" t="s">
        <v>3690</v>
      </c>
      <c s="517">
        <v>1</v>
      </c>
      <c s="24" t="s">
        <v>4306</v>
      </c>
      <c s="857" t="s">
        <v>364</v>
      </c>
      <c s="459" t="s">
        <v>365</v>
      </c>
      <c s="459" t="s">
        <v>979</v>
      </c>
      <c s="459" t="s">
        <v>370</v>
      </c>
      <c s="459" t="s">
        <v>957</v>
      </c>
      <c s="459" t="s">
        <v>368</v>
      </c>
      <c s="459" t="s">
        <v>1</v>
      </c>
      <c s="24" t="s">
        <v>51</v>
      </c>
      <c s="459" t="s">
        <v>367</v>
      </c>
      <c s="459" t="s">
        <v>372</v>
      </c>
      <c s="466">
        <v>1</v>
      </c>
      <c s="466">
        <v>1</v>
      </c>
      <c s="466">
        <v>1</v>
      </c>
      <c s="466">
        <v>0</v>
      </c>
      <c s="466">
        <v>1</v>
      </c>
      <c s="466">
        <v>1</v>
      </c>
      <c s="467">
        <v>1</v>
      </c>
      <c s="467">
        <v>0</v>
      </c>
      <c s="467">
        <v>0</v>
      </c>
      <c s="519">
        <v>14094813.59</v>
      </c>
      <c s="463">
        <v>0</v>
      </c>
      <c s="464">
        <v>0</v>
      </c>
      <c s="464">
        <v>0</v>
      </c>
      <c s="464">
        <v>0</v>
      </c>
      <c s="469">
        <v>0</v>
      </c>
      <c s="469">
        <v>0</v>
      </c>
      <c s="465">
        <v>14094813.59</v>
      </c>
      <c s="681">
        <v>44987</v>
      </c>
      <c s="682">
        <v>46083</v>
      </c>
      <c s="683">
        <v>14094813.59</v>
      </c>
      <c s="862">
        <v>1.2555555555555555</v>
      </c>
      <c s="862">
        <v>3</v>
      </c>
      <c s="684">
        <v>0.061652999999999999</v>
      </c>
      <c s="473">
        <v>1.2555555555555555</v>
      </c>
      <c s="473">
        <v>2.9999999999999996</v>
      </c>
      <c s="474">
        <v>0.061652999999999999</v>
      </c>
      <c s="783" t="s">
        <v>1478</v>
      </c>
      <c s="783" t="s">
        <v>1479</v>
      </c>
    </row>
    <row r="1634" spans="1:41" s="783" customFormat="1" ht="14.4">
      <c r="A1634" s="24" t="s">
        <v>3691</v>
      </c>
      <c s="517">
        <v>1</v>
      </c>
      <c s="24" t="s">
        <v>4307</v>
      </c>
      <c s="857" t="s">
        <v>364</v>
      </c>
      <c s="459" t="s">
        <v>365</v>
      </c>
      <c s="459" t="s">
        <v>979</v>
      </c>
      <c s="459" t="s">
        <v>370</v>
      </c>
      <c s="459" t="s">
        <v>957</v>
      </c>
      <c s="459" t="s">
        <v>368</v>
      </c>
      <c s="459" t="s">
        <v>1</v>
      </c>
      <c s="24" t="s">
        <v>51</v>
      </c>
      <c s="459" t="s">
        <v>367</v>
      </c>
      <c s="459" t="s">
        <v>372</v>
      </c>
      <c s="466">
        <v>1</v>
      </c>
      <c s="466">
        <v>1</v>
      </c>
      <c s="466">
        <v>1</v>
      </c>
      <c s="466">
        <v>0</v>
      </c>
      <c s="466">
        <v>1</v>
      </c>
      <c s="466">
        <v>1</v>
      </c>
      <c s="467">
        <v>1</v>
      </c>
      <c s="467">
        <v>0</v>
      </c>
      <c s="467">
        <v>0</v>
      </c>
      <c s="519">
        <v>14679621.25</v>
      </c>
      <c s="463">
        <v>0</v>
      </c>
      <c s="464">
        <v>0</v>
      </c>
      <c s="464">
        <v>0</v>
      </c>
      <c s="464">
        <v>0</v>
      </c>
      <c s="469">
        <v>0</v>
      </c>
      <c s="469">
        <v>0</v>
      </c>
      <c s="465">
        <v>14679621.25</v>
      </c>
      <c s="681">
        <v>44987</v>
      </c>
      <c s="682">
        <v>46083</v>
      </c>
      <c s="683">
        <v>14679621.25</v>
      </c>
      <c s="862">
        <v>1.2555555555555555</v>
      </c>
      <c s="862">
        <v>3</v>
      </c>
      <c s="684">
        <v>0.061652999999999999</v>
      </c>
      <c s="473">
        <v>1.2555555555555555</v>
      </c>
      <c s="473">
        <v>3</v>
      </c>
      <c s="474">
        <v>0.061652999999999999</v>
      </c>
      <c s="783" t="s">
        <v>1478</v>
      </c>
      <c s="783" t="s">
        <v>1479</v>
      </c>
    </row>
    <row r="1635" spans="1:41" s="783" customFormat="1" ht="14.4">
      <c r="A1635" s="24" t="s">
        <v>3692</v>
      </c>
      <c s="517">
        <v>1</v>
      </c>
      <c s="24" t="s">
        <v>4308</v>
      </c>
      <c s="857" t="s">
        <v>364</v>
      </c>
      <c s="459" t="s">
        <v>365</v>
      </c>
      <c s="459" t="s">
        <v>979</v>
      </c>
      <c s="459" t="s">
        <v>370</v>
      </c>
      <c s="459" t="s">
        <v>957</v>
      </c>
      <c s="459" t="s">
        <v>368</v>
      </c>
      <c s="459" t="s">
        <v>1</v>
      </c>
      <c s="24" t="s">
        <v>51</v>
      </c>
      <c s="459" t="s">
        <v>367</v>
      </c>
      <c s="459" t="s">
        <v>372</v>
      </c>
      <c s="466">
        <v>1</v>
      </c>
      <c s="466">
        <v>1</v>
      </c>
      <c s="466">
        <v>1</v>
      </c>
      <c s="466">
        <v>0</v>
      </c>
      <c s="466">
        <v>1</v>
      </c>
      <c s="466">
        <v>1</v>
      </c>
      <c s="467">
        <v>1</v>
      </c>
      <c s="467">
        <v>0</v>
      </c>
      <c s="467">
        <v>0</v>
      </c>
      <c s="519">
        <v>9786414.1699999999</v>
      </c>
      <c s="463">
        <v>0</v>
      </c>
      <c s="464">
        <v>0</v>
      </c>
      <c s="464">
        <v>0</v>
      </c>
      <c s="464">
        <v>0</v>
      </c>
      <c s="469">
        <v>0</v>
      </c>
      <c s="469">
        <v>0</v>
      </c>
      <c s="465">
        <v>9786414.1699999999</v>
      </c>
      <c s="681">
        <v>44987</v>
      </c>
      <c s="682">
        <v>46083</v>
      </c>
      <c s="683">
        <v>9786414.1699999999</v>
      </c>
      <c s="862">
        <v>1.2555555555555555</v>
      </c>
      <c s="862">
        <v>3</v>
      </c>
      <c s="684">
        <v>0.061652999999999999</v>
      </c>
      <c s="473">
        <v>1.2555555555555555</v>
      </c>
      <c s="473">
        <v>3</v>
      </c>
      <c s="474">
        <v>0.061652999999999999</v>
      </c>
      <c s="783" t="s">
        <v>1478</v>
      </c>
      <c s="783" t="s">
        <v>1479</v>
      </c>
    </row>
    <row r="1636" spans="1:41" s="783" customFormat="1" ht="14.4">
      <c r="A1636" s="24" t="s">
        <v>3693</v>
      </c>
      <c s="517">
        <v>1</v>
      </c>
      <c s="24" t="s">
        <v>4309</v>
      </c>
      <c s="857" t="s">
        <v>364</v>
      </c>
      <c s="459" t="s">
        <v>365</v>
      </c>
      <c s="459" t="s">
        <v>979</v>
      </c>
      <c s="459" t="s">
        <v>370</v>
      </c>
      <c s="459" t="s">
        <v>957</v>
      </c>
      <c s="459" t="s">
        <v>368</v>
      </c>
      <c s="459" t="s">
        <v>1</v>
      </c>
      <c s="24" t="s">
        <v>51</v>
      </c>
      <c s="459" t="s">
        <v>367</v>
      </c>
      <c s="459" t="s">
        <v>372</v>
      </c>
      <c s="466">
        <v>1</v>
      </c>
      <c s="466">
        <v>1</v>
      </c>
      <c s="466">
        <v>1</v>
      </c>
      <c s="466">
        <v>0</v>
      </c>
      <c s="466">
        <v>1</v>
      </c>
      <c s="466">
        <v>1</v>
      </c>
      <c s="467">
        <v>1</v>
      </c>
      <c s="467">
        <v>0</v>
      </c>
      <c s="467">
        <v>0</v>
      </c>
      <c s="519">
        <v>10765055.58</v>
      </c>
      <c s="463">
        <v>0</v>
      </c>
      <c s="464">
        <v>0</v>
      </c>
      <c s="464">
        <v>0</v>
      </c>
      <c s="464">
        <v>0</v>
      </c>
      <c s="469">
        <v>0</v>
      </c>
      <c s="469">
        <v>0</v>
      </c>
      <c s="465">
        <v>10765055.58</v>
      </c>
      <c s="681">
        <v>44987</v>
      </c>
      <c s="682">
        <v>46083</v>
      </c>
      <c s="683">
        <v>10765055.58</v>
      </c>
      <c s="862">
        <v>1.2555555555555555</v>
      </c>
      <c s="862">
        <v>3</v>
      </c>
      <c s="684">
        <v>0.061652999999999999</v>
      </c>
      <c s="473">
        <v>1.2555555555555555</v>
      </c>
      <c s="473">
        <v>3</v>
      </c>
      <c s="474">
        <v>0.061652999999999993</v>
      </c>
      <c s="783" t="s">
        <v>1478</v>
      </c>
      <c s="783" t="s">
        <v>1479</v>
      </c>
    </row>
    <row r="1637" spans="1:41" s="783" customFormat="1" ht="14.4">
      <c r="A1637" s="24" t="s">
        <v>3694</v>
      </c>
      <c s="517">
        <v>1</v>
      </c>
      <c s="24" t="s">
        <v>4310</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1">
        <v>44984</v>
      </c>
      <c s="682">
        <v>48637</v>
      </c>
      <c s="683">
        <v>200000000</v>
      </c>
      <c s="862">
        <v>8.2416666666666671</v>
      </c>
      <c s="862">
        <v>10</v>
      </c>
      <c s="684">
        <v>0.078262999999999999</v>
      </c>
      <c s="473">
        <v>8.2416666666666671</v>
      </c>
      <c s="473">
        <v>10</v>
      </c>
      <c s="474">
        <v>0.078262999999999999</v>
      </c>
      <c s="783" t="s">
        <v>1478</v>
      </c>
      <c s="783" t="s">
        <v>1479</v>
      </c>
    </row>
    <row r="1638" spans="1:41" s="783" customFormat="1" ht="14.4">
      <c r="A1638" s="24" t="s">
        <v>3695</v>
      </c>
      <c s="517">
        <v>1</v>
      </c>
      <c s="24" t="s">
        <v>4311</v>
      </c>
      <c s="460" t="s">
        <v>364</v>
      </c>
      <c s="459" t="s">
        <v>365</v>
      </c>
      <c s="459" t="s">
        <v>979</v>
      </c>
      <c s="459" t="s">
        <v>371</v>
      </c>
      <c s="459" t="s">
        <v>957</v>
      </c>
      <c s="459" t="s">
        <v>366</v>
      </c>
      <c s="459" t="s">
        <v>1</v>
      </c>
      <c s="459" t="s">
        <v>1348</v>
      </c>
      <c s="459" t="s">
        <v>367</v>
      </c>
      <c s="459" t="s">
        <v>372</v>
      </c>
      <c s="460">
        <v>1</v>
      </c>
      <c s="460">
        <v>1</v>
      </c>
      <c s="460">
        <v>1</v>
      </c>
      <c s="466">
        <v>0</v>
      </c>
      <c s="466">
        <v>0</v>
      </c>
      <c s="466">
        <v>1</v>
      </c>
      <c s="466">
        <v>1</v>
      </c>
      <c s="466">
        <v>1</v>
      </c>
      <c s="466">
        <v>0</v>
      </c>
      <c s="519">
        <v>4348985.0599999996</v>
      </c>
      <c s="463">
        <v>0</v>
      </c>
      <c s="464">
        <v>36958.879999999997</v>
      </c>
      <c s="464">
        <v>30942.66</v>
      </c>
      <c s="464">
        <v>0</v>
      </c>
      <c s="469">
        <v>0</v>
      </c>
      <c s="469">
        <v>0</v>
      </c>
      <c s="465">
        <v>4312026.1799999997</v>
      </c>
      <c s="681">
        <v>45322</v>
      </c>
      <c s="682">
        <v>48802</v>
      </c>
      <c s="683">
        <v>4677691.7800000003</v>
      </c>
      <c s="862">
        <v>8.8222222222222229</v>
      </c>
      <c s="862">
        <v>9.6666666666666661</v>
      </c>
      <c s="684">
        <v>0.085398000000000002</v>
      </c>
      <c s="473">
        <v>8.8222222222222229</v>
      </c>
      <c s="473">
        <v>9.6666666666666661</v>
      </c>
      <c s="474">
        <v>0.085398000000000002</v>
      </c>
      <c s="783" t="s">
        <v>1478</v>
      </c>
      <c s="783" t="s">
        <v>1479</v>
      </c>
    </row>
    <row r="1639" spans="1:41" s="783" customFormat="1" ht="14.4">
      <c r="A1639" s="24" t="s">
        <v>3696</v>
      </c>
      <c s="517">
        <v>1</v>
      </c>
      <c s="24" t="s">
        <v>4312</v>
      </c>
      <c s="460" t="s">
        <v>364</v>
      </c>
      <c s="459" t="s">
        <v>365</v>
      </c>
      <c s="459" t="s">
        <v>979</v>
      </c>
      <c s="459" t="s">
        <v>371</v>
      </c>
      <c s="459" t="s">
        <v>957</v>
      </c>
      <c s="459" t="s">
        <v>366</v>
      </c>
      <c s="459" t="s">
        <v>1</v>
      </c>
      <c s="24" t="s">
        <v>3717</v>
      </c>
      <c s="459" t="s">
        <v>367</v>
      </c>
      <c s="459" t="s">
        <v>372</v>
      </c>
      <c s="460">
        <v>1</v>
      </c>
      <c s="460">
        <v>1</v>
      </c>
      <c s="460">
        <v>1</v>
      </c>
      <c s="466">
        <v>0</v>
      </c>
      <c s="466">
        <v>0</v>
      </c>
      <c s="466">
        <v>1</v>
      </c>
      <c s="466">
        <v>1</v>
      </c>
      <c s="466">
        <v>1</v>
      </c>
      <c s="466">
        <v>0</v>
      </c>
      <c s="519">
        <v>4329534.3999999994</v>
      </c>
      <c s="463">
        <v>0</v>
      </c>
      <c s="464">
        <v>99726.160000000003</v>
      </c>
      <c s="464">
        <v>30583.630000000001</v>
      </c>
      <c s="464">
        <v>0</v>
      </c>
      <c s="469">
        <v>0</v>
      </c>
      <c s="469">
        <v>0</v>
      </c>
      <c s="465">
        <v>4229808.2399999993</v>
      </c>
      <c s="681">
        <v>45322</v>
      </c>
      <c s="682">
        <v>46713</v>
      </c>
      <c s="683">
        <v>5219359.879999999</v>
      </c>
      <c s="862">
        <v>3.0194444444444444</v>
      </c>
      <c s="862">
        <v>3.8638888888888889</v>
      </c>
      <c s="684">
        <v>0.084766999999999995</v>
      </c>
      <c s="473">
        <v>3.0194444444444444</v>
      </c>
      <c s="473">
        <v>3.8638888888888889</v>
      </c>
      <c s="474">
        <v>0.084766999999999995</v>
      </c>
      <c s="783" t="s">
        <v>1478</v>
      </c>
      <c s="783" t="s">
        <v>1479</v>
      </c>
    </row>
    <row r="1640" spans="1:41" s="783" customFormat="1" ht="14.4">
      <c r="A1640" s="24" t="s">
        <v>3697</v>
      </c>
      <c s="517">
        <v>1</v>
      </c>
      <c s="24" t="s">
        <v>4313</v>
      </c>
      <c s="460" t="s">
        <v>364</v>
      </c>
      <c s="459" t="s">
        <v>365</v>
      </c>
      <c s="459" t="s">
        <v>979</v>
      </c>
      <c s="459" t="s">
        <v>371</v>
      </c>
      <c s="459" t="s">
        <v>957</v>
      </c>
      <c s="459" t="s">
        <v>366</v>
      </c>
      <c s="459" t="s">
        <v>1</v>
      </c>
      <c s="24" t="s">
        <v>3718</v>
      </c>
      <c s="459" t="s">
        <v>367</v>
      </c>
      <c s="459" t="s">
        <v>372</v>
      </c>
      <c s="460">
        <v>1</v>
      </c>
      <c s="460">
        <v>1</v>
      </c>
      <c s="460">
        <v>1</v>
      </c>
      <c s="466">
        <v>0</v>
      </c>
      <c s="466">
        <v>0</v>
      </c>
      <c s="466">
        <v>1</v>
      </c>
      <c s="466">
        <v>1</v>
      </c>
      <c s="466">
        <v>1</v>
      </c>
      <c s="466">
        <v>0</v>
      </c>
      <c s="519">
        <v>1200589.77</v>
      </c>
      <c s="463">
        <v>0</v>
      </c>
      <c s="464">
        <v>15891.120000000001</v>
      </c>
      <c s="464">
        <v>8296.3500000000004</v>
      </c>
      <c s="464">
        <v>0</v>
      </c>
      <c s="469">
        <v>0</v>
      </c>
      <c s="469">
        <v>0</v>
      </c>
      <c s="465">
        <v>1184698.6499999999</v>
      </c>
      <c s="681">
        <v>45322</v>
      </c>
      <c s="682">
        <v>47417</v>
      </c>
      <c s="683">
        <v>1340324.05</v>
      </c>
      <c s="862">
        <v>4.9749999999999996</v>
      </c>
      <c s="862">
        <v>5.8194444444444446</v>
      </c>
      <c s="684">
        <v>0.082922999999999997</v>
      </c>
      <c s="473">
        <v>4.9749999999999996</v>
      </c>
      <c s="473">
        <v>5.8194444444444446</v>
      </c>
      <c s="474">
        <v>0.082922999999999997</v>
      </c>
      <c s="783" t="s">
        <v>1478</v>
      </c>
      <c s="783" t="s">
        <v>1479</v>
      </c>
    </row>
    <row r="1641" spans="1:41" s="783" customFormat="1" ht="14.4">
      <c r="A1641" s="24" t="s">
        <v>3698</v>
      </c>
      <c s="517">
        <v>1</v>
      </c>
      <c s="24" t="s">
        <v>4314</v>
      </c>
      <c s="460" t="s">
        <v>364</v>
      </c>
      <c s="459" t="s">
        <v>365</v>
      </c>
      <c s="459" t="s">
        <v>979</v>
      </c>
      <c s="459" t="s">
        <v>371</v>
      </c>
      <c s="459" t="s">
        <v>957</v>
      </c>
      <c s="459" t="s">
        <v>366</v>
      </c>
      <c s="459" t="s">
        <v>1</v>
      </c>
      <c s="24" t="s">
        <v>3718</v>
      </c>
      <c s="459" t="s">
        <v>367</v>
      </c>
      <c s="459" t="s">
        <v>372</v>
      </c>
      <c s="460">
        <v>1</v>
      </c>
      <c s="460">
        <v>1</v>
      </c>
      <c s="460">
        <v>1</v>
      </c>
      <c s="466">
        <v>0</v>
      </c>
      <c s="466">
        <v>0</v>
      </c>
      <c s="466">
        <v>1</v>
      </c>
      <c s="466">
        <v>1</v>
      </c>
      <c s="466">
        <v>1</v>
      </c>
      <c s="466">
        <v>0</v>
      </c>
      <c s="519">
        <v>7305769.0899999999</v>
      </c>
      <c s="463">
        <v>0</v>
      </c>
      <c s="464">
        <v>0</v>
      </c>
      <c s="464">
        <v>0</v>
      </c>
      <c s="464">
        <v>0</v>
      </c>
      <c s="469">
        <v>0</v>
      </c>
      <c s="469">
        <v>0</v>
      </c>
      <c s="465">
        <v>7305769.0899999999</v>
      </c>
      <c s="681">
        <v>44987</v>
      </c>
      <c s="682">
        <v>46083</v>
      </c>
      <c s="683">
        <v>7305769.0899999999</v>
      </c>
      <c s="862">
        <v>1.2555555555555555</v>
      </c>
      <c s="862">
        <v>3</v>
      </c>
      <c s="684">
        <v>0.061652999999999999</v>
      </c>
      <c s="473">
        <v>1.2555555555555555</v>
      </c>
      <c s="473">
        <v>3</v>
      </c>
      <c s="474">
        <v>0.061652999999999999</v>
      </c>
      <c s="783" t="s">
        <v>1478</v>
      </c>
      <c s="783" t="s">
        <v>1479</v>
      </c>
    </row>
    <row r="1642" spans="1:41" s="783" customFormat="1" ht="14.4">
      <c r="A1642" s="24" t="s">
        <v>3699</v>
      </c>
      <c s="517">
        <v>1</v>
      </c>
      <c s="24" t="s">
        <v>4315</v>
      </c>
      <c s="460" t="s">
        <v>364</v>
      </c>
      <c s="459" t="s">
        <v>365</v>
      </c>
      <c s="459" t="s">
        <v>979</v>
      </c>
      <c s="459" t="s">
        <v>371</v>
      </c>
      <c s="459" t="s">
        <v>957</v>
      </c>
      <c s="459" t="s">
        <v>366</v>
      </c>
      <c s="459" t="s">
        <v>1</v>
      </c>
      <c s="24" t="s">
        <v>81</v>
      </c>
      <c s="459" t="s">
        <v>367</v>
      </c>
      <c s="459" t="s">
        <v>372</v>
      </c>
      <c s="460">
        <v>1</v>
      </c>
      <c s="460">
        <v>1</v>
      </c>
      <c s="460">
        <v>1</v>
      </c>
      <c s="466">
        <v>0</v>
      </c>
      <c s="466">
        <v>0</v>
      </c>
      <c s="466">
        <v>1</v>
      </c>
      <c s="466">
        <v>1</v>
      </c>
      <c s="466">
        <v>1</v>
      </c>
      <c s="466">
        <v>0</v>
      </c>
      <c s="519">
        <v>1678012.8199999998</v>
      </c>
      <c s="463">
        <v>0</v>
      </c>
      <c s="464">
        <v>83022.660000000003</v>
      </c>
      <c s="464">
        <v>10338.52</v>
      </c>
      <c s="464">
        <v>0</v>
      </c>
      <c s="469">
        <v>0</v>
      </c>
      <c s="469">
        <v>0</v>
      </c>
      <c s="465">
        <v>1594990.1599999999</v>
      </c>
      <c s="681">
        <v>45322</v>
      </c>
      <c s="682">
        <v>46140</v>
      </c>
      <c s="683">
        <v>2412354.9600000009</v>
      </c>
      <c s="862">
        <v>1.4277777777777778</v>
      </c>
      <c s="862">
        <v>2.2722222222222221</v>
      </c>
      <c s="684">
        <v>0.073934</v>
      </c>
      <c s="473">
        <v>1.4277777777777778</v>
      </c>
      <c s="473">
        <v>2.2722222222222221</v>
      </c>
      <c s="474">
        <v>0.073934</v>
      </c>
      <c s="783" t="s">
        <v>1478</v>
      </c>
      <c s="783" t="s">
        <v>1479</v>
      </c>
    </row>
    <row r="1643" spans="1:41" s="783" customFormat="1" ht="14.4">
      <c r="A1643" s="24" t="s">
        <v>3700</v>
      </c>
      <c s="517">
        <v>1</v>
      </c>
      <c s="24" t="s">
        <v>4316</v>
      </c>
      <c s="460" t="s">
        <v>364</v>
      </c>
      <c s="459" t="s">
        <v>365</v>
      </c>
      <c s="459" t="s">
        <v>979</v>
      </c>
      <c s="459" t="s">
        <v>371</v>
      </c>
      <c s="459" t="s">
        <v>957</v>
      </c>
      <c s="459" t="s">
        <v>366</v>
      </c>
      <c s="459" t="s">
        <v>1</v>
      </c>
      <c s="24" t="s">
        <v>3719</v>
      </c>
      <c s="459" t="s">
        <v>367</v>
      </c>
      <c s="459" t="s">
        <v>372</v>
      </c>
      <c s="460">
        <v>1</v>
      </c>
      <c s="460">
        <v>1</v>
      </c>
      <c s="460">
        <v>1</v>
      </c>
      <c s="466">
        <v>0</v>
      </c>
      <c s="466">
        <v>0</v>
      </c>
      <c s="466">
        <v>1</v>
      </c>
      <c s="466">
        <v>1</v>
      </c>
      <c s="466">
        <v>1</v>
      </c>
      <c s="466">
        <v>0</v>
      </c>
      <c s="519">
        <v>9183021.4700000025</v>
      </c>
      <c s="463">
        <v>0</v>
      </c>
      <c s="464">
        <v>54263.449999999997</v>
      </c>
      <c s="464">
        <v>65651.110000000001</v>
      </c>
      <c s="464">
        <v>0</v>
      </c>
      <c s="469">
        <v>0</v>
      </c>
      <c s="469">
        <v>0</v>
      </c>
      <c s="465">
        <v>9128758.0200000033</v>
      </c>
      <c s="681">
        <v>45322</v>
      </c>
      <c s="682">
        <v>48921</v>
      </c>
      <c s="683">
        <v>9652458.2400000002</v>
      </c>
      <c s="862">
        <v>9.1527777777777786</v>
      </c>
      <c s="862">
        <v>9.9972222222222218</v>
      </c>
      <c s="684">
        <v>0.085975999999999997</v>
      </c>
      <c s="473">
        <v>9.1527777777777786</v>
      </c>
      <c s="473">
        <v>9.9972222222222218</v>
      </c>
      <c s="474">
        <v>0.085975999999999997</v>
      </c>
      <c s="783" t="s">
        <v>1478</v>
      </c>
      <c s="783" t="s">
        <v>1479</v>
      </c>
    </row>
    <row r="1644" spans="1:41" s="783" customFormat="1" ht="14.4">
      <c r="A1644" s="24" t="s">
        <v>3701</v>
      </c>
      <c s="517">
        <v>1</v>
      </c>
      <c s="24" t="s">
        <v>4317</v>
      </c>
      <c s="460" t="s">
        <v>364</v>
      </c>
      <c s="459" t="s">
        <v>365</v>
      </c>
      <c s="459" t="s">
        <v>979</v>
      </c>
      <c s="459" t="s">
        <v>371</v>
      </c>
      <c s="459" t="s">
        <v>957</v>
      </c>
      <c s="459" t="s">
        <v>366</v>
      </c>
      <c s="459" t="s">
        <v>1</v>
      </c>
      <c s="24" t="s">
        <v>3720</v>
      </c>
      <c s="459" t="s">
        <v>367</v>
      </c>
      <c s="459" t="s">
        <v>372</v>
      </c>
      <c s="460">
        <v>1</v>
      </c>
      <c s="460">
        <v>1</v>
      </c>
      <c s="460">
        <v>1</v>
      </c>
      <c s="466">
        <v>0</v>
      </c>
      <c s="466">
        <v>0</v>
      </c>
      <c s="466">
        <v>1</v>
      </c>
      <c s="466">
        <v>1</v>
      </c>
      <c s="466">
        <v>1</v>
      </c>
      <c s="466">
        <v>0</v>
      </c>
      <c s="519">
        <v>3867542.71</v>
      </c>
      <c s="463">
        <v>0</v>
      </c>
      <c s="464">
        <v>112155.73</v>
      </c>
      <c s="464">
        <v>26741.330000000002</v>
      </c>
      <c s="464">
        <v>0</v>
      </c>
      <c s="469">
        <v>0</v>
      </c>
      <c s="469">
        <v>0</v>
      </c>
      <c s="465">
        <v>3755386.98</v>
      </c>
      <c s="681">
        <v>45322</v>
      </c>
      <c s="682">
        <v>48074</v>
      </c>
      <c s="683">
        <v>5073977.7400000002</v>
      </c>
      <c s="862">
        <v>6.7999999999999998</v>
      </c>
      <c s="862">
        <v>7.6444444444444448</v>
      </c>
      <c s="684">
        <v>0.084176000000000001</v>
      </c>
      <c s="473">
        <v>6.7999999999999998</v>
      </c>
      <c s="473">
        <v>7.6444444444444448</v>
      </c>
      <c s="474">
        <v>0.084176000000000001</v>
      </c>
      <c s="783" t="s">
        <v>1478</v>
      </c>
      <c s="783" t="s">
        <v>1479</v>
      </c>
    </row>
    <row r="1645" spans="1:41" s="783" customFormat="1" ht="14.4">
      <c r="A1645" s="24" t="s">
        <v>3702</v>
      </c>
      <c s="517">
        <v>1</v>
      </c>
      <c s="24" t="s">
        <v>4318</v>
      </c>
      <c s="460" t="s">
        <v>364</v>
      </c>
      <c s="459" t="s">
        <v>365</v>
      </c>
      <c s="459" t="s">
        <v>979</v>
      </c>
      <c s="459" t="s">
        <v>371</v>
      </c>
      <c s="459" t="s">
        <v>957</v>
      </c>
      <c s="459" t="s">
        <v>366</v>
      </c>
      <c s="459" t="s">
        <v>1</v>
      </c>
      <c s="24" t="s">
        <v>3721</v>
      </c>
      <c s="459" t="s">
        <v>367</v>
      </c>
      <c s="459" t="s">
        <v>372</v>
      </c>
      <c s="460">
        <v>1</v>
      </c>
      <c s="460">
        <v>1</v>
      </c>
      <c s="460">
        <v>1</v>
      </c>
      <c s="466">
        <v>0</v>
      </c>
      <c s="466">
        <v>0</v>
      </c>
      <c s="466">
        <v>1</v>
      </c>
      <c s="466">
        <v>1</v>
      </c>
      <c s="466">
        <v>1</v>
      </c>
      <c s="466">
        <v>0</v>
      </c>
      <c s="519">
        <v>2844008.0399999996</v>
      </c>
      <c s="463">
        <v>0</v>
      </c>
      <c s="464">
        <v>269050.59000000003</v>
      </c>
      <c s="464">
        <v>19052.580000000002</v>
      </c>
      <c s="464">
        <v>0</v>
      </c>
      <c s="469">
        <v>0</v>
      </c>
      <c s="469">
        <v>0</v>
      </c>
      <c s="465">
        <v>2574957.4499999997</v>
      </c>
      <c s="681">
        <v>45322</v>
      </c>
      <c s="682">
        <v>47489</v>
      </c>
      <c s="683">
        <v>5384699.0099999998</v>
      </c>
      <c s="862">
        <v>5.1749999999999998</v>
      </c>
      <c s="862">
        <v>6.0194444444444448</v>
      </c>
      <c s="684">
        <v>0.082498000000000002</v>
      </c>
      <c s="473">
        <v>5.1749999999999998</v>
      </c>
      <c s="473">
        <v>6.0194444444444448</v>
      </c>
      <c s="474">
        <v>0.082498000000000002</v>
      </c>
      <c s="783" t="s">
        <v>1478</v>
      </c>
      <c s="783" t="s">
        <v>1479</v>
      </c>
    </row>
    <row r="1646" spans="1:41" s="783" customFormat="1" ht="14.4">
      <c r="A1646" s="24" t="s">
        <v>3703</v>
      </c>
      <c s="517">
        <v>1</v>
      </c>
      <c s="24" t="s">
        <v>4319</v>
      </c>
      <c s="460" t="s">
        <v>364</v>
      </c>
      <c s="459" t="s">
        <v>365</v>
      </c>
      <c s="459" t="s">
        <v>979</v>
      </c>
      <c s="459" t="s">
        <v>371</v>
      </c>
      <c s="459" t="s">
        <v>957</v>
      </c>
      <c s="459" t="s">
        <v>366</v>
      </c>
      <c s="459" t="s">
        <v>1</v>
      </c>
      <c s="24" t="s">
        <v>320</v>
      </c>
      <c s="459" t="s">
        <v>367</v>
      </c>
      <c s="459" t="s">
        <v>372</v>
      </c>
      <c s="460">
        <v>1</v>
      </c>
      <c s="460">
        <v>1</v>
      </c>
      <c s="460">
        <v>1</v>
      </c>
      <c s="466">
        <v>0</v>
      </c>
      <c s="466">
        <v>0</v>
      </c>
      <c s="466">
        <v>1</v>
      </c>
      <c s="466">
        <v>1</v>
      </c>
      <c s="466">
        <v>1</v>
      </c>
      <c s="466">
        <v>0</v>
      </c>
      <c s="519">
        <v>10769529.800000001</v>
      </c>
      <c s="463">
        <v>0</v>
      </c>
      <c s="464">
        <v>0</v>
      </c>
      <c s="464">
        <v>0</v>
      </c>
      <c s="464">
        <v>0</v>
      </c>
      <c s="469">
        <v>0</v>
      </c>
      <c s="469">
        <v>0</v>
      </c>
      <c s="465">
        <v>10769529.800000001</v>
      </c>
      <c s="681">
        <v>44987</v>
      </c>
      <c s="682">
        <v>46083</v>
      </c>
      <c s="683">
        <v>10769529.800000001</v>
      </c>
      <c s="862">
        <v>1.2555555555555555</v>
      </c>
      <c s="862">
        <v>3</v>
      </c>
      <c s="684">
        <v>0.061652999999999999</v>
      </c>
      <c s="473">
        <v>1.2555555555555555</v>
      </c>
      <c s="473">
        <v>3</v>
      </c>
      <c s="474">
        <v>0.061652999999999999</v>
      </c>
      <c s="783" t="s">
        <v>1478</v>
      </c>
      <c s="783" t="s">
        <v>1479</v>
      </c>
    </row>
    <row r="1647" spans="1:41" s="783" customFormat="1" ht="14.4">
      <c r="A1647" s="24" t="s">
        <v>3704</v>
      </c>
      <c s="517">
        <v>1</v>
      </c>
      <c s="24" t="s">
        <v>4320</v>
      </c>
      <c s="460" t="s">
        <v>364</v>
      </c>
      <c s="459" t="s">
        <v>365</v>
      </c>
      <c s="459" t="s">
        <v>979</v>
      </c>
      <c s="459" t="s">
        <v>371</v>
      </c>
      <c s="459" t="s">
        <v>957</v>
      </c>
      <c s="459" t="s">
        <v>366</v>
      </c>
      <c s="459" t="s">
        <v>1</v>
      </c>
      <c s="459" t="s">
        <v>799</v>
      </c>
      <c s="459" t="s">
        <v>367</v>
      </c>
      <c s="459" t="s">
        <v>372</v>
      </c>
      <c s="460">
        <v>1</v>
      </c>
      <c s="460">
        <v>1</v>
      </c>
      <c s="460">
        <v>1</v>
      </c>
      <c s="466">
        <v>0</v>
      </c>
      <c s="466">
        <v>0</v>
      </c>
      <c s="466">
        <v>1</v>
      </c>
      <c s="466">
        <v>1</v>
      </c>
      <c s="466">
        <v>1</v>
      </c>
      <c s="466">
        <v>0</v>
      </c>
      <c s="519">
        <v>6294985.7000000002</v>
      </c>
      <c s="463">
        <v>0</v>
      </c>
      <c s="464">
        <v>232949.97</v>
      </c>
      <c s="464">
        <v>43419.650000000001</v>
      </c>
      <c s="464">
        <v>0</v>
      </c>
      <c s="469">
        <v>0</v>
      </c>
      <c s="469">
        <v>0</v>
      </c>
      <c s="465">
        <v>6062035.7300000004</v>
      </c>
      <c s="681">
        <v>45322</v>
      </c>
      <c s="682">
        <v>47417</v>
      </c>
      <c s="683">
        <v>9093830.6699999999</v>
      </c>
      <c s="862">
        <v>4.9749999999999996</v>
      </c>
      <c s="862">
        <v>5.8194444444444446</v>
      </c>
      <c s="684">
        <v>0.080518000000000006</v>
      </c>
      <c s="473">
        <v>4.9749999999999996</v>
      </c>
      <c s="473">
        <v>5.8194444444444446</v>
      </c>
      <c s="474">
        <v>0.080518000000000006</v>
      </c>
      <c s="783" t="s">
        <v>1478</v>
      </c>
      <c s="783" t="s">
        <v>1479</v>
      </c>
    </row>
    <row r="1648" spans="1:41" s="783" customFormat="1" ht="14.4">
      <c r="A1648" s="24" t="s">
        <v>3705</v>
      </c>
      <c s="517">
        <v>1</v>
      </c>
      <c s="24" t="s">
        <v>4321</v>
      </c>
      <c s="460" t="s">
        <v>364</v>
      </c>
      <c s="459" t="s">
        <v>365</v>
      </c>
      <c s="459" t="s">
        <v>979</v>
      </c>
      <c s="459" t="s">
        <v>371</v>
      </c>
      <c s="459" t="s">
        <v>957</v>
      </c>
      <c s="459" t="s">
        <v>366</v>
      </c>
      <c s="459" t="s">
        <v>1</v>
      </c>
      <c s="459" t="s">
        <v>799</v>
      </c>
      <c s="459" t="s">
        <v>367</v>
      </c>
      <c s="459" t="s">
        <v>372</v>
      </c>
      <c s="460">
        <v>1</v>
      </c>
      <c s="460">
        <v>1</v>
      </c>
      <c s="460">
        <v>1</v>
      </c>
      <c s="466">
        <v>0</v>
      </c>
      <c s="466">
        <v>0</v>
      </c>
      <c s="466">
        <v>1</v>
      </c>
      <c s="466">
        <v>1</v>
      </c>
      <c s="466">
        <v>1</v>
      </c>
      <c s="466">
        <v>0</v>
      </c>
      <c s="519">
        <v>5476513.7300000004</v>
      </c>
      <c s="463">
        <v>0</v>
      </c>
      <c s="464">
        <v>0</v>
      </c>
      <c s="464">
        <v>0</v>
      </c>
      <c s="464">
        <v>0</v>
      </c>
      <c s="469">
        <v>0</v>
      </c>
      <c s="469">
        <v>0</v>
      </c>
      <c s="465">
        <v>5476513.7300000004</v>
      </c>
      <c s="681">
        <v>44987</v>
      </c>
      <c s="682">
        <v>46083</v>
      </c>
      <c s="683">
        <v>5476513.7300000004</v>
      </c>
      <c s="862">
        <v>1.2555555555555555</v>
      </c>
      <c s="862">
        <v>3</v>
      </c>
      <c s="684">
        <v>0.061652999999999999</v>
      </c>
      <c s="473">
        <v>1.2555555555555555</v>
      </c>
      <c s="473">
        <v>3</v>
      </c>
      <c s="474">
        <v>0.061652999999999993</v>
      </c>
      <c s="783" t="s">
        <v>1478</v>
      </c>
      <c s="783" t="s">
        <v>1479</v>
      </c>
    </row>
    <row r="1649" spans="1:41" s="783" customFormat="1" ht="14.4">
      <c r="A1649" s="24" t="s">
        <v>3706</v>
      </c>
      <c s="517">
        <v>1</v>
      </c>
      <c s="24" t="s">
        <v>4322</v>
      </c>
      <c s="460" t="s">
        <v>364</v>
      </c>
      <c s="459" t="s">
        <v>365</v>
      </c>
      <c s="459" t="s">
        <v>979</v>
      </c>
      <c s="459" t="s">
        <v>371</v>
      </c>
      <c s="459" t="s">
        <v>957</v>
      </c>
      <c s="459" t="s">
        <v>366</v>
      </c>
      <c s="459" t="s">
        <v>1</v>
      </c>
      <c s="24" t="s">
        <v>3722</v>
      </c>
      <c s="459" t="s">
        <v>367</v>
      </c>
      <c s="459" t="s">
        <v>372</v>
      </c>
      <c s="460">
        <v>1</v>
      </c>
      <c s="460">
        <v>1</v>
      </c>
      <c s="460">
        <v>1</v>
      </c>
      <c s="466">
        <v>0</v>
      </c>
      <c s="466">
        <v>0</v>
      </c>
      <c s="466">
        <v>1</v>
      </c>
      <c s="466">
        <v>1</v>
      </c>
      <c s="466">
        <v>1</v>
      </c>
      <c s="466">
        <v>0</v>
      </c>
      <c s="519">
        <v>5488903.1299999999</v>
      </c>
      <c s="463">
        <v>0</v>
      </c>
      <c s="464">
        <v>0</v>
      </c>
      <c s="464">
        <v>0</v>
      </c>
      <c s="464">
        <v>0</v>
      </c>
      <c s="469">
        <v>0</v>
      </c>
      <c s="469">
        <v>0</v>
      </c>
      <c s="465">
        <v>5488903.1299999999</v>
      </c>
      <c s="681">
        <v>44987</v>
      </c>
      <c s="682">
        <v>46083</v>
      </c>
      <c s="683">
        <v>5488903.1299999999</v>
      </c>
      <c s="862">
        <v>1.2555555555555555</v>
      </c>
      <c s="862">
        <v>3</v>
      </c>
      <c s="684">
        <v>0.061652999999999999</v>
      </c>
      <c s="473">
        <v>1.2555555555555555</v>
      </c>
      <c s="473">
        <v>3</v>
      </c>
      <c s="474">
        <v>0.061652999999999999</v>
      </c>
      <c s="783" t="s">
        <v>1478</v>
      </c>
      <c s="783" t="s">
        <v>1479</v>
      </c>
    </row>
    <row r="1650" spans="1:41" s="783" customFormat="1" ht="14.4">
      <c r="A1650" s="24" t="s">
        <v>3707</v>
      </c>
      <c s="517">
        <v>1</v>
      </c>
      <c s="24" t="s">
        <v>4323</v>
      </c>
      <c s="460" t="s">
        <v>364</v>
      </c>
      <c s="459" t="s">
        <v>365</v>
      </c>
      <c s="459" t="s">
        <v>979</v>
      </c>
      <c s="459" t="s">
        <v>371</v>
      </c>
      <c s="459" t="s">
        <v>957</v>
      </c>
      <c s="459" t="s">
        <v>366</v>
      </c>
      <c s="459" t="s">
        <v>1</v>
      </c>
      <c s="24" t="s">
        <v>3723</v>
      </c>
      <c s="459" t="s">
        <v>367</v>
      </c>
      <c s="459" t="s">
        <v>372</v>
      </c>
      <c s="460">
        <v>1</v>
      </c>
      <c s="460">
        <v>1</v>
      </c>
      <c s="460">
        <v>1</v>
      </c>
      <c s="466">
        <v>0</v>
      </c>
      <c s="466">
        <v>0</v>
      </c>
      <c s="466">
        <v>1</v>
      </c>
      <c s="466">
        <v>1</v>
      </c>
      <c s="466">
        <v>1</v>
      </c>
      <c s="466">
        <v>0</v>
      </c>
      <c s="519">
        <v>2094896.3300000001</v>
      </c>
      <c s="463">
        <v>0</v>
      </c>
      <c s="464">
        <v>6302.4899999999998</v>
      </c>
      <c s="464">
        <v>6504</v>
      </c>
      <c s="464">
        <v>0</v>
      </c>
      <c s="469">
        <v>0</v>
      </c>
      <c s="469">
        <v>0</v>
      </c>
      <c s="465">
        <v>2088593.8400000001</v>
      </c>
      <c s="681">
        <v>45322</v>
      </c>
      <c s="682">
        <v>48579</v>
      </c>
      <c s="683">
        <v>2571949.0900000003</v>
      </c>
      <c s="862">
        <v>8.2027777777777775</v>
      </c>
      <c s="862">
        <v>9.0472222222222225</v>
      </c>
      <c s="684">
        <v>0.085975999999999997</v>
      </c>
      <c s="473">
        <v>8.2027777777777775</v>
      </c>
      <c s="473">
        <v>9.0472222222222225</v>
      </c>
      <c s="474">
        <v>0.085975999999999997</v>
      </c>
      <c s="783" t="s">
        <v>1478</v>
      </c>
      <c s="783" t="s">
        <v>1479</v>
      </c>
    </row>
    <row r="1651" spans="1:41" s="783" customFormat="1" ht="14.4">
      <c r="A1651" s="24" t="s">
        <v>3708</v>
      </c>
      <c s="517">
        <v>1</v>
      </c>
      <c s="24" t="s">
        <v>4324</v>
      </c>
      <c s="460" t="s">
        <v>364</v>
      </c>
      <c s="459" t="s">
        <v>365</v>
      </c>
      <c s="459" t="s">
        <v>979</v>
      </c>
      <c s="459" t="s">
        <v>371</v>
      </c>
      <c s="459" t="s">
        <v>957</v>
      </c>
      <c s="459" t="s">
        <v>366</v>
      </c>
      <c s="459" t="s">
        <v>1</v>
      </c>
      <c s="24" t="s">
        <v>3723</v>
      </c>
      <c s="459" t="s">
        <v>367</v>
      </c>
      <c s="459" t="s">
        <v>372</v>
      </c>
      <c s="460">
        <v>1</v>
      </c>
      <c s="460">
        <v>1</v>
      </c>
      <c s="460">
        <v>1</v>
      </c>
      <c s="466">
        <v>0</v>
      </c>
      <c s="466">
        <v>0</v>
      </c>
      <c s="466">
        <v>1</v>
      </c>
      <c s="466">
        <v>1</v>
      </c>
      <c s="466">
        <v>1</v>
      </c>
      <c s="466">
        <v>0</v>
      </c>
      <c s="519">
        <v>5211134.3200000003</v>
      </c>
      <c s="463">
        <v>0</v>
      </c>
      <c s="464">
        <v>0</v>
      </c>
      <c s="464">
        <v>0</v>
      </c>
      <c s="464">
        <v>0</v>
      </c>
      <c s="469">
        <v>0</v>
      </c>
      <c s="469">
        <v>0</v>
      </c>
      <c s="465">
        <v>5211134.3200000003</v>
      </c>
      <c s="681">
        <v>44987</v>
      </c>
      <c s="682">
        <v>46083</v>
      </c>
      <c s="683">
        <v>5211134.3200000003</v>
      </c>
      <c s="862">
        <v>1.2555555555555555</v>
      </c>
      <c s="862">
        <v>3</v>
      </c>
      <c s="684">
        <v>0.061652999999999999</v>
      </c>
      <c s="473">
        <v>1.2555555555555555</v>
      </c>
      <c s="473">
        <v>3</v>
      </c>
      <c s="474">
        <v>0.061653000000000006</v>
      </c>
      <c s="783" t="s">
        <v>1478</v>
      </c>
      <c s="783" t="s">
        <v>1479</v>
      </c>
    </row>
    <row r="1652" spans="1:41" s="783" customFormat="1" ht="14.4">
      <c r="A1652" s="24" t="s">
        <v>3709</v>
      </c>
      <c s="517">
        <v>1</v>
      </c>
      <c s="24" t="s">
        <v>4325</v>
      </c>
      <c s="460" t="s">
        <v>364</v>
      </c>
      <c s="459" t="s">
        <v>365</v>
      </c>
      <c s="459" t="s">
        <v>979</v>
      </c>
      <c s="459" t="s">
        <v>371</v>
      </c>
      <c s="459" t="s">
        <v>957</v>
      </c>
      <c s="459" t="s">
        <v>366</v>
      </c>
      <c s="459" t="s">
        <v>1</v>
      </c>
      <c s="24" t="s">
        <v>1351</v>
      </c>
      <c s="459" t="s">
        <v>367</v>
      </c>
      <c s="459" t="s">
        <v>372</v>
      </c>
      <c s="460">
        <v>1</v>
      </c>
      <c s="460">
        <v>1</v>
      </c>
      <c s="460">
        <v>1</v>
      </c>
      <c s="466">
        <v>0</v>
      </c>
      <c s="466">
        <v>0</v>
      </c>
      <c s="466">
        <v>1</v>
      </c>
      <c s="466">
        <v>1</v>
      </c>
      <c s="466">
        <v>1</v>
      </c>
      <c s="466">
        <v>0</v>
      </c>
      <c s="519">
        <v>1062366.1499999997</v>
      </c>
      <c s="463">
        <v>0</v>
      </c>
      <c s="464">
        <v>57134.389999999999</v>
      </c>
      <c s="464">
        <v>7080.46</v>
      </c>
      <c s="464">
        <v>0</v>
      </c>
      <c s="469">
        <v>0</v>
      </c>
      <c s="469">
        <v>0</v>
      </c>
      <c s="465">
        <v>1005231.7599999997</v>
      </c>
      <c s="681">
        <v>45322</v>
      </c>
      <c s="682">
        <v>46380</v>
      </c>
      <c s="683">
        <v>1599497.3799999999</v>
      </c>
      <c s="862">
        <v>2.0944444444444446</v>
      </c>
      <c s="862">
        <v>2.9388888888888891</v>
      </c>
      <c s="684">
        <v>0.081262000000000001</v>
      </c>
      <c s="473">
        <v>2.0944444444444446</v>
      </c>
      <c s="473">
        <v>2.9388888888888896</v>
      </c>
      <c s="474">
        <v>0.081262000000000001</v>
      </c>
      <c s="783" t="s">
        <v>1478</v>
      </c>
      <c s="783" t="s">
        <v>1479</v>
      </c>
    </row>
    <row r="1653" spans="1:41" s="783" customFormat="1" ht="14.4">
      <c r="A1653" s="24" t="s">
        <v>3710</v>
      </c>
      <c s="517">
        <v>1</v>
      </c>
      <c s="24" t="s">
        <v>4326</v>
      </c>
      <c s="460" t="s">
        <v>364</v>
      </c>
      <c s="459" t="s">
        <v>365</v>
      </c>
      <c s="459" t="s">
        <v>979</v>
      </c>
      <c s="459" t="s">
        <v>371</v>
      </c>
      <c s="459" t="s">
        <v>957</v>
      </c>
      <c s="459" t="s">
        <v>366</v>
      </c>
      <c s="459" t="s">
        <v>1</v>
      </c>
      <c s="459" t="s">
        <v>804</v>
      </c>
      <c s="459" t="s">
        <v>367</v>
      </c>
      <c s="459" t="s">
        <v>372</v>
      </c>
      <c s="460">
        <v>1</v>
      </c>
      <c s="460">
        <v>1</v>
      </c>
      <c s="460">
        <v>1</v>
      </c>
      <c s="466">
        <v>0</v>
      </c>
      <c s="466">
        <v>0</v>
      </c>
      <c s="466">
        <v>1</v>
      </c>
      <c s="466">
        <v>1</v>
      </c>
      <c s="466">
        <v>1</v>
      </c>
      <c s="466">
        <v>0</v>
      </c>
      <c s="519">
        <v>22934725.370000001</v>
      </c>
      <c s="463">
        <v>0</v>
      </c>
      <c s="464">
        <v>314396.33000000002</v>
      </c>
      <c s="464">
        <v>164790.32000000001</v>
      </c>
      <c s="464">
        <v>0</v>
      </c>
      <c s="469">
        <v>0</v>
      </c>
      <c s="469">
        <v>0</v>
      </c>
      <c s="465">
        <v>22620329.040000003</v>
      </c>
      <c s="681">
        <v>45322</v>
      </c>
      <c s="682">
        <v>47425</v>
      </c>
      <c s="683">
        <v>26043160.600000001</v>
      </c>
      <c s="862">
        <v>4.9972222222222218</v>
      </c>
      <c s="862">
        <v>5.8416666666666668</v>
      </c>
      <c s="684">
        <v>0.086263999999999993</v>
      </c>
      <c s="473">
        <v>4.9972222222222218</v>
      </c>
      <c s="473">
        <v>5.8416666666666668</v>
      </c>
      <c s="474">
        <v>0.086263999999999993</v>
      </c>
      <c s="783" t="s">
        <v>1478</v>
      </c>
      <c s="783" t="s">
        <v>1479</v>
      </c>
    </row>
    <row r="1654" spans="1:41" s="783" customFormat="1" ht="14.4">
      <c r="A1654" s="24" t="s">
        <v>3711</v>
      </c>
      <c s="517">
        <v>1</v>
      </c>
      <c s="24" t="s">
        <v>4327</v>
      </c>
      <c s="460" t="s">
        <v>364</v>
      </c>
      <c s="459" t="s">
        <v>365</v>
      </c>
      <c s="459" t="s">
        <v>979</v>
      </c>
      <c s="459" t="s">
        <v>371</v>
      </c>
      <c s="459" t="s">
        <v>957</v>
      </c>
      <c s="459" t="s">
        <v>366</v>
      </c>
      <c s="459" t="s">
        <v>1</v>
      </c>
      <c s="459" t="s">
        <v>804</v>
      </c>
      <c s="459" t="s">
        <v>367</v>
      </c>
      <c s="459" t="s">
        <v>372</v>
      </c>
      <c s="460">
        <v>1</v>
      </c>
      <c s="460">
        <v>1</v>
      </c>
      <c s="460">
        <v>1</v>
      </c>
      <c s="466">
        <v>0</v>
      </c>
      <c s="466">
        <v>0</v>
      </c>
      <c s="466">
        <v>1</v>
      </c>
      <c s="466">
        <v>1</v>
      </c>
      <c s="466">
        <v>1</v>
      </c>
      <c s="466">
        <v>0</v>
      </c>
      <c s="519">
        <v>13616051.960000001</v>
      </c>
      <c s="463">
        <v>0</v>
      </c>
      <c s="464">
        <v>0</v>
      </c>
      <c s="464">
        <v>0</v>
      </c>
      <c s="464">
        <v>0</v>
      </c>
      <c s="469">
        <v>0</v>
      </c>
      <c s="469">
        <v>0</v>
      </c>
      <c s="465">
        <v>13616051.960000001</v>
      </c>
      <c s="681">
        <v>44987</v>
      </c>
      <c s="682">
        <v>46083</v>
      </c>
      <c s="683">
        <v>13616051.960000001</v>
      </c>
      <c s="862">
        <v>1.2555555555555555</v>
      </c>
      <c s="862">
        <v>3</v>
      </c>
      <c s="684">
        <v>0.061652999999999999</v>
      </c>
      <c s="473">
        <v>1.2555555555555555</v>
      </c>
      <c s="473">
        <v>3</v>
      </c>
      <c s="474">
        <v>0.061653000000000006</v>
      </c>
      <c s="783" t="s">
        <v>1478</v>
      </c>
      <c s="783" t="s">
        <v>1479</v>
      </c>
    </row>
    <row r="1655" spans="1:41" s="783" customFormat="1" ht="14.4">
      <c r="A1655" s="24" t="s">
        <v>3712</v>
      </c>
      <c s="517">
        <v>1</v>
      </c>
      <c s="24" t="s">
        <v>4328</v>
      </c>
      <c s="460" t="s">
        <v>364</v>
      </c>
      <c s="459" t="s">
        <v>365</v>
      </c>
      <c s="459" t="s">
        <v>979</v>
      </c>
      <c s="459" t="s">
        <v>371</v>
      </c>
      <c s="459" t="s">
        <v>957</v>
      </c>
      <c s="459" t="s">
        <v>366</v>
      </c>
      <c s="459" t="s">
        <v>1</v>
      </c>
      <c s="459" t="s">
        <v>58</v>
      </c>
      <c s="459" t="s">
        <v>367</v>
      </c>
      <c s="459" t="s">
        <v>372</v>
      </c>
      <c s="460">
        <v>1</v>
      </c>
      <c s="460">
        <v>1</v>
      </c>
      <c s="460">
        <v>1</v>
      </c>
      <c s="466">
        <v>0</v>
      </c>
      <c s="466">
        <v>0</v>
      </c>
      <c s="466">
        <v>1</v>
      </c>
      <c s="466">
        <v>1</v>
      </c>
      <c s="466">
        <v>1</v>
      </c>
      <c s="466">
        <v>0</v>
      </c>
      <c s="519">
        <v>11779821.41</v>
      </c>
      <c s="463">
        <v>0</v>
      </c>
      <c s="464">
        <v>177135.94</v>
      </c>
      <c s="464">
        <v>82321.509999999995</v>
      </c>
      <c s="464">
        <v>0</v>
      </c>
      <c s="469">
        <v>0</v>
      </c>
      <c s="469">
        <v>0</v>
      </c>
      <c s="465">
        <v>11602685.470000001</v>
      </c>
      <c s="681">
        <v>45322</v>
      </c>
      <c s="682">
        <v>48643</v>
      </c>
      <c s="683">
        <v>13409459.25</v>
      </c>
      <c s="862">
        <v>8.3805555555555564</v>
      </c>
      <c s="862">
        <v>9.2249999999999996</v>
      </c>
      <c s="684">
        <v>0.083875000000000005</v>
      </c>
      <c s="473">
        <v>8.3805555555555564</v>
      </c>
      <c s="473">
        <v>9.2249999999999996</v>
      </c>
      <c s="474">
        <v>0.083875000000000005</v>
      </c>
      <c s="783" t="s">
        <v>1478</v>
      </c>
      <c s="783" t="s">
        <v>1479</v>
      </c>
    </row>
    <row r="1656" spans="1:41" s="783" customFormat="1" ht="14.4">
      <c r="A1656" s="24" t="s">
        <v>3713</v>
      </c>
      <c s="517">
        <v>1</v>
      </c>
      <c s="24" t="s">
        <v>4329</v>
      </c>
      <c s="460" t="s">
        <v>364</v>
      </c>
      <c s="459" t="s">
        <v>365</v>
      </c>
      <c s="459" t="s">
        <v>979</v>
      </c>
      <c s="459" t="s">
        <v>371</v>
      </c>
      <c s="459" t="s">
        <v>957</v>
      </c>
      <c s="459" t="s">
        <v>366</v>
      </c>
      <c s="459" t="s">
        <v>1</v>
      </c>
      <c s="459" t="s">
        <v>58</v>
      </c>
      <c s="459" t="s">
        <v>367</v>
      </c>
      <c s="459" t="s">
        <v>372</v>
      </c>
      <c s="460">
        <v>1</v>
      </c>
      <c s="460">
        <v>1</v>
      </c>
      <c s="460">
        <v>1</v>
      </c>
      <c s="466">
        <v>0</v>
      </c>
      <c s="466">
        <v>0</v>
      </c>
      <c s="466">
        <v>1</v>
      </c>
      <c s="466">
        <v>1</v>
      </c>
      <c s="466">
        <v>1</v>
      </c>
      <c s="466">
        <v>0</v>
      </c>
      <c s="519">
        <v>1484441.48</v>
      </c>
      <c s="463">
        <v>0</v>
      </c>
      <c s="464">
        <v>0</v>
      </c>
      <c s="464">
        <v>0</v>
      </c>
      <c s="464">
        <v>0</v>
      </c>
      <c s="469">
        <v>0</v>
      </c>
      <c s="469">
        <v>0</v>
      </c>
      <c s="465">
        <v>1484441.48</v>
      </c>
      <c s="681">
        <v>44987</v>
      </c>
      <c s="682">
        <v>46083</v>
      </c>
      <c s="683">
        <v>1484441.48</v>
      </c>
      <c s="862">
        <v>1.2555555555555555</v>
      </c>
      <c s="862">
        <v>3</v>
      </c>
      <c s="684">
        <v>0.061652999999999999</v>
      </c>
      <c s="473">
        <v>1.2555555555555555</v>
      </c>
      <c s="473">
        <v>2.9999999999999996</v>
      </c>
      <c s="474">
        <v>0.061652999999999999</v>
      </c>
      <c s="783" t="s">
        <v>1478</v>
      </c>
      <c s="783" t="s">
        <v>1479</v>
      </c>
    </row>
    <row r="1657" spans="1:41" s="783" customFormat="1" ht="14.4">
      <c r="A1657" s="24" t="s">
        <v>3714</v>
      </c>
      <c s="517">
        <v>1</v>
      </c>
      <c s="24" t="s">
        <v>4330</v>
      </c>
      <c s="460" t="s">
        <v>364</v>
      </c>
      <c s="459" t="s">
        <v>365</v>
      </c>
      <c s="459" t="s">
        <v>979</v>
      </c>
      <c s="459" t="s">
        <v>371</v>
      </c>
      <c s="459" t="s">
        <v>957</v>
      </c>
      <c s="459" t="s">
        <v>366</v>
      </c>
      <c s="459" t="s">
        <v>1</v>
      </c>
      <c s="24" t="s">
        <v>863</v>
      </c>
      <c s="459" t="s">
        <v>367</v>
      </c>
      <c s="459" t="s">
        <v>372</v>
      </c>
      <c s="460">
        <v>1</v>
      </c>
      <c s="460">
        <v>1</v>
      </c>
      <c s="460">
        <v>1</v>
      </c>
      <c s="466">
        <v>0</v>
      </c>
      <c s="466">
        <v>0</v>
      </c>
      <c s="466">
        <v>1</v>
      </c>
      <c s="466">
        <v>1</v>
      </c>
      <c s="466">
        <v>1</v>
      </c>
      <c s="466">
        <v>0</v>
      </c>
      <c s="519">
        <v>7417819.6800000016</v>
      </c>
      <c s="463">
        <v>0</v>
      </c>
      <c s="464">
        <v>152472.94</v>
      </c>
      <c s="464">
        <v>43946.980000000003</v>
      </c>
      <c s="464">
        <v>0</v>
      </c>
      <c s="469">
        <v>0</v>
      </c>
      <c s="469">
        <v>0</v>
      </c>
      <c s="465">
        <v>7265346.7400000012</v>
      </c>
      <c s="681">
        <v>45322</v>
      </c>
      <c s="682">
        <v>48440</v>
      </c>
      <c s="683">
        <v>8844291.1799999978</v>
      </c>
      <c s="862">
        <v>7.8166666666666664</v>
      </c>
      <c s="862">
        <v>8.6611111111111114</v>
      </c>
      <c s="684">
        <v>0.082136000000000001</v>
      </c>
      <c s="473">
        <v>7.8166666666666664</v>
      </c>
      <c s="473">
        <v>8.6611111111111114</v>
      </c>
      <c s="474">
        <v>0.082136000000000001</v>
      </c>
      <c s="783" t="s">
        <v>1478</v>
      </c>
      <c s="783" t="s">
        <v>1479</v>
      </c>
    </row>
    <row r="1658" spans="1:41" s="783" customFormat="1" ht="14.4">
      <c r="A1658" s="24" t="s">
        <v>3715</v>
      </c>
      <c s="517">
        <v>1</v>
      </c>
      <c s="24" t="s">
        <v>4331</v>
      </c>
      <c s="460" t="s">
        <v>364</v>
      </c>
      <c s="459" t="s">
        <v>365</v>
      </c>
      <c s="459" t="s">
        <v>979</v>
      </c>
      <c s="459" t="s">
        <v>371</v>
      </c>
      <c s="459" t="s">
        <v>957</v>
      </c>
      <c s="459" t="s">
        <v>366</v>
      </c>
      <c s="459" t="s">
        <v>1</v>
      </c>
      <c s="24" t="s">
        <v>3724</v>
      </c>
      <c s="459" t="s">
        <v>367</v>
      </c>
      <c s="459" t="s">
        <v>372</v>
      </c>
      <c s="460">
        <v>1</v>
      </c>
      <c s="460">
        <v>1</v>
      </c>
      <c s="460">
        <v>1</v>
      </c>
      <c s="466">
        <v>0</v>
      </c>
      <c s="466">
        <v>0</v>
      </c>
      <c s="466">
        <v>1</v>
      </c>
      <c s="466">
        <v>1</v>
      </c>
      <c s="466">
        <v>1</v>
      </c>
      <c s="466">
        <v>0</v>
      </c>
      <c s="519">
        <v>6058619.6600000001</v>
      </c>
      <c s="463">
        <v>0</v>
      </c>
      <c s="464">
        <v>65077.209999999999</v>
      </c>
      <c s="464">
        <v>42505.389999999999</v>
      </c>
      <c s="464">
        <v>0</v>
      </c>
      <c s="469">
        <v>0</v>
      </c>
      <c s="469">
        <v>0</v>
      </c>
      <c s="465">
        <v>5993542.4500000002</v>
      </c>
      <c s="681">
        <v>45322</v>
      </c>
      <c s="682">
        <v>48432</v>
      </c>
      <c s="683">
        <v>7166559.2999999998</v>
      </c>
      <c s="862">
        <v>7.7944444444444443</v>
      </c>
      <c s="862">
        <v>8.6388888888888893</v>
      </c>
      <c s="684">
        <v>0.084209999999999993</v>
      </c>
      <c s="473">
        <v>7.7944444444444443</v>
      </c>
      <c s="473">
        <v>8.6388888888888893</v>
      </c>
      <c s="474">
        <v>0.084209999999999993</v>
      </c>
      <c s="783" t="s">
        <v>1478</v>
      </c>
      <c s="783" t="s">
        <v>1479</v>
      </c>
    </row>
    <row r="1659" spans="1:41" s="783" customFormat="1" ht="14.4">
      <c r="A1659" s="24" t="s">
        <v>3716</v>
      </c>
      <c s="517">
        <v>1</v>
      </c>
      <c s="24" t="s">
        <v>4332</v>
      </c>
      <c s="460" t="s">
        <v>364</v>
      </c>
      <c s="459" t="s">
        <v>365</v>
      </c>
      <c s="459" t="s">
        <v>979</v>
      </c>
      <c s="459" t="s">
        <v>371</v>
      </c>
      <c s="459" t="s">
        <v>957</v>
      </c>
      <c s="459" t="s">
        <v>366</v>
      </c>
      <c s="459" t="s">
        <v>1</v>
      </c>
      <c s="24" t="s">
        <v>1349</v>
      </c>
      <c s="459" t="s">
        <v>367</v>
      </c>
      <c s="459" t="s">
        <v>372</v>
      </c>
      <c s="460">
        <v>1</v>
      </c>
      <c s="460">
        <v>1</v>
      </c>
      <c s="460">
        <v>1</v>
      </c>
      <c s="466">
        <v>0</v>
      </c>
      <c s="466">
        <v>0</v>
      </c>
      <c s="466">
        <v>1</v>
      </c>
      <c s="466">
        <v>1</v>
      </c>
      <c s="466">
        <v>1</v>
      </c>
      <c s="466">
        <v>0</v>
      </c>
      <c s="519">
        <v>2244802.5899999994</v>
      </c>
      <c s="463">
        <v>0</v>
      </c>
      <c s="464">
        <v>33462.93</v>
      </c>
      <c s="464">
        <v>16038.620000000001</v>
      </c>
      <c s="464">
        <v>0</v>
      </c>
      <c s="469">
        <v>0</v>
      </c>
      <c s="469">
        <v>0</v>
      </c>
      <c s="465">
        <v>2211339.6599999992</v>
      </c>
      <c s="681">
        <v>45322</v>
      </c>
      <c s="682">
        <v>47243</v>
      </c>
      <c s="683">
        <v>3357828.0299999993</v>
      </c>
      <c s="862">
        <v>4.4916666666666663</v>
      </c>
      <c s="862">
        <v>5.3361111111111112</v>
      </c>
      <c s="684">
        <v>0.085736999999999994</v>
      </c>
      <c s="473">
        <v>4.4916666666666663</v>
      </c>
      <c s="473">
        <v>5.3361111111111112</v>
      </c>
      <c s="474">
        <v>0.085736999999999994</v>
      </c>
      <c s="783" t="s">
        <v>1478</v>
      </c>
      <c s="783" t="s">
        <v>1479</v>
      </c>
    </row>
    <row r="1660" spans="1:41" s="783" customFormat="1" ht="14.4">
      <c r="A1660" s="24" t="s">
        <v>3744</v>
      </c>
      <c s="517">
        <v>1</v>
      </c>
      <c s="24" t="s">
        <v>4333</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1">
        <v>44984</v>
      </c>
      <c s="682">
        <v>48637</v>
      </c>
      <c s="683">
        <v>200000000</v>
      </c>
      <c s="862">
        <v>8.2416666666666671</v>
      </c>
      <c s="862">
        <v>10</v>
      </c>
      <c s="684">
        <v>0.078262999999999999</v>
      </c>
      <c s="473">
        <v>8.2416666666666671</v>
      </c>
      <c s="473">
        <v>10</v>
      </c>
      <c s="474">
        <v>0.078262999999999999</v>
      </c>
      <c s="783" t="s">
        <v>1478</v>
      </c>
      <c s="783" t="s">
        <v>1479</v>
      </c>
    </row>
    <row r="1661" spans="1:41" s="783" customFormat="1" ht="14.4">
      <c r="A1661" s="24" t="s">
        <v>3745</v>
      </c>
      <c s="517">
        <v>1</v>
      </c>
      <c s="24" t="s">
        <v>4334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2042053.71</v>
      </c>
      <c s="463">
        <v>0</v>
      </c>
      <c s="464">
        <v>0</v>
      </c>
      <c s="464">
        <v>0</v>
      </c>
      <c s="464">
        <v>0</v>
      </c>
      <c s="469">
        <v>0</v>
      </c>
      <c s="469">
        <v>0</v>
      </c>
      <c s="465">
        <v>2042053.71</v>
      </c>
      <c s="681">
        <v>44987</v>
      </c>
      <c s="682">
        <v>46083</v>
      </c>
      <c s="683">
        <v>2042053.71</v>
      </c>
      <c s="862">
        <v>1.2555555555555555</v>
      </c>
      <c s="862">
        <v>3</v>
      </c>
      <c s="684">
        <v>0.061652999999999999</v>
      </c>
      <c s="473">
        <v>1.2555555555555555</v>
      </c>
      <c s="473">
        <v>3</v>
      </c>
      <c s="474">
        <v>0.061652999999999999</v>
      </c>
      <c s="783" t="s">
        <v>1478</v>
      </c>
      <c s="783" t="s">
        <v>1479</v>
      </c>
    </row>
    <row r="1662" spans="1:41" s="783" customFormat="1" ht="14.4">
      <c r="A1662" s="24" t="s">
        <v>3746</v>
      </c>
      <c s="517">
        <v>1</v>
      </c>
      <c s="24" t="s">
        <v>4335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38841.900000000001</v>
      </c>
      <c s="463">
        <v>0</v>
      </c>
      <c s="464">
        <v>0</v>
      </c>
      <c s="464">
        <v>0</v>
      </c>
      <c s="464">
        <v>0</v>
      </c>
      <c s="469">
        <v>0</v>
      </c>
      <c s="469">
        <v>0</v>
      </c>
      <c s="465">
        <v>38841.900000000001</v>
      </c>
      <c s="681">
        <v>44987</v>
      </c>
      <c s="682">
        <v>46083</v>
      </c>
      <c s="683">
        <v>38841.900000000001</v>
      </c>
      <c s="862">
        <v>1.2555555555555555</v>
      </c>
      <c s="862">
        <v>3</v>
      </c>
      <c s="684">
        <v>0.061652999999999999</v>
      </c>
      <c s="473">
        <v>1.2555555555555555</v>
      </c>
      <c s="473">
        <v>3</v>
      </c>
      <c s="474">
        <v>0.061652999999999999</v>
      </c>
      <c s="783" t="s">
        <v>1478</v>
      </c>
      <c s="783" t="s">
        <v>1479</v>
      </c>
    </row>
    <row r="1663" spans="1:41" s="783" customFormat="1" ht="14.4">
      <c r="A1663" s="24" t="s">
        <v>3747</v>
      </c>
      <c s="517">
        <v>1</v>
      </c>
      <c s="24" t="s">
        <v>4336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38841.900000000001</v>
      </c>
      <c s="463">
        <v>0</v>
      </c>
      <c s="464">
        <v>0</v>
      </c>
      <c s="464">
        <v>0</v>
      </c>
      <c s="464">
        <v>0</v>
      </c>
      <c s="469">
        <v>0</v>
      </c>
      <c s="469">
        <v>0</v>
      </c>
      <c s="465">
        <v>38841.900000000001</v>
      </c>
      <c s="681">
        <v>44987</v>
      </c>
      <c s="682">
        <v>46083</v>
      </c>
      <c s="683">
        <v>38841.900000000001</v>
      </c>
      <c s="862">
        <v>1.2555555555555555</v>
      </c>
      <c s="862">
        <v>3</v>
      </c>
      <c s="684">
        <v>0.061652999999999999</v>
      </c>
      <c s="473">
        <v>1.2555555555555555</v>
      </c>
      <c s="473">
        <v>3</v>
      </c>
      <c s="474">
        <v>0.061652999999999999</v>
      </c>
      <c s="783" t="s">
        <v>1478</v>
      </c>
      <c s="783" t="s">
        <v>1479</v>
      </c>
    </row>
    <row r="1664" spans="1:41" s="783" customFormat="1" ht="14.4">
      <c r="A1664" s="24" t="s">
        <v>3748</v>
      </c>
      <c s="517">
        <v>1</v>
      </c>
      <c s="24" t="s">
        <v>4337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38804.889999999999</v>
      </c>
      <c s="463">
        <v>0</v>
      </c>
      <c s="464">
        <v>0</v>
      </c>
      <c s="464">
        <v>0</v>
      </c>
      <c s="464">
        <v>0</v>
      </c>
      <c s="469">
        <v>0</v>
      </c>
      <c s="469">
        <v>0</v>
      </c>
      <c s="465">
        <v>38804.889999999999</v>
      </c>
      <c s="681">
        <v>44987</v>
      </c>
      <c s="682">
        <v>46083</v>
      </c>
      <c s="683">
        <v>38804.889999999999</v>
      </c>
      <c s="862">
        <v>1.2555555555555555</v>
      </c>
      <c s="862">
        <v>3</v>
      </c>
      <c s="684">
        <v>0.061652999999999999</v>
      </c>
      <c s="473">
        <v>1.2555555555555555</v>
      </c>
      <c s="473">
        <v>3</v>
      </c>
      <c s="474">
        <v>0.061652999999999999</v>
      </c>
      <c s="783" t="s">
        <v>1478</v>
      </c>
      <c s="783" t="s">
        <v>1479</v>
      </c>
    </row>
    <row r="1665" spans="1:41" s="783" customFormat="1" ht="14.4">
      <c r="A1665" s="24" t="s">
        <v>3749</v>
      </c>
      <c s="517">
        <v>1</v>
      </c>
      <c s="24" t="s">
        <v>4338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38804.889999999999</v>
      </c>
      <c s="463">
        <v>0</v>
      </c>
      <c s="464">
        <v>0</v>
      </c>
      <c s="464">
        <v>0</v>
      </c>
      <c s="464">
        <v>0</v>
      </c>
      <c s="469">
        <v>0</v>
      </c>
      <c s="469">
        <v>0</v>
      </c>
      <c s="465">
        <v>38804.889999999999</v>
      </c>
      <c s="681">
        <v>44987</v>
      </c>
      <c s="682">
        <v>46083</v>
      </c>
      <c s="683">
        <v>38804.889999999999</v>
      </c>
      <c s="862">
        <v>1.2555555555555555</v>
      </c>
      <c s="862">
        <v>3</v>
      </c>
      <c s="684">
        <v>0.061652999999999999</v>
      </c>
      <c s="473">
        <v>1.2555555555555555</v>
      </c>
      <c s="473">
        <v>3</v>
      </c>
      <c s="474">
        <v>0.061652999999999999</v>
      </c>
      <c s="783" t="s">
        <v>1478</v>
      </c>
      <c s="783" t="s">
        <v>1479</v>
      </c>
    </row>
    <row r="1666" spans="1:41" s="783" customFormat="1" ht="14.4">
      <c r="A1666" s="24" t="s">
        <v>3750</v>
      </c>
      <c s="517">
        <v>1</v>
      </c>
      <c s="24" t="s">
        <v>4339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38804.889999999999</v>
      </c>
      <c s="463">
        <v>0</v>
      </c>
      <c s="464">
        <v>0</v>
      </c>
      <c s="464">
        <v>0</v>
      </c>
      <c s="464">
        <v>0</v>
      </c>
      <c s="469">
        <v>0</v>
      </c>
      <c s="469">
        <v>0</v>
      </c>
      <c s="465">
        <v>38804.889999999999</v>
      </c>
      <c s="681">
        <v>44987</v>
      </c>
      <c s="682">
        <v>46083</v>
      </c>
      <c s="683">
        <v>38804.889999999999</v>
      </c>
      <c s="862">
        <v>1.2555555555555555</v>
      </c>
      <c s="862">
        <v>3</v>
      </c>
      <c s="684">
        <v>0.061652999999999999</v>
      </c>
      <c s="473">
        <v>1.2555555555555555</v>
      </c>
      <c s="473">
        <v>3</v>
      </c>
      <c s="474">
        <v>0.061652999999999999</v>
      </c>
      <c s="783" t="s">
        <v>1478</v>
      </c>
      <c s="783" t="s">
        <v>1479</v>
      </c>
    </row>
    <row r="1667" spans="1:41" s="783" customFormat="1" ht="14.4">
      <c r="A1667" s="24" t="s">
        <v>3751</v>
      </c>
      <c s="517">
        <v>1</v>
      </c>
      <c s="24" t="s">
        <v>4340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27159.110000000001</v>
      </c>
      <c s="463">
        <v>0</v>
      </c>
      <c s="464">
        <v>0</v>
      </c>
      <c s="464">
        <v>0</v>
      </c>
      <c s="464">
        <v>0</v>
      </c>
      <c s="469">
        <v>0</v>
      </c>
      <c s="469">
        <v>0</v>
      </c>
      <c s="465">
        <v>27159.110000000001</v>
      </c>
      <c s="681">
        <v>44987</v>
      </c>
      <c s="682">
        <v>46083</v>
      </c>
      <c s="683">
        <v>27159.110000000001</v>
      </c>
      <c s="862">
        <v>1.2555555555555555</v>
      </c>
      <c s="862">
        <v>3</v>
      </c>
      <c s="684">
        <v>0.061652999999999999</v>
      </c>
      <c s="473">
        <v>1.2555555555555555</v>
      </c>
      <c s="473">
        <v>3</v>
      </c>
      <c s="474">
        <v>0.061652999999999999</v>
      </c>
      <c s="783" t="s">
        <v>1478</v>
      </c>
      <c s="783" t="s">
        <v>1479</v>
      </c>
    </row>
    <row r="1668" spans="1:41" s="783" customFormat="1" ht="14.4">
      <c r="A1668" s="24" t="s">
        <v>3752</v>
      </c>
      <c s="517">
        <v>1</v>
      </c>
      <c s="24" t="s">
        <v>4341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29103.200000000001</v>
      </c>
      <c s="463">
        <v>0</v>
      </c>
      <c s="464">
        <v>0</v>
      </c>
      <c s="464">
        <v>0</v>
      </c>
      <c s="464">
        <v>0</v>
      </c>
      <c s="469">
        <v>0</v>
      </c>
      <c s="469">
        <v>0</v>
      </c>
      <c s="465">
        <v>29103.200000000001</v>
      </c>
      <c s="681">
        <v>44987</v>
      </c>
      <c s="682">
        <v>46083</v>
      </c>
      <c s="683">
        <v>29103.200000000001</v>
      </c>
      <c s="862">
        <v>1.2555555555555555</v>
      </c>
      <c s="862">
        <v>3</v>
      </c>
      <c s="684">
        <v>0.061652999999999999</v>
      </c>
      <c s="473">
        <v>1.2555555555555555</v>
      </c>
      <c s="473">
        <v>3</v>
      </c>
      <c s="474">
        <v>0.061652999999999999</v>
      </c>
      <c s="783" t="s">
        <v>1478</v>
      </c>
      <c s="783" t="s">
        <v>1479</v>
      </c>
    </row>
    <row r="1669" spans="1:41" s="783" customFormat="1" ht="14.4">
      <c r="A1669" s="24" t="s">
        <v>3753</v>
      </c>
      <c s="517">
        <v>1</v>
      </c>
      <c s="24" t="s">
        <v>4342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38836.290000000001</v>
      </c>
      <c s="463">
        <v>0</v>
      </c>
      <c s="464">
        <v>0</v>
      </c>
      <c s="464">
        <v>0</v>
      </c>
      <c s="464">
        <v>0</v>
      </c>
      <c s="469">
        <v>0</v>
      </c>
      <c s="469">
        <v>0</v>
      </c>
      <c s="465">
        <v>38836.290000000001</v>
      </c>
      <c s="681">
        <v>44987</v>
      </c>
      <c s="682">
        <v>46083</v>
      </c>
      <c s="683">
        <v>38836.290000000001</v>
      </c>
      <c s="862">
        <v>1.2555555555555555</v>
      </c>
      <c s="862">
        <v>3</v>
      </c>
      <c s="684">
        <v>0.061652999999999999</v>
      </c>
      <c s="473">
        <v>1.2555555555555555</v>
      </c>
      <c s="473">
        <v>3</v>
      </c>
      <c s="474">
        <v>0.061653000000000006</v>
      </c>
      <c s="783" t="s">
        <v>1478</v>
      </c>
      <c s="783" t="s">
        <v>1479</v>
      </c>
    </row>
    <row r="1670" spans="1:41" s="783" customFormat="1" ht="14.4">
      <c r="A1670" s="24" t="s">
        <v>3754</v>
      </c>
      <c s="517">
        <v>1</v>
      </c>
      <c s="24" t="s">
        <v>4343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38835.360000000001</v>
      </c>
      <c s="463">
        <v>0</v>
      </c>
      <c s="464">
        <v>0</v>
      </c>
      <c s="464">
        <v>0</v>
      </c>
      <c s="464">
        <v>0</v>
      </c>
      <c s="469">
        <v>0</v>
      </c>
      <c s="469">
        <v>0</v>
      </c>
      <c s="465">
        <v>38835.360000000001</v>
      </c>
      <c s="681">
        <v>44987</v>
      </c>
      <c s="682">
        <v>46083</v>
      </c>
      <c s="683">
        <v>38835.360000000001</v>
      </c>
      <c s="862">
        <v>1.2555555555555555</v>
      </c>
      <c s="862">
        <v>3</v>
      </c>
      <c s="684">
        <v>0.061652999999999999</v>
      </c>
      <c s="473">
        <v>1.2555555555555555</v>
      </c>
      <c s="473">
        <v>3</v>
      </c>
      <c s="474">
        <v>0.061652999999999993</v>
      </c>
      <c s="783" t="s">
        <v>1478</v>
      </c>
      <c s="783" t="s">
        <v>1479</v>
      </c>
    </row>
    <row r="1671" spans="1:41" s="783" customFormat="1" ht="14.4">
      <c r="A1671" s="24" t="s">
        <v>3755</v>
      </c>
      <c s="517">
        <v>1</v>
      </c>
      <c s="24" t="s">
        <v>4344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38835.360000000001</v>
      </c>
      <c s="463">
        <v>0</v>
      </c>
      <c s="464">
        <v>0</v>
      </c>
      <c s="464">
        <v>0</v>
      </c>
      <c s="464">
        <v>0</v>
      </c>
      <c s="469">
        <v>0</v>
      </c>
      <c s="469">
        <v>0</v>
      </c>
      <c s="465">
        <v>38835.360000000001</v>
      </c>
      <c s="681">
        <v>44987</v>
      </c>
      <c s="682">
        <v>46083</v>
      </c>
      <c s="683">
        <v>38835.360000000001</v>
      </c>
      <c s="862">
        <v>1.2555555555555555</v>
      </c>
      <c s="862">
        <v>3</v>
      </c>
      <c s="684">
        <v>0.061652999999999999</v>
      </c>
      <c s="473">
        <v>1.2555555555555555</v>
      </c>
      <c s="473">
        <v>3</v>
      </c>
      <c s="474">
        <v>0.061652999999999993</v>
      </c>
      <c s="783" t="s">
        <v>1478</v>
      </c>
      <c s="783" t="s">
        <v>1479</v>
      </c>
    </row>
    <row r="1672" spans="1:41" s="783" customFormat="1" ht="14.4">
      <c r="A1672" s="24" t="s">
        <v>3756</v>
      </c>
      <c s="517">
        <v>1</v>
      </c>
      <c s="24" t="s">
        <v>4345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38835.360000000001</v>
      </c>
      <c s="463">
        <v>0</v>
      </c>
      <c s="464">
        <v>0</v>
      </c>
      <c s="464">
        <v>0</v>
      </c>
      <c s="464">
        <v>0</v>
      </c>
      <c s="469">
        <v>0</v>
      </c>
      <c s="469">
        <v>0</v>
      </c>
      <c s="465">
        <v>38835.360000000001</v>
      </c>
      <c s="681">
        <v>44987</v>
      </c>
      <c s="682">
        <v>46083</v>
      </c>
      <c s="683">
        <v>38835.360000000001</v>
      </c>
      <c s="862">
        <v>1.2555555555555555</v>
      </c>
      <c s="862">
        <v>3</v>
      </c>
      <c s="684">
        <v>0.061652999999999999</v>
      </c>
      <c s="473">
        <v>1.2555555555555555</v>
      </c>
      <c s="473">
        <v>3</v>
      </c>
      <c s="474">
        <v>0.061652999999999993</v>
      </c>
      <c s="783" t="s">
        <v>1478</v>
      </c>
      <c s="783" t="s">
        <v>1479</v>
      </c>
    </row>
    <row r="1673" spans="1:41" s="783" customFormat="1" ht="14.4">
      <c r="A1673" s="24" t="s">
        <v>3757</v>
      </c>
      <c s="517">
        <v>1</v>
      </c>
      <c s="24" t="s">
        <v>4346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38764.879999999997</v>
      </c>
      <c s="463">
        <v>0</v>
      </c>
      <c s="464">
        <v>0</v>
      </c>
      <c s="464">
        <v>0</v>
      </c>
      <c s="464">
        <v>0</v>
      </c>
      <c s="469">
        <v>0</v>
      </c>
      <c s="469">
        <v>0</v>
      </c>
      <c s="465">
        <v>38764.879999999997</v>
      </c>
      <c s="681">
        <v>44987</v>
      </c>
      <c s="682">
        <v>46083</v>
      </c>
      <c s="683">
        <v>38764.879999999997</v>
      </c>
      <c s="862">
        <v>1.2555555555555555</v>
      </c>
      <c s="862">
        <v>3</v>
      </c>
      <c s="684">
        <v>0.061652999999999999</v>
      </c>
      <c s="473">
        <v>1.2555555555555555</v>
      </c>
      <c s="473">
        <v>3</v>
      </c>
      <c s="474">
        <v>0.061652999999999999</v>
      </c>
      <c s="783" t="s">
        <v>1478</v>
      </c>
      <c s="783" t="s">
        <v>1479</v>
      </c>
    </row>
    <row r="1674" spans="1:41" s="783" customFormat="1" ht="14.4">
      <c r="A1674" s="24" t="s">
        <v>3758</v>
      </c>
      <c s="517">
        <v>1</v>
      </c>
      <c s="24" t="s">
        <v>4347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27180.169999999998</v>
      </c>
      <c s="463">
        <v>0</v>
      </c>
      <c s="464">
        <v>0</v>
      </c>
      <c s="464">
        <v>0</v>
      </c>
      <c s="464">
        <v>0</v>
      </c>
      <c s="469">
        <v>0</v>
      </c>
      <c s="469">
        <v>0</v>
      </c>
      <c s="465">
        <v>27180.169999999998</v>
      </c>
      <c s="681">
        <v>44987</v>
      </c>
      <c s="682">
        <v>46083</v>
      </c>
      <c s="683">
        <v>27180.169999999998</v>
      </c>
      <c s="862">
        <v>1.2555555555555555</v>
      </c>
      <c s="862">
        <v>3</v>
      </c>
      <c s="684">
        <v>0.061652999999999999</v>
      </c>
      <c s="473">
        <v>1.2555555555555553</v>
      </c>
      <c s="473">
        <v>3</v>
      </c>
      <c s="474">
        <v>0.061653000000000006</v>
      </c>
      <c s="783" t="s">
        <v>1478</v>
      </c>
      <c s="783" t="s">
        <v>1479</v>
      </c>
    </row>
    <row r="1675" spans="1:41" s="783" customFormat="1" ht="14.4">
      <c r="A1675" s="24" t="s">
        <v>3759</v>
      </c>
      <c s="517">
        <v>1</v>
      </c>
      <c s="24" t="s">
        <v>4348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27096.25</v>
      </c>
      <c s="463">
        <v>0</v>
      </c>
      <c s="464">
        <v>0</v>
      </c>
      <c s="464">
        <v>0</v>
      </c>
      <c s="464">
        <v>0</v>
      </c>
      <c s="469">
        <v>0</v>
      </c>
      <c s="469">
        <v>0</v>
      </c>
      <c s="465">
        <v>27096.25</v>
      </c>
      <c s="681">
        <v>44987</v>
      </c>
      <c s="682">
        <v>46083</v>
      </c>
      <c s="683">
        <v>27096.25</v>
      </c>
      <c s="862">
        <v>1.2555555555555555</v>
      </c>
      <c s="862">
        <v>3</v>
      </c>
      <c s="684">
        <v>0.061652999999999999</v>
      </c>
      <c s="473">
        <v>1.2555555555555555</v>
      </c>
      <c s="473">
        <v>3</v>
      </c>
      <c s="474">
        <v>0.061652999999999999</v>
      </c>
      <c s="783" t="s">
        <v>1478</v>
      </c>
      <c s="783" t="s">
        <v>1479</v>
      </c>
    </row>
    <row r="1676" spans="1:41" s="783" customFormat="1" ht="14.4">
      <c r="A1676" s="24" t="s">
        <v>3760</v>
      </c>
      <c s="517">
        <v>1</v>
      </c>
      <c s="24" t="s">
        <v>4349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27099.209999999999</v>
      </c>
      <c s="463">
        <v>0</v>
      </c>
      <c s="464">
        <v>0</v>
      </c>
      <c s="464">
        <v>0</v>
      </c>
      <c s="464">
        <v>0</v>
      </c>
      <c s="469">
        <v>0</v>
      </c>
      <c s="469">
        <v>0</v>
      </c>
      <c s="465">
        <v>27099.209999999999</v>
      </c>
      <c s="681">
        <v>44987</v>
      </c>
      <c s="682">
        <v>46083</v>
      </c>
      <c s="683">
        <v>27099.209999999999</v>
      </c>
      <c s="862">
        <v>1.2555555555555555</v>
      </c>
      <c s="862">
        <v>3</v>
      </c>
      <c s="684">
        <v>0.061652999999999999</v>
      </c>
      <c s="473">
        <v>1.2555555555555553</v>
      </c>
      <c s="473">
        <v>3.0000000000000004</v>
      </c>
      <c s="474">
        <v>0.061652999999999999</v>
      </c>
      <c s="783" t="s">
        <v>1478</v>
      </c>
      <c s="783" t="s">
        <v>1479</v>
      </c>
    </row>
    <row r="1677" spans="1:41" s="783" customFormat="1" ht="14.4">
      <c r="A1677" s="24" t="s">
        <v>3761</v>
      </c>
      <c s="517">
        <v>1</v>
      </c>
      <c s="24" t="s">
        <v>4350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24182.68</v>
      </c>
      <c s="463">
        <v>0</v>
      </c>
      <c s="464">
        <v>0</v>
      </c>
      <c s="464">
        <v>0</v>
      </c>
      <c s="464">
        <v>0</v>
      </c>
      <c s="469">
        <v>0</v>
      </c>
      <c s="469">
        <v>0</v>
      </c>
      <c s="465">
        <v>24182.68</v>
      </c>
      <c s="681">
        <v>44987</v>
      </c>
      <c s="682">
        <v>46083</v>
      </c>
      <c s="683">
        <v>24182.68</v>
      </c>
      <c s="862">
        <v>1.2555555555555555</v>
      </c>
      <c s="862">
        <v>3</v>
      </c>
      <c s="684">
        <v>0.061652999999999999</v>
      </c>
      <c s="473">
        <v>1.2555555555555555</v>
      </c>
      <c s="473">
        <v>3.0000000000000004</v>
      </c>
      <c s="474">
        <v>0.061653000000000006</v>
      </c>
      <c s="783" t="s">
        <v>1478</v>
      </c>
      <c s="783" t="s">
        <v>1479</v>
      </c>
    </row>
    <row r="1678" spans="1:41" s="783" customFormat="1" ht="14.4">
      <c r="A1678" s="24" t="s">
        <v>3762</v>
      </c>
      <c s="517">
        <v>1</v>
      </c>
      <c s="24" t="s">
        <v>4351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29041.610000000001</v>
      </c>
      <c s="463">
        <v>0</v>
      </c>
      <c s="464">
        <v>0</v>
      </c>
      <c s="464">
        <v>0</v>
      </c>
      <c s="464">
        <v>0</v>
      </c>
      <c s="469">
        <v>0</v>
      </c>
      <c s="469">
        <v>0</v>
      </c>
      <c s="465">
        <v>29041.610000000001</v>
      </c>
      <c s="681">
        <v>44987</v>
      </c>
      <c s="682">
        <v>46083</v>
      </c>
      <c s="683">
        <v>29041.610000000001</v>
      </c>
      <c s="862">
        <v>1.2555555555555555</v>
      </c>
      <c s="862">
        <v>3</v>
      </c>
      <c s="684">
        <v>0.061652999999999999</v>
      </c>
      <c s="473">
        <v>1.2555555555555555</v>
      </c>
      <c s="473">
        <v>3</v>
      </c>
      <c s="474">
        <v>0.061652999999999999</v>
      </c>
      <c s="783" t="s">
        <v>1478</v>
      </c>
      <c s="783" t="s">
        <v>1479</v>
      </c>
    </row>
    <row r="1679" spans="1:41" s="783" customFormat="1" ht="14.4">
      <c r="A1679" s="24" t="s">
        <v>3763</v>
      </c>
      <c s="517">
        <v>1</v>
      </c>
      <c s="24" t="s">
        <v>4352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27099.209999999999</v>
      </c>
      <c s="463">
        <v>0</v>
      </c>
      <c s="464">
        <v>0</v>
      </c>
      <c s="464">
        <v>0</v>
      </c>
      <c s="464">
        <v>0</v>
      </c>
      <c s="469">
        <v>0</v>
      </c>
      <c s="469">
        <v>0</v>
      </c>
      <c s="465">
        <v>27099.209999999999</v>
      </c>
      <c s="681">
        <v>44987</v>
      </c>
      <c s="682">
        <v>46083</v>
      </c>
      <c s="683">
        <v>27099.209999999999</v>
      </c>
      <c s="862">
        <v>1.2555555555555555</v>
      </c>
      <c s="862">
        <v>3</v>
      </c>
      <c s="684">
        <v>0.061652999999999999</v>
      </c>
      <c s="473">
        <v>1.2555555555555553</v>
      </c>
      <c s="473">
        <v>3.0000000000000004</v>
      </c>
      <c s="474">
        <v>0.061652999999999999</v>
      </c>
      <c s="783" t="s">
        <v>1478</v>
      </c>
      <c s="783" t="s">
        <v>1479</v>
      </c>
    </row>
    <row r="1680" spans="1:41" s="783" customFormat="1" ht="14.4">
      <c r="A1680" s="24" t="s">
        <v>3764</v>
      </c>
      <c s="517">
        <v>1</v>
      </c>
      <c s="24" t="s">
        <v>4353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19414.41</v>
      </c>
      <c s="463">
        <v>0</v>
      </c>
      <c s="464">
        <v>0</v>
      </c>
      <c s="464">
        <v>0</v>
      </c>
      <c s="464">
        <v>0</v>
      </c>
      <c s="469">
        <v>0</v>
      </c>
      <c s="469">
        <v>0</v>
      </c>
      <c s="465">
        <v>19414.41</v>
      </c>
      <c s="681">
        <v>44987</v>
      </c>
      <c s="682">
        <v>46083</v>
      </c>
      <c s="683">
        <v>19414.41</v>
      </c>
      <c s="862">
        <v>1.2555555555555555</v>
      </c>
      <c s="862">
        <v>3</v>
      </c>
      <c s="684">
        <v>0.061652999999999999</v>
      </c>
      <c s="473">
        <v>1.2555555555555555</v>
      </c>
      <c s="473">
        <v>3</v>
      </c>
      <c s="474">
        <v>0.061653000000000006</v>
      </c>
      <c s="783" t="s">
        <v>1478</v>
      </c>
      <c s="783" t="s">
        <v>1479</v>
      </c>
    </row>
    <row r="1681" spans="1:41" s="783" customFormat="1" ht="14.4">
      <c r="A1681" s="24" t="s">
        <v>3765</v>
      </c>
      <c s="517">
        <v>1</v>
      </c>
      <c s="24" t="s">
        <v>4354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29121.610000000001</v>
      </c>
      <c s="463">
        <v>0</v>
      </c>
      <c s="464">
        <v>0</v>
      </c>
      <c s="464">
        <v>0</v>
      </c>
      <c s="464">
        <v>0</v>
      </c>
      <c s="469">
        <v>0</v>
      </c>
      <c s="469">
        <v>0</v>
      </c>
      <c s="465">
        <v>29121.610000000001</v>
      </c>
      <c s="681">
        <v>44987</v>
      </c>
      <c s="682">
        <v>46083</v>
      </c>
      <c s="683">
        <v>29121.610000000001</v>
      </c>
      <c s="862">
        <v>1.2555555555555555</v>
      </c>
      <c s="862">
        <v>3</v>
      </c>
      <c s="684">
        <v>0.061652999999999999</v>
      </c>
      <c s="473">
        <v>1.2555555555555555</v>
      </c>
      <c s="473">
        <v>3</v>
      </c>
      <c s="474">
        <v>0.061652999999999999</v>
      </c>
      <c s="783" t="s">
        <v>1478</v>
      </c>
      <c s="783" t="s">
        <v>1479</v>
      </c>
    </row>
    <row r="1682" spans="1:41" s="783" customFormat="1" ht="14.4">
      <c r="A1682" s="24" t="s">
        <v>3766</v>
      </c>
      <c s="517">
        <v>1</v>
      </c>
      <c s="24" t="s">
        <v>4355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29121.610000000001</v>
      </c>
      <c s="463">
        <v>0</v>
      </c>
      <c s="464">
        <v>0</v>
      </c>
      <c s="464">
        <v>0</v>
      </c>
      <c s="464">
        <v>0</v>
      </c>
      <c s="469">
        <v>0</v>
      </c>
      <c s="469">
        <v>0</v>
      </c>
      <c s="465">
        <v>29121.610000000001</v>
      </c>
      <c s="681">
        <v>44987</v>
      </c>
      <c s="682">
        <v>46083</v>
      </c>
      <c s="683">
        <v>29121.610000000001</v>
      </c>
      <c s="862">
        <v>1.2555555555555555</v>
      </c>
      <c s="862">
        <v>3</v>
      </c>
      <c s="684">
        <v>0.061652999999999999</v>
      </c>
      <c s="473">
        <v>1.2555555555555555</v>
      </c>
      <c s="473">
        <v>3</v>
      </c>
      <c s="474">
        <v>0.061652999999999999</v>
      </c>
      <c s="783" t="s">
        <v>1478</v>
      </c>
      <c s="783" t="s">
        <v>1479</v>
      </c>
    </row>
    <row r="1683" spans="1:41" s="783" customFormat="1" ht="14.4">
      <c r="A1683" s="24" t="s">
        <v>3767</v>
      </c>
      <c s="517">
        <v>1</v>
      </c>
      <c s="24" t="s">
        <v>4356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33975.209999999999</v>
      </c>
      <c s="463">
        <v>0</v>
      </c>
      <c s="464">
        <v>0</v>
      </c>
      <c s="464">
        <v>0</v>
      </c>
      <c s="464">
        <v>0</v>
      </c>
      <c s="469">
        <v>0</v>
      </c>
      <c s="469">
        <v>0</v>
      </c>
      <c s="465">
        <v>33975.209999999999</v>
      </c>
      <c s="681">
        <v>44987</v>
      </c>
      <c s="682">
        <v>46083</v>
      </c>
      <c s="683">
        <v>33975.209999999999</v>
      </c>
      <c s="862">
        <v>1.2555555555555555</v>
      </c>
      <c s="862">
        <v>3</v>
      </c>
      <c s="684">
        <v>0.061652999999999999</v>
      </c>
      <c s="473">
        <v>1.2555555555555555</v>
      </c>
      <c s="473">
        <v>3</v>
      </c>
      <c s="474">
        <v>0.061652999999999993</v>
      </c>
      <c s="783" t="s">
        <v>1478</v>
      </c>
      <c s="783" t="s">
        <v>1479</v>
      </c>
    </row>
    <row r="1684" spans="1:41" s="783" customFormat="1" ht="14.4">
      <c r="A1684" s="24" t="s">
        <v>3768</v>
      </c>
      <c s="517">
        <v>1</v>
      </c>
      <c s="24" t="s">
        <v>4357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24268.009999999998</v>
      </c>
      <c s="463">
        <v>0</v>
      </c>
      <c s="464">
        <v>0</v>
      </c>
      <c s="464">
        <v>0</v>
      </c>
      <c s="464">
        <v>0</v>
      </c>
      <c s="469">
        <v>0</v>
      </c>
      <c s="469">
        <v>0</v>
      </c>
      <c s="465">
        <v>24268.009999999998</v>
      </c>
      <c s="681">
        <v>44987</v>
      </c>
      <c s="682">
        <v>46083</v>
      </c>
      <c s="683">
        <v>24268.009999999998</v>
      </c>
      <c s="862">
        <v>1.2555555555555555</v>
      </c>
      <c s="862">
        <v>3</v>
      </c>
      <c s="684">
        <v>0.061652999999999999</v>
      </c>
      <c s="473">
        <v>1.2555555555555555</v>
      </c>
      <c s="473">
        <v>3</v>
      </c>
      <c s="474">
        <v>0.061652999999999999</v>
      </c>
      <c s="783" t="s">
        <v>1478</v>
      </c>
      <c s="783" t="s">
        <v>1479</v>
      </c>
    </row>
    <row r="1685" spans="1:41" s="783" customFormat="1" ht="14.4">
      <c r="A1685" s="24" t="s">
        <v>3769</v>
      </c>
      <c s="517">
        <v>1</v>
      </c>
      <c s="24" t="s">
        <v>4358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29122.310000000001</v>
      </c>
      <c s="463">
        <v>0</v>
      </c>
      <c s="464">
        <v>0</v>
      </c>
      <c s="464">
        <v>0</v>
      </c>
      <c s="464">
        <v>0</v>
      </c>
      <c s="469">
        <v>0</v>
      </c>
      <c s="469">
        <v>0</v>
      </c>
      <c s="465">
        <v>29122.310000000001</v>
      </c>
      <c s="681">
        <v>44987</v>
      </c>
      <c s="682">
        <v>46083</v>
      </c>
      <c s="683">
        <v>29122.310000000001</v>
      </c>
      <c s="862">
        <v>1.2555555555555555</v>
      </c>
      <c s="862">
        <v>3</v>
      </c>
      <c s="684">
        <v>0.061652999999999999</v>
      </c>
      <c s="473">
        <v>1.2555555555555555</v>
      </c>
      <c s="473">
        <v>3</v>
      </c>
      <c s="474">
        <v>0.061653000000000006</v>
      </c>
      <c s="783" t="s">
        <v>1478</v>
      </c>
      <c s="783" t="s">
        <v>1479</v>
      </c>
    </row>
    <row r="1686" spans="1:41" s="783" customFormat="1" ht="14.4">
      <c r="A1686" s="24" t="s">
        <v>3770</v>
      </c>
      <c s="517">
        <v>1</v>
      </c>
      <c s="24" t="s">
        <v>4359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38828.809999999998</v>
      </c>
      <c s="463">
        <v>0</v>
      </c>
      <c s="464">
        <v>0</v>
      </c>
      <c s="464">
        <v>0</v>
      </c>
      <c s="464">
        <v>0</v>
      </c>
      <c s="469">
        <v>0</v>
      </c>
      <c s="469">
        <v>0</v>
      </c>
      <c s="465">
        <v>38828.809999999998</v>
      </c>
      <c s="681">
        <v>44987</v>
      </c>
      <c s="682">
        <v>46083</v>
      </c>
      <c s="683">
        <v>38828.809999999998</v>
      </c>
      <c s="862">
        <v>1.2555555555555555</v>
      </c>
      <c s="862">
        <v>3</v>
      </c>
      <c s="684">
        <v>0.061652999999999999</v>
      </c>
      <c s="473">
        <v>1.2555555555555555</v>
      </c>
      <c s="473">
        <v>3</v>
      </c>
      <c s="474">
        <v>0.061653000000000006</v>
      </c>
      <c s="783" t="s">
        <v>1478</v>
      </c>
      <c s="783" t="s">
        <v>1479</v>
      </c>
    </row>
    <row r="1687" spans="1:41" s="783" customFormat="1" ht="14.4">
      <c r="A1687" s="24" t="s">
        <v>3771</v>
      </c>
      <c s="517">
        <v>1</v>
      </c>
      <c s="24" t="s">
        <v>4360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33880.480000000003</v>
      </c>
      <c s="463">
        <v>0</v>
      </c>
      <c s="464">
        <v>0</v>
      </c>
      <c s="464">
        <v>0</v>
      </c>
      <c s="464">
        <v>0</v>
      </c>
      <c s="469">
        <v>0</v>
      </c>
      <c s="469">
        <v>0</v>
      </c>
      <c s="465">
        <v>33880.480000000003</v>
      </c>
      <c s="681">
        <v>44987</v>
      </c>
      <c s="682">
        <v>46083</v>
      </c>
      <c s="683">
        <v>33880.480000000003</v>
      </c>
      <c s="862">
        <v>1.2555555555555555</v>
      </c>
      <c s="862">
        <v>3</v>
      </c>
      <c s="684">
        <v>0.061652999999999999</v>
      </c>
      <c s="473">
        <v>1.2555555555555555</v>
      </c>
      <c s="473">
        <v>3</v>
      </c>
      <c s="474">
        <v>0.061652999999999999</v>
      </c>
      <c s="783" t="s">
        <v>1478</v>
      </c>
      <c s="783" t="s">
        <v>1479</v>
      </c>
    </row>
    <row r="1688" spans="1:41" s="783" customFormat="1" ht="14.4">
      <c r="A1688" s="24" t="s">
        <v>3772</v>
      </c>
      <c s="517">
        <v>1</v>
      </c>
      <c s="24" t="s">
        <v>4361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29023.950000000001</v>
      </c>
      <c s="463">
        <v>0</v>
      </c>
      <c s="464">
        <v>0</v>
      </c>
      <c s="464">
        <v>0</v>
      </c>
      <c s="464">
        <v>0</v>
      </c>
      <c s="469">
        <v>0</v>
      </c>
      <c s="469">
        <v>0</v>
      </c>
      <c s="465">
        <v>29023.950000000001</v>
      </c>
      <c s="681">
        <v>44987</v>
      </c>
      <c s="682">
        <v>46083</v>
      </c>
      <c s="683">
        <v>29023.950000000001</v>
      </c>
      <c s="862">
        <v>1.2555555555555555</v>
      </c>
      <c s="862">
        <v>3</v>
      </c>
      <c s="684">
        <v>0.061652999999999999</v>
      </c>
      <c s="473">
        <v>1.2555555555555553</v>
      </c>
      <c s="473">
        <v>3</v>
      </c>
      <c s="474">
        <v>0.061652999999999999</v>
      </c>
      <c s="783" t="s">
        <v>1478</v>
      </c>
      <c s="783" t="s">
        <v>1479</v>
      </c>
    </row>
    <row r="1689" spans="1:41" s="783" customFormat="1" ht="14.4">
      <c r="A1689" s="24" t="s">
        <v>3773</v>
      </c>
      <c s="517">
        <v>1</v>
      </c>
      <c s="24" t="s">
        <v>4362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29023.950000000001</v>
      </c>
      <c s="463">
        <v>0</v>
      </c>
      <c s="464">
        <v>0</v>
      </c>
      <c s="464">
        <v>0</v>
      </c>
      <c s="464">
        <v>0</v>
      </c>
      <c s="469">
        <v>0</v>
      </c>
      <c s="469">
        <v>0</v>
      </c>
      <c s="465">
        <v>29023.950000000001</v>
      </c>
      <c s="681">
        <v>44987</v>
      </c>
      <c s="682">
        <v>46083</v>
      </c>
      <c s="683">
        <v>29023.950000000001</v>
      </c>
      <c s="862">
        <v>1.2555555555555555</v>
      </c>
      <c s="862">
        <v>3</v>
      </c>
      <c s="684">
        <v>0.061652999999999999</v>
      </c>
      <c s="473">
        <v>1.2555555555555553</v>
      </c>
      <c s="473">
        <v>3</v>
      </c>
      <c s="474">
        <v>0.061652999999999999</v>
      </c>
      <c s="783" t="s">
        <v>1478</v>
      </c>
      <c s="783" t="s">
        <v>1479</v>
      </c>
    </row>
    <row r="1690" spans="1:41" s="783" customFormat="1" ht="14.4">
      <c r="A1690" s="24" t="s">
        <v>3774</v>
      </c>
      <c s="517">
        <v>1</v>
      </c>
      <c s="24" t="s">
        <v>4363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29045.400000000001</v>
      </c>
      <c s="463">
        <v>0</v>
      </c>
      <c s="464">
        <v>0</v>
      </c>
      <c s="464">
        <v>0</v>
      </c>
      <c s="464">
        <v>0</v>
      </c>
      <c s="469">
        <v>0</v>
      </c>
      <c s="469">
        <v>0</v>
      </c>
      <c s="465">
        <v>29045.400000000001</v>
      </c>
      <c s="681">
        <v>44987</v>
      </c>
      <c s="682">
        <v>46083</v>
      </c>
      <c s="683">
        <v>29045.400000000001</v>
      </c>
      <c s="862">
        <v>1.2555555555555555</v>
      </c>
      <c s="862">
        <v>3</v>
      </c>
      <c s="684">
        <v>0.061652999999999999</v>
      </c>
      <c s="473">
        <v>1.2555555555555555</v>
      </c>
      <c s="473">
        <v>3.0000000000000004</v>
      </c>
      <c s="474">
        <v>0.061652999999999999</v>
      </c>
      <c s="783" t="s">
        <v>1478</v>
      </c>
      <c s="783" t="s">
        <v>1479</v>
      </c>
    </row>
    <row r="1691" spans="1:41" s="783" customFormat="1" ht="14.4">
      <c r="A1691" s="24" t="s">
        <v>3775</v>
      </c>
      <c s="517">
        <v>1</v>
      </c>
      <c s="24" t="s">
        <v>4364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38734.050000000003</v>
      </c>
      <c s="463">
        <v>0</v>
      </c>
      <c s="464">
        <v>0</v>
      </c>
      <c s="464">
        <v>0</v>
      </c>
      <c s="464">
        <v>0</v>
      </c>
      <c s="469">
        <v>0</v>
      </c>
      <c s="469">
        <v>0</v>
      </c>
      <c s="465">
        <v>38734.050000000003</v>
      </c>
      <c s="681">
        <v>44987</v>
      </c>
      <c s="682">
        <v>46083</v>
      </c>
      <c s="683">
        <v>38734.050000000003</v>
      </c>
      <c s="862">
        <v>1.2555555555555555</v>
      </c>
      <c s="862">
        <v>3</v>
      </c>
      <c s="684">
        <v>0.061652999999999999</v>
      </c>
      <c s="473">
        <v>1.2555555555555555</v>
      </c>
      <c s="473">
        <v>3</v>
      </c>
      <c s="474">
        <v>0.061652999999999999</v>
      </c>
      <c s="783" t="s">
        <v>1478</v>
      </c>
      <c s="783" t="s">
        <v>1479</v>
      </c>
    </row>
    <row r="1692" spans="1:41" s="783" customFormat="1" ht="14.4">
      <c r="A1692" s="24" t="s">
        <v>3776</v>
      </c>
      <c s="517">
        <v>1</v>
      </c>
      <c s="24" t="s">
        <v>4365</v>
      </c>
      <c s="460" t="s">
        <v>364</v>
      </c>
      <c s="459" t="s">
        <v>365</v>
      </c>
      <c s="459" t="s">
        <v>979</v>
      </c>
      <c s="459" t="s">
        <v>371</v>
      </c>
      <c s="459" t="s">
        <v>957</v>
      </c>
      <c s="459" t="s">
        <v>366</v>
      </c>
      <c s="459" t="s">
        <v>1</v>
      </c>
      <c s="24" t="s">
        <v>3785</v>
      </c>
      <c s="459" t="s">
        <v>367</v>
      </c>
      <c s="459" t="s">
        <v>372</v>
      </c>
      <c s="460">
        <v>1</v>
      </c>
      <c s="460">
        <v>1</v>
      </c>
      <c s="460">
        <v>1</v>
      </c>
      <c s="466">
        <v>0</v>
      </c>
      <c s="466">
        <v>0</v>
      </c>
      <c s="466">
        <v>1</v>
      </c>
      <c s="466">
        <v>1</v>
      </c>
      <c s="466">
        <v>1</v>
      </c>
      <c s="466">
        <v>0</v>
      </c>
      <c s="519">
        <v>7550236.9400000032</v>
      </c>
      <c s="463">
        <v>0</v>
      </c>
      <c s="464">
        <v>73303.270000000004</v>
      </c>
      <c s="464">
        <v>55073.949999999997</v>
      </c>
      <c s="464">
        <v>0</v>
      </c>
      <c s="469">
        <v>0</v>
      </c>
      <c s="469">
        <v>0</v>
      </c>
      <c s="465">
        <v>7476933.6700000037</v>
      </c>
      <c s="681">
        <v>45351</v>
      </c>
      <c s="682">
        <v>48720</v>
      </c>
      <c s="683">
        <v>8136663.0999999996</v>
      </c>
      <c s="862">
        <v>8.594444444444445</v>
      </c>
      <c s="862">
        <v>9.3583333333333325</v>
      </c>
      <c s="684">
        <v>0.084708000000000006</v>
      </c>
      <c s="473">
        <v>8.594444444444445</v>
      </c>
      <c s="473">
        <v>9.3583333333333325</v>
      </c>
      <c s="474">
        <v>0.084708000000000006</v>
      </c>
      <c s="783" t="s">
        <v>1478</v>
      </c>
      <c s="783" t="s">
        <v>1479</v>
      </c>
    </row>
    <row r="1693" spans="1:41" s="783" customFormat="1" ht="14.4">
      <c r="A1693" s="24" t="s">
        <v>3777</v>
      </c>
      <c s="517">
        <v>1</v>
      </c>
      <c s="24" t="s">
        <v>4366</v>
      </c>
      <c s="460" t="s">
        <v>364</v>
      </c>
      <c s="459" t="s">
        <v>365</v>
      </c>
      <c s="459" t="s">
        <v>979</v>
      </c>
      <c s="459" t="s">
        <v>371</v>
      </c>
      <c s="459" t="s">
        <v>957</v>
      </c>
      <c s="459" t="s">
        <v>366</v>
      </c>
      <c s="459" t="s">
        <v>1</v>
      </c>
      <c s="24" t="s">
        <v>3785</v>
      </c>
      <c s="459" t="s">
        <v>367</v>
      </c>
      <c s="459" t="s">
        <v>372</v>
      </c>
      <c s="460">
        <v>1</v>
      </c>
      <c s="460">
        <v>1</v>
      </c>
      <c s="460">
        <v>1</v>
      </c>
      <c s="466">
        <v>0</v>
      </c>
      <c s="466">
        <v>0</v>
      </c>
      <c s="466">
        <v>1</v>
      </c>
      <c s="466">
        <v>1</v>
      </c>
      <c s="466">
        <v>1</v>
      </c>
      <c s="466">
        <v>0</v>
      </c>
      <c s="519">
        <v>6391228.6299999999</v>
      </c>
      <c s="463">
        <v>0</v>
      </c>
      <c s="464">
        <v>0</v>
      </c>
      <c s="464">
        <v>0</v>
      </c>
      <c s="464">
        <v>0</v>
      </c>
      <c s="469">
        <v>0</v>
      </c>
      <c s="469">
        <v>0</v>
      </c>
      <c s="465">
        <v>6391228.6299999999</v>
      </c>
      <c s="681">
        <v>44987</v>
      </c>
      <c s="682">
        <v>46083</v>
      </c>
      <c s="683">
        <v>6391228.6299999999</v>
      </c>
      <c s="862">
        <v>1.2555555555555555</v>
      </c>
      <c s="862">
        <v>3</v>
      </c>
      <c s="684">
        <v>0.061652999999999999</v>
      </c>
      <c s="473">
        <v>1.2555555555555555</v>
      </c>
      <c s="473">
        <v>3</v>
      </c>
      <c s="474">
        <v>0.061652999999999999</v>
      </c>
      <c s="783" t="s">
        <v>1478</v>
      </c>
      <c s="783" t="s">
        <v>1479</v>
      </c>
    </row>
    <row r="1694" spans="1:41" s="783" customFormat="1" ht="14.4">
      <c r="A1694" s="24" t="s">
        <v>3778</v>
      </c>
      <c s="517">
        <v>1</v>
      </c>
      <c s="24" t="s">
        <v>4367</v>
      </c>
      <c s="460" t="s">
        <v>364</v>
      </c>
      <c s="459" t="s">
        <v>365</v>
      </c>
      <c s="459" t="s">
        <v>979</v>
      </c>
      <c s="459" t="s">
        <v>371</v>
      </c>
      <c s="459" t="s">
        <v>957</v>
      </c>
      <c s="459" t="s">
        <v>366</v>
      </c>
      <c s="459" t="s">
        <v>1</v>
      </c>
      <c s="459" t="s">
        <v>3786</v>
      </c>
      <c s="459" t="s">
        <v>367</v>
      </c>
      <c s="459" t="s">
        <v>372</v>
      </c>
      <c s="460">
        <v>1</v>
      </c>
      <c s="460">
        <v>1</v>
      </c>
      <c s="460">
        <v>1</v>
      </c>
      <c s="466">
        <v>0</v>
      </c>
      <c s="466">
        <v>0</v>
      </c>
      <c s="466">
        <v>1</v>
      </c>
      <c s="466">
        <v>1</v>
      </c>
      <c s="466">
        <v>1</v>
      </c>
      <c s="466">
        <v>0</v>
      </c>
      <c s="519">
        <v>4646056.3399999999</v>
      </c>
      <c s="463">
        <v>0</v>
      </c>
      <c s="464">
        <v>0</v>
      </c>
      <c s="464">
        <v>0</v>
      </c>
      <c s="464">
        <v>0</v>
      </c>
      <c s="469">
        <v>0</v>
      </c>
      <c s="469">
        <v>0</v>
      </c>
      <c s="465">
        <v>4646056.3399999999</v>
      </c>
      <c s="681">
        <v>44987</v>
      </c>
      <c s="682">
        <v>46083</v>
      </c>
      <c s="683">
        <v>4646056.3399999999</v>
      </c>
      <c s="862">
        <v>1.2555555555555555</v>
      </c>
      <c s="862">
        <v>3</v>
      </c>
      <c s="684">
        <v>0.061652999999999999</v>
      </c>
      <c s="473">
        <v>1.2555555555555555</v>
      </c>
      <c s="473">
        <v>3</v>
      </c>
      <c s="474">
        <v>0.061652999999999993</v>
      </c>
      <c s="783" t="s">
        <v>1478</v>
      </c>
      <c s="783" t="s">
        <v>1479</v>
      </c>
    </row>
    <row r="1695" spans="1:41" s="783" customFormat="1" ht="14.4">
      <c r="A1695" s="24" t="s">
        <v>3779</v>
      </c>
      <c s="517">
        <v>1</v>
      </c>
      <c s="24" t="s">
        <v>4368</v>
      </c>
      <c s="460" t="s">
        <v>364</v>
      </c>
      <c s="459" t="s">
        <v>365</v>
      </c>
      <c s="459" t="s">
        <v>979</v>
      </c>
      <c s="459" t="s">
        <v>371</v>
      </c>
      <c s="459" t="s">
        <v>957</v>
      </c>
      <c s="459" t="s">
        <v>366</v>
      </c>
      <c s="459" t="s">
        <v>1</v>
      </c>
      <c s="459" t="s">
        <v>3787</v>
      </c>
      <c s="459" t="s">
        <v>367</v>
      </c>
      <c s="459" t="s">
        <v>372</v>
      </c>
      <c s="460">
        <v>1</v>
      </c>
      <c s="460">
        <v>1</v>
      </c>
      <c s="460">
        <v>1</v>
      </c>
      <c s="466">
        <v>0</v>
      </c>
      <c s="466">
        <v>0</v>
      </c>
      <c s="466">
        <v>1</v>
      </c>
      <c s="466">
        <v>1</v>
      </c>
      <c s="466">
        <v>1</v>
      </c>
      <c s="466">
        <v>0</v>
      </c>
      <c s="519">
        <v>6166648.9900000002</v>
      </c>
      <c s="463">
        <v>0</v>
      </c>
      <c s="464">
        <v>0</v>
      </c>
      <c s="464">
        <v>0</v>
      </c>
      <c s="464">
        <v>0</v>
      </c>
      <c s="469">
        <v>0</v>
      </c>
      <c s="469">
        <v>0</v>
      </c>
      <c s="465">
        <v>6166648.9900000002</v>
      </c>
      <c s="681">
        <v>44987</v>
      </c>
      <c s="682">
        <v>46083</v>
      </c>
      <c s="683">
        <v>6166648.9900000002</v>
      </c>
      <c s="862">
        <v>1.2555555555555555</v>
      </c>
      <c s="862">
        <v>3</v>
      </c>
      <c s="684">
        <v>0.061652999999999999</v>
      </c>
      <c s="473">
        <v>1.2555555555555555</v>
      </c>
      <c s="473">
        <v>2.9999999999999996</v>
      </c>
      <c s="474">
        <v>0.061653000000000006</v>
      </c>
      <c s="783" t="s">
        <v>1478</v>
      </c>
      <c s="783" t="s">
        <v>1479</v>
      </c>
    </row>
    <row r="1696" spans="1:41" s="783" customFormat="1" ht="14.4">
      <c r="A1696" s="24" t="s">
        <v>3780</v>
      </c>
      <c s="517">
        <v>1</v>
      </c>
      <c s="24" t="s">
        <v>4369</v>
      </c>
      <c s="460" t="s">
        <v>364</v>
      </c>
      <c s="459" t="s">
        <v>365</v>
      </c>
      <c s="459" t="s">
        <v>979</v>
      </c>
      <c s="459" t="s">
        <v>371</v>
      </c>
      <c s="459" t="s">
        <v>957</v>
      </c>
      <c s="459" t="s">
        <v>366</v>
      </c>
      <c s="459" t="s">
        <v>1</v>
      </c>
      <c s="24" t="s">
        <v>3788</v>
      </c>
      <c s="459" t="s">
        <v>367</v>
      </c>
      <c s="459" t="s">
        <v>372</v>
      </c>
      <c s="460">
        <v>1</v>
      </c>
      <c s="460">
        <v>1</v>
      </c>
      <c s="460">
        <v>1</v>
      </c>
      <c s="466">
        <v>0</v>
      </c>
      <c s="466">
        <v>0</v>
      </c>
      <c s="466">
        <v>1</v>
      </c>
      <c s="466">
        <v>1</v>
      </c>
      <c s="466">
        <v>1</v>
      </c>
      <c s="466">
        <v>0</v>
      </c>
      <c s="519">
        <v>6718186.1900000004</v>
      </c>
      <c s="463">
        <v>0</v>
      </c>
      <c s="464">
        <v>0</v>
      </c>
      <c s="464">
        <v>0</v>
      </c>
      <c s="464">
        <v>0</v>
      </c>
      <c s="469">
        <v>0</v>
      </c>
      <c s="469">
        <v>0</v>
      </c>
      <c s="465">
        <v>6718186.1900000004</v>
      </c>
      <c s="681">
        <v>44987</v>
      </c>
      <c s="682">
        <v>46083</v>
      </c>
      <c s="683">
        <v>6718186.1900000004</v>
      </c>
      <c s="862">
        <v>1.2555555555555555</v>
      </c>
      <c s="862">
        <v>3</v>
      </c>
      <c s="684">
        <v>0.061652999999999999</v>
      </c>
      <c s="473">
        <v>1.2555555555555555</v>
      </c>
      <c s="473">
        <v>3</v>
      </c>
      <c s="474">
        <v>0.061652999999999999</v>
      </c>
      <c s="783" t="s">
        <v>1478</v>
      </c>
      <c s="783" t="s">
        <v>1479</v>
      </c>
    </row>
    <row r="1697" spans="1:41" s="783" customFormat="1" ht="14.4">
      <c r="A1697" s="24" t="s">
        <v>3781</v>
      </c>
      <c s="517">
        <v>1</v>
      </c>
      <c s="24" t="s">
        <v>4370</v>
      </c>
      <c s="460" t="s">
        <v>364</v>
      </c>
      <c s="459" t="s">
        <v>365</v>
      </c>
      <c s="459" t="s">
        <v>979</v>
      </c>
      <c s="459" t="s">
        <v>371</v>
      </c>
      <c s="459" t="s">
        <v>957</v>
      </c>
      <c s="459" t="s">
        <v>366</v>
      </c>
      <c s="459" t="s">
        <v>1</v>
      </c>
      <c s="24" t="s">
        <v>3789</v>
      </c>
      <c s="459" t="s">
        <v>367</v>
      </c>
      <c s="459" t="s">
        <v>372</v>
      </c>
      <c s="460">
        <v>1</v>
      </c>
      <c s="460">
        <v>1</v>
      </c>
      <c s="460">
        <v>1</v>
      </c>
      <c s="466">
        <v>0</v>
      </c>
      <c s="466">
        <v>0</v>
      </c>
      <c s="466">
        <v>1</v>
      </c>
      <c s="466">
        <v>1</v>
      </c>
      <c s="466">
        <v>1</v>
      </c>
      <c s="466">
        <v>0</v>
      </c>
      <c s="519">
        <v>8368829.6399999997</v>
      </c>
      <c s="463">
        <v>0</v>
      </c>
      <c s="464">
        <v>0</v>
      </c>
      <c s="464">
        <v>0</v>
      </c>
      <c s="464">
        <v>0</v>
      </c>
      <c s="469">
        <v>0</v>
      </c>
      <c s="469">
        <v>0</v>
      </c>
      <c s="465">
        <v>8368829.6399999997</v>
      </c>
      <c s="681">
        <v>44987</v>
      </c>
      <c s="682">
        <v>46083</v>
      </c>
      <c s="683">
        <v>8368829.6399999997</v>
      </c>
      <c s="862">
        <v>1.2555555555555555</v>
      </c>
      <c s="862">
        <v>3</v>
      </c>
      <c s="684">
        <v>0.061652999999999999</v>
      </c>
      <c s="473">
        <v>1.2555555555555555</v>
      </c>
      <c s="473">
        <v>3</v>
      </c>
      <c s="474">
        <v>0.061652999999999999</v>
      </c>
      <c s="783" t="s">
        <v>1478</v>
      </c>
      <c s="783" t="s">
        <v>1479</v>
      </c>
    </row>
    <row r="1698" spans="1:41" s="783" customFormat="1" ht="14.4">
      <c r="A1698" s="24" t="s">
        <v>3782</v>
      </c>
      <c s="517">
        <v>1</v>
      </c>
      <c s="24" t="s">
        <v>4371</v>
      </c>
      <c s="460" t="s">
        <v>364</v>
      </c>
      <c s="459" t="s">
        <v>365</v>
      </c>
      <c s="459" t="s">
        <v>979</v>
      </c>
      <c s="459" t="s">
        <v>371</v>
      </c>
      <c s="459" t="s">
        <v>957</v>
      </c>
      <c s="459" t="s">
        <v>366</v>
      </c>
      <c s="459" t="s">
        <v>1</v>
      </c>
      <c s="24" t="s">
        <v>3790</v>
      </c>
      <c s="459" t="s">
        <v>367</v>
      </c>
      <c s="459" t="s">
        <v>372</v>
      </c>
      <c s="460">
        <v>1</v>
      </c>
      <c s="460">
        <v>1</v>
      </c>
      <c s="460">
        <v>1</v>
      </c>
      <c s="466">
        <v>0</v>
      </c>
      <c s="466">
        <v>0</v>
      </c>
      <c s="466">
        <v>1</v>
      </c>
      <c s="466">
        <v>1</v>
      </c>
      <c s="466">
        <v>1</v>
      </c>
      <c s="466">
        <v>0</v>
      </c>
      <c s="519">
        <v>22595766.530000001</v>
      </c>
      <c s="463">
        <v>0</v>
      </c>
      <c s="464">
        <v>0</v>
      </c>
      <c s="464">
        <v>0</v>
      </c>
      <c s="464">
        <v>0</v>
      </c>
      <c s="469">
        <v>0</v>
      </c>
      <c s="469">
        <v>0</v>
      </c>
      <c s="465">
        <v>22595766.530000001</v>
      </c>
      <c s="681">
        <v>44987</v>
      </c>
      <c s="682">
        <v>46083</v>
      </c>
      <c s="683">
        <v>22595766.530000001</v>
      </c>
      <c s="862">
        <v>1.2555555555555555</v>
      </c>
      <c s="862">
        <v>3</v>
      </c>
      <c s="684">
        <v>0.061652999999999999</v>
      </c>
      <c s="473">
        <v>1.2555555555555555</v>
      </c>
      <c s="473">
        <v>3</v>
      </c>
      <c s="474">
        <v>0.061652999999999999</v>
      </c>
      <c s="783" t="s">
        <v>1478</v>
      </c>
      <c s="783" t="s">
        <v>1479</v>
      </c>
    </row>
    <row r="1699" spans="1:41" s="783" customFormat="1" ht="14.4">
      <c r="A1699" s="24" t="s">
        <v>3783</v>
      </c>
      <c s="517">
        <v>1</v>
      </c>
      <c s="24" t="s">
        <v>4372</v>
      </c>
      <c s="460" t="s">
        <v>364</v>
      </c>
      <c s="459" t="s">
        <v>365</v>
      </c>
      <c s="459" t="s">
        <v>979</v>
      </c>
      <c s="459" t="s">
        <v>371</v>
      </c>
      <c s="459" t="s">
        <v>957</v>
      </c>
      <c s="459" t="s">
        <v>366</v>
      </c>
      <c s="459" t="s">
        <v>1</v>
      </c>
      <c s="24" t="s">
        <v>3791</v>
      </c>
      <c s="459" t="s">
        <v>367</v>
      </c>
      <c s="459" t="s">
        <v>372</v>
      </c>
      <c s="460">
        <v>1</v>
      </c>
      <c s="460">
        <v>1</v>
      </c>
      <c s="460">
        <v>1</v>
      </c>
      <c s="466">
        <v>0</v>
      </c>
      <c s="466">
        <v>0</v>
      </c>
      <c s="466">
        <v>1</v>
      </c>
      <c s="466">
        <v>1</v>
      </c>
      <c s="466">
        <v>1</v>
      </c>
      <c s="466">
        <v>0</v>
      </c>
      <c s="519">
        <v>3886656.8199999998</v>
      </c>
      <c s="463">
        <v>0</v>
      </c>
      <c s="464">
        <v>0</v>
      </c>
      <c s="464">
        <v>0</v>
      </c>
      <c s="464">
        <v>0</v>
      </c>
      <c s="469">
        <v>0</v>
      </c>
      <c s="469">
        <v>0</v>
      </c>
      <c s="465">
        <v>3886656.8199999998</v>
      </c>
      <c s="681">
        <v>44987</v>
      </c>
      <c s="682">
        <v>46083</v>
      </c>
      <c s="683">
        <v>3886656.8199999998</v>
      </c>
      <c s="862">
        <v>1.2555555555555555</v>
      </c>
      <c s="862">
        <v>3</v>
      </c>
      <c s="684">
        <v>0.061652999999999999</v>
      </c>
      <c s="473">
        <v>1.2555555555555555</v>
      </c>
      <c s="473">
        <v>3</v>
      </c>
      <c s="474">
        <v>0.061652999999999999</v>
      </c>
      <c s="783" t="s">
        <v>1478</v>
      </c>
      <c s="783" t="s">
        <v>1479</v>
      </c>
    </row>
    <row r="1700" spans="1:41" s="783" customFormat="1" ht="14.4">
      <c r="A1700" s="24" t="s">
        <v>3784</v>
      </c>
      <c s="517">
        <v>1</v>
      </c>
      <c s="24" t="s">
        <v>4373</v>
      </c>
      <c s="460" t="s">
        <v>364</v>
      </c>
      <c s="459" t="s">
        <v>365</v>
      </c>
      <c s="459" t="s">
        <v>979</v>
      </c>
      <c s="459" t="s">
        <v>371</v>
      </c>
      <c s="459" t="s">
        <v>957</v>
      </c>
      <c s="459" t="s">
        <v>366</v>
      </c>
      <c s="459" t="s">
        <v>1</v>
      </c>
      <c s="459" t="s">
        <v>3792</v>
      </c>
      <c s="459" t="s">
        <v>367</v>
      </c>
      <c s="459" t="s">
        <v>372</v>
      </c>
      <c s="460">
        <v>1</v>
      </c>
      <c s="460">
        <v>1</v>
      </c>
      <c s="460">
        <v>1</v>
      </c>
      <c s="466">
        <v>0</v>
      </c>
      <c s="466">
        <v>0</v>
      </c>
      <c s="466">
        <v>1</v>
      </c>
      <c s="466">
        <v>1</v>
      </c>
      <c s="466">
        <v>1</v>
      </c>
      <c s="466">
        <v>0</v>
      </c>
      <c s="519">
        <v>1113810.49</v>
      </c>
      <c s="463">
        <v>0</v>
      </c>
      <c s="464">
        <v>0</v>
      </c>
      <c s="464">
        <v>0</v>
      </c>
      <c s="464">
        <v>0</v>
      </c>
      <c s="469">
        <v>0</v>
      </c>
      <c s="469">
        <v>0</v>
      </c>
      <c s="465">
        <v>1113810.49</v>
      </c>
      <c s="681">
        <v>44987</v>
      </c>
      <c s="682">
        <v>46083</v>
      </c>
      <c s="683">
        <v>1113810.49</v>
      </c>
      <c s="862">
        <v>1.2555555555555555</v>
      </c>
      <c s="862">
        <v>3</v>
      </c>
      <c s="684">
        <v>0.061652999999999999</v>
      </c>
      <c s="473">
        <v>1.2555555555555555</v>
      </c>
      <c s="473">
        <v>3</v>
      </c>
      <c s="474">
        <v>0.061652999999999999</v>
      </c>
      <c s="783" t="s">
        <v>1478</v>
      </c>
      <c s="783" t="s">
        <v>1479</v>
      </c>
    </row>
    <row r="1701" spans="1:41" s="783" customFormat="1" ht="14.4">
      <c r="A1701" s="24" t="s">
        <v>3797</v>
      </c>
      <c s="517">
        <v>1</v>
      </c>
      <c s="24" t="s">
        <v>4374</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100000000</v>
      </c>
      <c s="463">
        <v>0</v>
      </c>
      <c s="464">
        <v>0</v>
      </c>
      <c s="464">
        <v>0</v>
      </c>
      <c s="464">
        <v>0</v>
      </c>
      <c s="469">
        <v>0</v>
      </c>
      <c s="469">
        <v>0</v>
      </c>
      <c s="465">
        <v>100000000</v>
      </c>
      <c s="681">
        <v>45370</v>
      </c>
      <c s="682">
        <v>47196</v>
      </c>
      <c s="683">
        <v>100000000</v>
      </c>
      <c s="862">
        <v>4.302777777777778</v>
      </c>
      <c s="862">
        <v>5</v>
      </c>
      <c s="684">
        <v>0.092499999999999999</v>
      </c>
      <c s="473">
        <v>4.302777777777778</v>
      </c>
      <c s="473">
        <v>5</v>
      </c>
      <c s="474">
        <v>0.092499999999999999</v>
      </c>
      <c s="783" t="s">
        <v>1478</v>
      </c>
      <c s="783" t="s">
        <v>1479</v>
      </c>
    </row>
    <row r="1702" spans="1:41" s="783" customFormat="1" ht="14.4">
      <c r="A1702" s="24" t="s">
        <v>3798</v>
      </c>
      <c s="517">
        <v>1</v>
      </c>
      <c s="24" t="s">
        <v>4375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1">
        <v>45372</v>
      </c>
      <c s="682">
        <v>45737</v>
      </c>
      <c s="683">
        <v>4999030</v>
      </c>
      <c s="862">
        <v>0.30833333333333335</v>
      </c>
      <c s="862">
        <v>1</v>
      </c>
      <c s="684">
        <v>0.049000000000000002</v>
      </c>
      <c s="473">
        <v>0.30833333333333335</v>
      </c>
      <c s="473">
        <v>1</v>
      </c>
      <c s="474">
        <v>0.049000000000000002</v>
      </c>
      <c s="783" t="s">
        <v>1478</v>
      </c>
      <c s="783" t="s">
        <v>1479</v>
      </c>
    </row>
    <row r="1703" spans="1:41" s="783" customFormat="1" ht="14.4">
      <c r="A1703" s="24" t="s">
        <v>3799</v>
      </c>
      <c s="517">
        <v>1</v>
      </c>
      <c s="24" t="s">
        <v>4376</v>
      </c>
      <c s="460" t="s">
        <v>364</v>
      </c>
      <c s="459" t="s">
        <v>365</v>
      </c>
      <c s="459" t="s">
        <v>979</v>
      </c>
      <c s="459" t="s">
        <v>371</v>
      </c>
      <c s="459" t="s">
        <v>957</v>
      </c>
      <c s="459" t="s">
        <v>366</v>
      </c>
      <c s="459" t="s">
        <v>1</v>
      </c>
      <c s="24" t="s">
        <v>128</v>
      </c>
      <c s="459" t="s">
        <v>367</v>
      </c>
      <c s="459" t="s">
        <v>372</v>
      </c>
      <c s="460">
        <v>1</v>
      </c>
      <c s="460">
        <v>1</v>
      </c>
      <c s="460">
        <v>1</v>
      </c>
      <c s="466">
        <v>0</v>
      </c>
      <c s="466">
        <v>0</v>
      </c>
      <c s="466">
        <v>1</v>
      </c>
      <c s="466">
        <v>1</v>
      </c>
      <c s="466">
        <v>1</v>
      </c>
      <c s="466">
        <v>0</v>
      </c>
      <c s="519">
        <v>104840395.84</v>
      </c>
      <c s="463">
        <v>0</v>
      </c>
      <c s="464">
        <v>0</v>
      </c>
      <c s="464">
        <v>0</v>
      </c>
      <c s="464">
        <v>0</v>
      </c>
      <c s="469">
        <v>0</v>
      </c>
      <c s="469">
        <v>0</v>
      </c>
      <c s="465">
        <v>104840395.84</v>
      </c>
      <c s="681">
        <v>45376</v>
      </c>
      <c s="682">
        <v>46471</v>
      </c>
      <c s="683">
        <v>104840395.84</v>
      </c>
      <c s="862">
        <v>2.3194444444444446</v>
      </c>
      <c s="862">
        <v>3</v>
      </c>
      <c s="684">
        <v>0.087499999999999994</v>
      </c>
      <c s="473">
        <v>2.3194444444444446</v>
      </c>
      <c s="473">
        <v>2.9999999999999996</v>
      </c>
      <c s="474">
        <v>0.087499999999999994</v>
      </c>
      <c s="783" t="s">
        <v>1478</v>
      </c>
      <c s="783" t="s">
        <v>1479</v>
      </c>
    </row>
    <row r="1704" spans="1:41" s="783" customFormat="1" ht="14.4">
      <c r="A1704" s="24" t="s">
        <v>3800</v>
      </c>
      <c s="517">
        <v>1</v>
      </c>
      <c s="24" t="s">
        <v>4377</v>
      </c>
      <c s="460" t="s">
        <v>364</v>
      </c>
      <c s="459" t="s">
        <v>365</v>
      </c>
      <c s="459" t="s">
        <v>979</v>
      </c>
      <c s="459" t="s">
        <v>371</v>
      </c>
      <c s="459" t="s">
        <v>957</v>
      </c>
      <c s="459" t="s">
        <v>366</v>
      </c>
      <c s="459" t="s">
        <v>1</v>
      </c>
      <c s="24" t="s">
        <v>3790</v>
      </c>
      <c s="459" t="s">
        <v>367</v>
      </c>
      <c s="459" t="s">
        <v>372</v>
      </c>
      <c s="460">
        <v>1</v>
      </c>
      <c s="460">
        <v>1</v>
      </c>
      <c s="460">
        <v>1</v>
      </c>
      <c s="466">
        <v>0</v>
      </c>
      <c s="466">
        <v>0</v>
      </c>
      <c s="466">
        <v>1</v>
      </c>
      <c s="466">
        <v>1</v>
      </c>
      <c s="466">
        <v>1</v>
      </c>
      <c s="466">
        <v>0</v>
      </c>
      <c s="519">
        <v>23284458.739999998</v>
      </c>
      <c s="463">
        <v>0</v>
      </c>
      <c s="464">
        <v>0</v>
      </c>
      <c s="464">
        <v>0</v>
      </c>
      <c s="464">
        <v>0</v>
      </c>
      <c s="469">
        <v>0</v>
      </c>
      <c s="469">
        <v>0</v>
      </c>
      <c s="465">
        <v>23284458.739999998</v>
      </c>
      <c s="681">
        <v>45376</v>
      </c>
      <c s="682">
        <v>46471</v>
      </c>
      <c s="683">
        <v>23284458.739999998</v>
      </c>
      <c s="862">
        <v>2.3194444444444446</v>
      </c>
      <c s="862">
        <v>3</v>
      </c>
      <c s="684">
        <v>0.087499999999999994</v>
      </c>
      <c s="473">
        <v>2.3194444444444446</v>
      </c>
      <c s="473">
        <v>3</v>
      </c>
      <c s="474">
        <v>0.087499999999999994</v>
      </c>
      <c s="783" t="s">
        <v>1478</v>
      </c>
      <c s="783" t="s">
        <v>1479</v>
      </c>
    </row>
    <row r="1705" spans="1:41" s="783" customFormat="1" ht="14.4">
      <c r="A1705" s="24" t="s">
        <v>3801</v>
      </c>
      <c s="517">
        <v>1</v>
      </c>
      <c s="24" t="s">
        <v>4378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1">
        <v>45372</v>
      </c>
      <c s="682">
        <v>45737</v>
      </c>
      <c s="683">
        <v>5003081.9100000001</v>
      </c>
      <c s="862">
        <v>0.30833333333333335</v>
      </c>
      <c s="862">
        <v>1</v>
      </c>
      <c s="684">
        <v>0.049000000000000002</v>
      </c>
      <c s="473">
        <v>0.30833333333333335</v>
      </c>
      <c s="473">
        <v>1</v>
      </c>
      <c s="474">
        <v>0.049000000000000002</v>
      </c>
      <c s="783" t="s">
        <v>1478</v>
      </c>
      <c s="783" t="s">
        <v>1479</v>
      </c>
    </row>
    <row r="1706" spans="1:41" s="783" customFormat="1" ht="14.4">
      <c r="A1706" s="24" t="s">
        <v>3802</v>
      </c>
      <c s="517">
        <v>1</v>
      </c>
      <c s="24" t="s">
        <v>4379</v>
      </c>
      <c s="460" t="s">
        <v>364</v>
      </c>
      <c s="459" t="s">
        <v>365</v>
      </c>
      <c s="459" t="s">
        <v>979</v>
      </c>
      <c s="459" t="s">
        <v>376</v>
      </c>
      <c s="459" t="s">
        <v>956</v>
      </c>
      <c s="459" t="s">
        <v>375</v>
      </c>
      <c s="459" t="s">
        <v>0</v>
      </c>
      <c s="24" t="s">
        <v>3804</v>
      </c>
      <c s="459" t="s">
        <v>367</v>
      </c>
      <c s="459" t="s">
        <v>372</v>
      </c>
      <c s="460">
        <v>1</v>
      </c>
      <c s="460">
        <v>1</v>
      </c>
      <c s="460">
        <v>1</v>
      </c>
      <c s="466">
        <v>1</v>
      </c>
      <c s="466">
        <v>1</v>
      </c>
      <c s="466">
        <v>1</v>
      </c>
      <c s="466">
        <v>0</v>
      </c>
      <c s="466">
        <v>0</v>
      </c>
      <c s="466">
        <v>0</v>
      </c>
      <c s="519">
        <v>1229993.5700000001</v>
      </c>
      <c s="463">
        <v>0</v>
      </c>
      <c s="464">
        <v>0</v>
      </c>
      <c s="464">
        <v>0</v>
      </c>
      <c s="464">
        <v>0</v>
      </c>
      <c s="469">
        <v>0</v>
      </c>
      <c s="469">
        <v>0</v>
      </c>
      <c s="465">
        <v>1229993.5700000001</v>
      </c>
      <c s="681">
        <v>45376</v>
      </c>
      <c s="682">
        <v>46471</v>
      </c>
      <c s="683">
        <v>1230871.6899999995</v>
      </c>
      <c s="862">
        <v>2.3194444444444446</v>
      </c>
      <c s="862">
        <v>3</v>
      </c>
      <c s="684">
        <v>0.087499999999999994</v>
      </c>
      <c s="473">
        <v>2.3194444444444446</v>
      </c>
      <c s="473">
        <v>3</v>
      </c>
      <c s="474">
        <v>0.087499999999999994</v>
      </c>
      <c s="783" t="s">
        <v>1478</v>
      </c>
      <c s="783" t="s">
        <v>1479</v>
      </c>
    </row>
    <row r="1707" spans="1:41" s="783" customFormat="1" ht="14.4">
      <c r="A1707" s="24" t="s">
        <v>3822</v>
      </c>
      <c s="517">
        <v>1</v>
      </c>
      <c s="24" t="s">
        <v>4380</v>
      </c>
      <c s="460" t="s">
        <v>364</v>
      </c>
      <c s="459" t="s">
        <v>365</v>
      </c>
      <c s="459" t="s">
        <v>979</v>
      </c>
      <c s="459" t="s">
        <v>371</v>
      </c>
      <c s="459" t="s">
        <v>957</v>
      </c>
      <c s="459" t="s">
        <v>366</v>
      </c>
      <c s="459" t="s">
        <v>1</v>
      </c>
      <c s="24" t="s">
        <v>3865</v>
      </c>
      <c s="459" t="s">
        <v>367</v>
      </c>
      <c s="459" t="s">
        <v>372</v>
      </c>
      <c s="460">
        <v>1</v>
      </c>
      <c s="460">
        <v>1</v>
      </c>
      <c s="460">
        <v>1</v>
      </c>
      <c s="466">
        <v>0</v>
      </c>
      <c s="466">
        <v>0</v>
      </c>
      <c s="466">
        <v>1</v>
      </c>
      <c s="466">
        <v>1</v>
      </c>
      <c s="466">
        <v>1</v>
      </c>
      <c s="466">
        <v>0</v>
      </c>
      <c s="519">
        <v>4079908.5199999996</v>
      </c>
      <c s="463">
        <v>0</v>
      </c>
      <c s="464">
        <v>55889.160000000003</v>
      </c>
      <c s="464">
        <v>28734.880000000001</v>
      </c>
      <c s="464">
        <v>0</v>
      </c>
      <c s="469">
        <v>0</v>
      </c>
      <c s="469">
        <v>0</v>
      </c>
      <c s="465">
        <v>4024019.3599999994</v>
      </c>
      <c s="681">
        <v>45385</v>
      </c>
      <c s="682">
        <v>47790</v>
      </c>
      <c s="683">
        <v>4415243.4800000004</v>
      </c>
      <c s="862">
        <v>6.0111111111111111</v>
      </c>
      <c s="862">
        <v>6.6805555555555554</v>
      </c>
      <c s="684">
        <v>0.084515999999999994</v>
      </c>
      <c s="473">
        <v>6.0111111111111111</v>
      </c>
      <c s="473">
        <v>6.6805555555555554</v>
      </c>
      <c s="474">
        <v>0.084515999999999994</v>
      </c>
      <c s="783" t="s">
        <v>1478</v>
      </c>
      <c s="783" t="s">
        <v>1479</v>
      </c>
    </row>
    <row r="1708" spans="1:41" s="783" customFormat="1" ht="14.4">
      <c r="A1708" s="24" t="s">
        <v>3823</v>
      </c>
      <c s="517">
        <v>1</v>
      </c>
      <c s="24" t="s">
        <v>4381</v>
      </c>
      <c s="460" t="s">
        <v>364</v>
      </c>
      <c s="459" t="s">
        <v>365</v>
      </c>
      <c s="459" t="s">
        <v>979</v>
      </c>
      <c s="459" t="s">
        <v>371</v>
      </c>
      <c s="459" t="s">
        <v>957</v>
      </c>
      <c s="459" t="s">
        <v>366</v>
      </c>
      <c s="459" t="s">
        <v>1</v>
      </c>
      <c s="24" t="s">
        <v>3803</v>
      </c>
      <c s="459" t="s">
        <v>367</v>
      </c>
      <c s="459" t="s">
        <v>372</v>
      </c>
      <c s="460">
        <v>1</v>
      </c>
      <c s="460">
        <v>1</v>
      </c>
      <c s="460">
        <v>1</v>
      </c>
      <c s="466">
        <v>0</v>
      </c>
      <c s="466">
        <v>0</v>
      </c>
      <c s="466">
        <v>1</v>
      </c>
      <c s="466">
        <v>1</v>
      </c>
      <c s="466">
        <v>1</v>
      </c>
      <c s="466">
        <v>0</v>
      </c>
      <c s="519">
        <v>2604817.7799999998</v>
      </c>
      <c s="463">
        <v>0</v>
      </c>
      <c s="464">
        <v>0</v>
      </c>
      <c s="464">
        <v>0</v>
      </c>
      <c s="464">
        <v>0</v>
      </c>
      <c s="469">
        <v>0</v>
      </c>
      <c s="469">
        <v>0</v>
      </c>
      <c s="465">
        <v>2604817.7799999998</v>
      </c>
      <c s="681">
        <v>45376</v>
      </c>
      <c s="682">
        <v>46471</v>
      </c>
      <c s="683">
        <v>2604817.7799999998</v>
      </c>
      <c s="862">
        <v>2.3194444444444446</v>
      </c>
      <c s="862">
        <v>3</v>
      </c>
      <c s="684">
        <v>0.087499999999999994</v>
      </c>
      <c s="473">
        <v>2.3194444444444446</v>
      </c>
      <c s="473">
        <v>3</v>
      </c>
      <c s="474">
        <v>0.087499999999999994</v>
      </c>
      <c s="783" t="s">
        <v>1478</v>
      </c>
      <c s="783" t="s">
        <v>1479</v>
      </c>
    </row>
    <row r="1709" spans="1:41" s="783" customFormat="1" ht="14.4">
      <c r="A1709" s="24" t="s">
        <v>3824</v>
      </c>
      <c s="517">
        <v>1</v>
      </c>
      <c s="24" t="s">
        <v>4382</v>
      </c>
      <c s="460" t="s">
        <v>364</v>
      </c>
      <c s="459" t="s">
        <v>365</v>
      </c>
      <c s="459" t="s">
        <v>979</v>
      </c>
      <c s="459" t="s">
        <v>371</v>
      </c>
      <c s="459" t="s">
        <v>957</v>
      </c>
      <c s="459" t="s">
        <v>366</v>
      </c>
      <c s="459" t="s">
        <v>1</v>
      </c>
      <c s="24" t="s">
        <v>3864</v>
      </c>
      <c s="459" t="s">
        <v>367</v>
      </c>
      <c s="459" t="s">
        <v>372</v>
      </c>
      <c s="460">
        <v>1</v>
      </c>
      <c s="460">
        <v>1</v>
      </c>
      <c s="460">
        <v>1</v>
      </c>
      <c s="466">
        <v>0</v>
      </c>
      <c s="466">
        <v>0</v>
      </c>
      <c s="466">
        <v>1</v>
      </c>
      <c s="466">
        <v>1</v>
      </c>
      <c s="466">
        <v>1</v>
      </c>
      <c s="466">
        <v>0</v>
      </c>
      <c s="519">
        <v>812500</v>
      </c>
      <c s="463">
        <v>0</v>
      </c>
      <c s="464">
        <v>31250</v>
      </c>
      <c s="464">
        <v>5416.6700000000001</v>
      </c>
      <c s="464">
        <v>0</v>
      </c>
      <c s="469">
        <v>0</v>
      </c>
      <c s="469">
        <v>0</v>
      </c>
      <c s="465">
        <v>781250</v>
      </c>
      <c s="681">
        <v>45385</v>
      </c>
      <c s="682">
        <v>46359</v>
      </c>
      <c s="683">
        <v>1000000</v>
      </c>
      <c s="862">
        <v>2.036111111111111</v>
      </c>
      <c s="862">
        <v>2.7055555555555557</v>
      </c>
      <c s="684">
        <v>0.080000000000000002</v>
      </c>
      <c s="473">
        <v>2.036111111111111</v>
      </c>
      <c s="473">
        <v>2.7055555555555557</v>
      </c>
      <c s="474">
        <v>0.080000000000000002</v>
      </c>
      <c s="783" t="s">
        <v>1478</v>
      </c>
      <c s="783" t="s">
        <v>1479</v>
      </c>
    </row>
    <row r="1710" spans="1:41" s="783" customFormat="1" ht="14.4">
      <c r="A1710" s="24" t="s">
        <v>3825</v>
      </c>
      <c s="517">
        <v>1</v>
      </c>
      <c s="24" t="s">
        <v>4383</v>
      </c>
      <c s="460" t="s">
        <v>364</v>
      </c>
      <c s="459" t="s">
        <v>365</v>
      </c>
      <c s="459" t="s">
        <v>979</v>
      </c>
      <c s="459" t="s">
        <v>371</v>
      </c>
      <c s="459" t="s">
        <v>957</v>
      </c>
      <c s="459" t="s">
        <v>366</v>
      </c>
      <c s="459" t="s">
        <v>1</v>
      </c>
      <c s="24" t="s">
        <v>3719</v>
      </c>
      <c s="459" t="s">
        <v>367</v>
      </c>
      <c s="459" t="s">
        <v>372</v>
      </c>
      <c s="460">
        <v>1</v>
      </c>
      <c s="460">
        <v>1</v>
      </c>
      <c s="460">
        <v>1</v>
      </c>
      <c s="466">
        <v>0</v>
      </c>
      <c s="466">
        <v>0</v>
      </c>
      <c s="466">
        <v>1</v>
      </c>
      <c s="466">
        <v>1</v>
      </c>
      <c s="466">
        <v>1</v>
      </c>
      <c s="466">
        <v>0</v>
      </c>
      <c s="519">
        <v>3036401.3900000001</v>
      </c>
      <c s="463">
        <v>0</v>
      </c>
      <c s="464">
        <v>0</v>
      </c>
      <c s="464">
        <v>0</v>
      </c>
      <c s="464">
        <v>0</v>
      </c>
      <c s="469">
        <v>0</v>
      </c>
      <c s="469">
        <v>0</v>
      </c>
      <c s="465">
        <v>3036401.3900000001</v>
      </c>
      <c s="681">
        <v>45376</v>
      </c>
      <c s="682">
        <v>46471</v>
      </c>
      <c s="683">
        <v>3036401.3900000001</v>
      </c>
      <c s="862">
        <v>2.3194444444444446</v>
      </c>
      <c s="862">
        <v>3</v>
      </c>
      <c s="684">
        <v>0.087499999999999994</v>
      </c>
      <c s="473">
        <v>2.3194444444444446</v>
      </c>
      <c s="473">
        <v>3</v>
      </c>
      <c s="474">
        <v>0.087499999999999981</v>
      </c>
      <c s="783" t="s">
        <v>1478</v>
      </c>
      <c s="783" t="s">
        <v>1479</v>
      </c>
    </row>
    <row r="1711" spans="1:41" s="783" customFormat="1" ht="14.4">
      <c r="A1711" s="24" t="s">
        <v>3826</v>
      </c>
      <c s="517">
        <v>1</v>
      </c>
      <c s="24" t="s">
        <v>4384</v>
      </c>
      <c s="460" t="s">
        <v>364</v>
      </c>
      <c s="459" t="s">
        <v>365</v>
      </c>
      <c s="459" t="s">
        <v>979</v>
      </c>
      <c s="459" t="s">
        <v>371</v>
      </c>
      <c s="459" t="s">
        <v>957</v>
      </c>
      <c s="459" t="s">
        <v>366</v>
      </c>
      <c s="459" t="s">
        <v>1</v>
      </c>
      <c s="24" t="s">
        <v>3855</v>
      </c>
      <c s="459" t="s">
        <v>367</v>
      </c>
      <c s="459" t="s">
        <v>372</v>
      </c>
      <c s="460">
        <v>1</v>
      </c>
      <c s="460">
        <v>1</v>
      </c>
      <c s="460">
        <v>1</v>
      </c>
      <c s="466">
        <v>0</v>
      </c>
      <c s="466">
        <v>0</v>
      </c>
      <c s="466">
        <v>1</v>
      </c>
      <c s="466">
        <v>1</v>
      </c>
      <c s="466">
        <v>1</v>
      </c>
      <c s="466">
        <v>0</v>
      </c>
      <c s="519">
        <v>405180.51000000001</v>
      </c>
      <c s="463">
        <v>0</v>
      </c>
      <c s="464">
        <v>0</v>
      </c>
      <c s="464">
        <v>0</v>
      </c>
      <c s="464">
        <v>0</v>
      </c>
      <c s="469">
        <v>0</v>
      </c>
      <c s="469">
        <v>0</v>
      </c>
      <c s="465">
        <v>405180.51000000001</v>
      </c>
      <c s="681">
        <v>45376</v>
      </c>
      <c s="682">
        <v>46471</v>
      </c>
      <c s="683">
        <v>405180.51000000001</v>
      </c>
      <c s="862">
        <v>2.3194444444444446</v>
      </c>
      <c s="862">
        <v>3</v>
      </c>
      <c s="684">
        <v>0.087499999999999994</v>
      </c>
      <c s="473">
        <v>2.3194444444444446</v>
      </c>
      <c s="473">
        <v>3</v>
      </c>
      <c s="474">
        <v>0.087499999999999981</v>
      </c>
      <c s="783" t="s">
        <v>1478</v>
      </c>
      <c s="783" t="s">
        <v>1479</v>
      </c>
    </row>
    <row r="1712" spans="1:41" s="783" customFormat="1" ht="14.4">
      <c r="A1712" s="24" t="s">
        <v>3827</v>
      </c>
      <c s="517">
        <v>1</v>
      </c>
      <c s="24" t="s">
        <v>4385</v>
      </c>
      <c s="460" t="s">
        <v>364</v>
      </c>
      <c s="459" t="s">
        <v>365</v>
      </c>
      <c s="459" t="s">
        <v>979</v>
      </c>
      <c s="459" t="s">
        <v>371</v>
      </c>
      <c s="459" t="s">
        <v>957</v>
      </c>
      <c s="459" t="s">
        <v>366</v>
      </c>
      <c s="459" t="s">
        <v>1</v>
      </c>
      <c s="24" t="s">
        <v>3863</v>
      </c>
      <c s="459" t="s">
        <v>367</v>
      </c>
      <c s="459" t="s">
        <v>372</v>
      </c>
      <c s="460">
        <v>1</v>
      </c>
      <c s="460">
        <v>1</v>
      </c>
      <c s="460">
        <v>1</v>
      </c>
      <c s="466">
        <v>0</v>
      </c>
      <c s="466">
        <v>0</v>
      </c>
      <c s="466">
        <v>1</v>
      </c>
      <c s="466">
        <v>1</v>
      </c>
      <c s="466">
        <v>1</v>
      </c>
      <c s="466">
        <v>0</v>
      </c>
      <c s="519">
        <v>7492177.0900000017</v>
      </c>
      <c s="463">
        <v>0</v>
      </c>
      <c s="464">
        <v>94837.679999999993</v>
      </c>
      <c s="464">
        <v>50958.910000000003</v>
      </c>
      <c s="464">
        <v>0</v>
      </c>
      <c s="469">
        <v>0</v>
      </c>
      <c s="469">
        <v>0</v>
      </c>
      <c s="465">
        <v>7397339.410000002</v>
      </c>
      <c s="681">
        <v>45385</v>
      </c>
      <c s="682">
        <v>47971</v>
      </c>
      <c s="683">
        <v>8061203.1699999999</v>
      </c>
      <c s="862">
        <v>6.5138888888888893</v>
      </c>
      <c s="862">
        <v>7.1833333333333336</v>
      </c>
      <c s="684">
        <v>0.081618999999999997</v>
      </c>
      <c s="473">
        <v>6.5138888888888893</v>
      </c>
      <c s="473">
        <v>7.1833333333333336</v>
      </c>
      <c s="474">
        <v>0.081618999999999997</v>
      </c>
      <c s="783" t="s">
        <v>1478</v>
      </c>
      <c s="783" t="s">
        <v>1479</v>
      </c>
    </row>
    <row r="1713" spans="1:41" s="783" customFormat="1" ht="14.4">
      <c r="A1713" s="24" t="s">
        <v>3828</v>
      </c>
      <c s="517">
        <v>1</v>
      </c>
      <c s="24" t="s">
        <v>4386</v>
      </c>
      <c s="460" t="s">
        <v>364</v>
      </c>
      <c s="459" t="s">
        <v>365</v>
      </c>
      <c s="459" t="s">
        <v>979</v>
      </c>
      <c s="459" t="s">
        <v>376</v>
      </c>
      <c s="459" t="s">
        <v>956</v>
      </c>
      <c s="459" t="s">
        <v>375</v>
      </c>
      <c s="459" t="s">
        <v>0</v>
      </c>
      <c s="24" t="s">
        <v>3856</v>
      </c>
      <c s="459" t="s">
        <v>367</v>
      </c>
      <c s="459" t="s">
        <v>372</v>
      </c>
      <c s="460">
        <v>1</v>
      </c>
      <c s="460">
        <v>1</v>
      </c>
      <c s="460">
        <v>1</v>
      </c>
      <c s="466">
        <v>1</v>
      </c>
      <c s="466">
        <v>1</v>
      </c>
      <c s="466">
        <v>1</v>
      </c>
      <c s="466">
        <v>0</v>
      </c>
      <c s="466">
        <v>0</v>
      </c>
      <c s="466">
        <v>0</v>
      </c>
      <c s="519">
        <v>1465335.3899999999</v>
      </c>
      <c s="463">
        <v>0</v>
      </c>
      <c s="464">
        <v>0</v>
      </c>
      <c s="464">
        <v>0</v>
      </c>
      <c s="464">
        <v>0</v>
      </c>
      <c s="469">
        <v>0</v>
      </c>
      <c s="469">
        <v>0</v>
      </c>
      <c s="465">
        <v>1465335.3899999999</v>
      </c>
      <c s="681">
        <v>45376</v>
      </c>
      <c s="682">
        <v>46471</v>
      </c>
      <c s="683">
        <v>1465335.3899999999</v>
      </c>
      <c s="862">
        <v>2.3194444444444446</v>
      </c>
      <c s="862">
        <v>3</v>
      </c>
      <c s="684">
        <v>0.087499999999999994</v>
      </c>
      <c s="473">
        <v>2.3194444444444446</v>
      </c>
      <c s="473">
        <v>3</v>
      </c>
      <c s="474">
        <v>0.087499999999999994</v>
      </c>
      <c s="783" t="s">
        <v>1478</v>
      </c>
      <c s="783" t="s">
        <v>1479</v>
      </c>
    </row>
    <row r="1714" spans="1:41" s="783" customFormat="1" ht="14.4">
      <c r="A1714" s="24" t="s">
        <v>3829</v>
      </c>
      <c s="517">
        <v>1</v>
      </c>
      <c s="24" t="s">
        <v>4387</v>
      </c>
      <c s="460" t="s">
        <v>364</v>
      </c>
      <c s="459" t="s">
        <v>365</v>
      </c>
      <c s="459" t="s">
        <v>979</v>
      </c>
      <c s="459" t="s">
        <v>376</v>
      </c>
      <c s="459" t="s">
        <v>956</v>
      </c>
      <c s="459" t="s">
        <v>375</v>
      </c>
      <c s="459" t="s">
        <v>0</v>
      </c>
      <c s="24" t="s">
        <v>3857</v>
      </c>
      <c s="459" t="s">
        <v>367</v>
      </c>
      <c s="459" t="s">
        <v>372</v>
      </c>
      <c s="460">
        <v>1</v>
      </c>
      <c s="460">
        <v>1</v>
      </c>
      <c s="460">
        <v>1</v>
      </c>
      <c s="466">
        <v>1</v>
      </c>
      <c s="466">
        <v>1</v>
      </c>
      <c s="466">
        <v>1</v>
      </c>
      <c s="466">
        <v>0</v>
      </c>
      <c s="466">
        <v>0</v>
      </c>
      <c s="466">
        <v>0</v>
      </c>
      <c s="519">
        <v>1348490.0900000001</v>
      </c>
      <c s="463">
        <v>0</v>
      </c>
      <c s="464">
        <v>0</v>
      </c>
      <c s="464">
        <v>0</v>
      </c>
      <c s="464">
        <v>0</v>
      </c>
      <c s="469">
        <v>0</v>
      </c>
      <c s="469">
        <v>0</v>
      </c>
      <c s="465">
        <v>1348490.0900000001</v>
      </c>
      <c s="681">
        <v>45376</v>
      </c>
      <c s="682">
        <v>46471</v>
      </c>
      <c s="683">
        <v>1348490.0900000001</v>
      </c>
      <c s="862">
        <v>2.3194444444444446</v>
      </c>
      <c s="862">
        <v>3</v>
      </c>
      <c s="684">
        <v>0.087499999999999994</v>
      </c>
      <c s="473">
        <v>2.3194444444444446</v>
      </c>
      <c s="473">
        <v>3</v>
      </c>
      <c s="474">
        <v>0.087499999999999994</v>
      </c>
      <c s="783" t="s">
        <v>1478</v>
      </c>
      <c s="783" t="s">
        <v>1479</v>
      </c>
    </row>
    <row r="1715" spans="1:41" s="783" customFormat="1" ht="14.4">
      <c r="A1715" s="24" t="s">
        <v>3830</v>
      </c>
      <c s="517">
        <v>1</v>
      </c>
      <c s="24" t="s">
        <v>4388</v>
      </c>
      <c s="460" t="s">
        <v>364</v>
      </c>
      <c s="459" t="s">
        <v>365</v>
      </c>
      <c s="459" t="s">
        <v>979</v>
      </c>
      <c s="459" t="s">
        <v>376</v>
      </c>
      <c s="459" t="s">
        <v>956</v>
      </c>
      <c s="459" t="s">
        <v>375</v>
      </c>
      <c s="459" t="s">
        <v>0</v>
      </c>
      <c s="24" t="s">
        <v>3858</v>
      </c>
      <c s="459" t="s">
        <v>367</v>
      </c>
      <c s="459" t="s">
        <v>372</v>
      </c>
      <c s="460">
        <v>1</v>
      </c>
      <c s="460">
        <v>1</v>
      </c>
      <c s="460">
        <v>1</v>
      </c>
      <c s="466">
        <v>1</v>
      </c>
      <c s="466">
        <v>1</v>
      </c>
      <c s="466">
        <v>1</v>
      </c>
      <c s="466">
        <v>0</v>
      </c>
      <c s="466">
        <v>0</v>
      </c>
      <c s="466">
        <v>0</v>
      </c>
      <c s="519">
        <v>1525758.55</v>
      </c>
      <c s="463">
        <v>0</v>
      </c>
      <c s="464">
        <v>0</v>
      </c>
      <c s="464">
        <v>0</v>
      </c>
      <c s="464">
        <v>0</v>
      </c>
      <c s="469">
        <v>0</v>
      </c>
      <c s="469">
        <v>0</v>
      </c>
      <c s="465">
        <v>1525758.55</v>
      </c>
      <c s="681">
        <v>45376</v>
      </c>
      <c s="682">
        <v>46471</v>
      </c>
      <c s="683">
        <v>1525758.55</v>
      </c>
      <c s="862">
        <v>2.3194444444444446</v>
      </c>
      <c s="862">
        <v>3</v>
      </c>
      <c s="684">
        <v>0.087499999999999994</v>
      </c>
      <c s="473">
        <v>2.3194444444444446</v>
      </c>
      <c s="473">
        <v>3</v>
      </c>
      <c s="474">
        <v>0.087499999999999981</v>
      </c>
      <c s="783" t="s">
        <v>1478</v>
      </c>
      <c s="783" t="s">
        <v>1479</v>
      </c>
    </row>
    <row r="1716" spans="1:41" s="783" customFormat="1" ht="14.4">
      <c r="A1716" s="24" t="s">
        <v>3831</v>
      </c>
      <c s="517">
        <v>1</v>
      </c>
      <c s="24" t="s">
        <v>4389</v>
      </c>
      <c s="460" t="s">
        <v>364</v>
      </c>
      <c s="459" t="s">
        <v>365</v>
      </c>
      <c s="459" t="s">
        <v>979</v>
      </c>
      <c s="459" t="s">
        <v>376</v>
      </c>
      <c s="459" t="s">
        <v>956</v>
      </c>
      <c s="459" t="s">
        <v>375</v>
      </c>
      <c s="459" t="s">
        <v>0</v>
      </c>
      <c s="24" t="s">
        <v>3859</v>
      </c>
      <c s="459" t="s">
        <v>367</v>
      </c>
      <c s="459" t="s">
        <v>372</v>
      </c>
      <c s="460">
        <v>1</v>
      </c>
      <c s="460">
        <v>1</v>
      </c>
      <c s="460">
        <v>1</v>
      </c>
      <c s="466">
        <v>1</v>
      </c>
      <c s="466">
        <v>1</v>
      </c>
      <c s="466">
        <v>1</v>
      </c>
      <c s="466">
        <v>0</v>
      </c>
      <c s="466">
        <v>0</v>
      </c>
      <c s="466">
        <v>0</v>
      </c>
      <c s="519">
        <v>1531193.8999999999</v>
      </c>
      <c s="463">
        <v>0</v>
      </c>
      <c s="464">
        <v>0</v>
      </c>
      <c s="464">
        <v>0</v>
      </c>
      <c s="464">
        <v>0</v>
      </c>
      <c s="469">
        <v>0</v>
      </c>
      <c s="469">
        <v>0</v>
      </c>
      <c s="465">
        <v>1531193.8999999999</v>
      </c>
      <c s="681">
        <v>45376</v>
      </c>
      <c s="682">
        <v>46471</v>
      </c>
      <c s="683">
        <v>1531193.8999999999</v>
      </c>
      <c s="862">
        <v>2.3194444444444446</v>
      </c>
      <c s="862">
        <v>3</v>
      </c>
      <c s="684">
        <v>0.087499999999999994</v>
      </c>
      <c s="473">
        <v>2.3194444444444446</v>
      </c>
      <c s="473">
        <v>2.9999999999999996</v>
      </c>
      <c s="474">
        <v>0.087500000000000008</v>
      </c>
      <c s="783" t="s">
        <v>1478</v>
      </c>
      <c s="783" t="s">
        <v>1479</v>
      </c>
    </row>
    <row r="1717" spans="1:41" s="783" customFormat="1" ht="14.4">
      <c r="A1717" s="24" t="s">
        <v>3832</v>
      </c>
      <c s="517">
        <v>1</v>
      </c>
      <c s="24" t="s">
        <v>4390</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150000000</v>
      </c>
      <c s="463">
        <v>0</v>
      </c>
      <c s="464">
        <v>0</v>
      </c>
      <c s="464">
        <v>0</v>
      </c>
      <c s="464">
        <v>0</v>
      </c>
      <c s="469">
        <v>0</v>
      </c>
      <c s="469">
        <v>0</v>
      </c>
      <c s="465">
        <v>150000000</v>
      </c>
      <c s="681">
        <v>45370</v>
      </c>
      <c s="682">
        <v>47196</v>
      </c>
      <c s="683">
        <v>150000000</v>
      </c>
      <c s="862">
        <v>4.302777777777778</v>
      </c>
      <c s="862">
        <v>5</v>
      </c>
      <c s="684">
        <v>0.092499999999999999</v>
      </c>
      <c s="473">
        <v>4.302777777777778</v>
      </c>
      <c s="473">
        <v>5</v>
      </c>
      <c s="474">
        <v>0.092499999999999999</v>
      </c>
      <c s="783" t="s">
        <v>1478</v>
      </c>
      <c s="783" t="s">
        <v>1479</v>
      </c>
    </row>
    <row r="1718" spans="1:41" s="783" customFormat="1" ht="14.4">
      <c r="A1718" s="24" t="s">
        <v>3833</v>
      </c>
      <c s="517">
        <v>1</v>
      </c>
      <c s="24" t="s">
        <v>4391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2000000</v>
      </c>
      <c s="463">
        <v>0</v>
      </c>
      <c s="464">
        <v>0</v>
      </c>
      <c s="464">
        <v>0</v>
      </c>
      <c s="464">
        <v>0</v>
      </c>
      <c s="469">
        <v>0</v>
      </c>
      <c s="469">
        <v>0</v>
      </c>
      <c s="465">
        <v>2000000</v>
      </c>
      <c s="681">
        <v>45372</v>
      </c>
      <c s="682">
        <v>45737</v>
      </c>
      <c s="683">
        <v>2000000</v>
      </c>
      <c s="862">
        <v>0.30833333333333335</v>
      </c>
      <c s="862">
        <v>1</v>
      </c>
      <c s="684">
        <v>0.049000000000000002</v>
      </c>
      <c s="473">
        <v>0.30833333333333335</v>
      </c>
      <c s="473">
        <v>1</v>
      </c>
      <c s="474">
        <v>0.049000000000000002</v>
      </c>
      <c s="783" t="s">
        <v>1478</v>
      </c>
      <c s="783" t="s">
        <v>1479</v>
      </c>
    </row>
    <row r="1719" spans="1:41" s="783" customFormat="1" ht="14.4">
      <c r="A1719" s="24" t="s">
        <v>3834</v>
      </c>
      <c s="517">
        <v>1</v>
      </c>
      <c s="24" t="s">
        <v>4392</v>
      </c>
      <c s="460" t="s">
        <v>364</v>
      </c>
      <c s="459" t="s">
        <v>365</v>
      </c>
      <c s="459" t="s">
        <v>979</v>
      </c>
      <c s="459" t="s">
        <v>376</v>
      </c>
      <c s="459" t="s">
        <v>956</v>
      </c>
      <c s="459" t="s">
        <v>375</v>
      </c>
      <c s="459" t="s">
        <v>0</v>
      </c>
      <c s="24" t="s">
        <v>3860</v>
      </c>
      <c s="459" t="s">
        <v>367</v>
      </c>
      <c s="459" t="s">
        <v>372</v>
      </c>
      <c s="460">
        <v>1</v>
      </c>
      <c s="460">
        <v>1</v>
      </c>
      <c s="460">
        <v>1</v>
      </c>
      <c s="466">
        <v>1</v>
      </c>
      <c s="466">
        <v>1</v>
      </c>
      <c s="466">
        <v>1</v>
      </c>
      <c s="466">
        <v>0</v>
      </c>
      <c s="466">
        <v>0</v>
      </c>
      <c s="466">
        <v>0</v>
      </c>
      <c s="519">
        <v>4868934.9100000001</v>
      </c>
      <c s="463">
        <v>0</v>
      </c>
      <c s="464">
        <v>0</v>
      </c>
      <c s="464">
        <v>0</v>
      </c>
      <c s="464">
        <v>0</v>
      </c>
      <c s="469">
        <v>0</v>
      </c>
      <c s="469">
        <v>0</v>
      </c>
      <c s="465">
        <v>4868934.9100000001</v>
      </c>
      <c s="681">
        <v>45376</v>
      </c>
      <c s="682">
        <v>46471</v>
      </c>
      <c s="683">
        <v>4868934.9100000001</v>
      </c>
      <c s="862">
        <v>2.3194444444444446</v>
      </c>
      <c s="862">
        <v>3</v>
      </c>
      <c s="684">
        <v>0.087499999999999994</v>
      </c>
      <c s="473">
        <v>2.3194444444444446</v>
      </c>
      <c s="473">
        <v>3</v>
      </c>
      <c s="474">
        <v>0.087499999999999994</v>
      </c>
      <c s="783" t="s">
        <v>1478</v>
      </c>
      <c s="783" t="s">
        <v>1479</v>
      </c>
    </row>
    <row r="1720" spans="1:41" s="783" customFormat="1" ht="14.4">
      <c r="A1720" s="24" t="s">
        <v>3835</v>
      </c>
      <c s="517">
        <v>1</v>
      </c>
      <c s="24" t="s">
        <v>4393</v>
      </c>
      <c s="460" t="s">
        <v>364</v>
      </c>
      <c s="459" t="s">
        <v>365</v>
      </c>
      <c s="459" t="s">
        <v>979</v>
      </c>
      <c s="459" t="s">
        <v>28</v>
      </c>
      <c s="459" t="s">
        <v>957</v>
      </c>
      <c s="459" t="s">
        <v>368</v>
      </c>
      <c s="459" t="s">
        <v>1</v>
      </c>
      <c s="459" t="s">
        <v>28</v>
      </c>
      <c s="459" t="s">
        <v>367</v>
      </c>
      <c s="459" t="s">
        <v>372</v>
      </c>
      <c s="460">
        <v>1</v>
      </c>
      <c s="460">
        <v>1</v>
      </c>
      <c s="460">
        <v>1</v>
      </c>
      <c s="466">
        <v>0</v>
      </c>
      <c s="466">
        <v>1</v>
      </c>
      <c s="466">
        <v>1</v>
      </c>
      <c s="466">
        <v>1</v>
      </c>
      <c s="467">
        <v>0</v>
      </c>
      <c s="466">
        <v>0</v>
      </c>
      <c s="519">
        <v>150000000</v>
      </c>
      <c s="463">
        <v>0</v>
      </c>
      <c s="464">
        <v>0</v>
      </c>
      <c s="464">
        <v>0</v>
      </c>
      <c s="464">
        <v>0</v>
      </c>
      <c s="469">
        <v>0</v>
      </c>
      <c s="469">
        <v>0</v>
      </c>
      <c s="465">
        <v>150000000</v>
      </c>
      <c s="681">
        <v>45376</v>
      </c>
      <c s="682">
        <v>46471</v>
      </c>
      <c s="683">
        <v>150000000</v>
      </c>
      <c s="862">
        <v>2.3194444444444446</v>
      </c>
      <c s="862">
        <v>3</v>
      </c>
      <c s="684">
        <v>0.087499999999999994</v>
      </c>
      <c s="473">
        <v>2.3194444444444446</v>
      </c>
      <c s="473">
        <v>3</v>
      </c>
      <c s="474">
        <v>0.087499999999999994</v>
      </c>
      <c s="783" t="s">
        <v>1478</v>
      </c>
      <c s="783" t="s">
        <v>1479</v>
      </c>
    </row>
    <row r="1721" spans="1:41" s="783" customFormat="1" ht="14.4">
      <c r="A1721" s="24" t="s">
        <v>3836</v>
      </c>
      <c s="517">
        <v>1</v>
      </c>
      <c s="24" t="s">
        <v>4394</v>
      </c>
      <c s="460" t="s">
        <v>364</v>
      </c>
      <c s="459" t="s">
        <v>365</v>
      </c>
      <c s="459" t="s">
        <v>979</v>
      </c>
      <c s="459" t="s">
        <v>28</v>
      </c>
      <c s="459" t="s">
        <v>957</v>
      </c>
      <c s="459" t="s">
        <v>368</v>
      </c>
      <c s="459" t="s">
        <v>1</v>
      </c>
      <c s="459" t="s">
        <v>28</v>
      </c>
      <c s="459" t="s">
        <v>367</v>
      </c>
      <c s="459" t="s">
        <v>372</v>
      </c>
      <c s="460">
        <v>1</v>
      </c>
      <c s="460">
        <v>1</v>
      </c>
      <c s="460">
        <v>1</v>
      </c>
      <c s="466">
        <v>0</v>
      </c>
      <c s="466">
        <v>1</v>
      </c>
      <c s="466">
        <v>1</v>
      </c>
      <c s="466">
        <v>1</v>
      </c>
      <c s="467">
        <v>0</v>
      </c>
      <c s="466">
        <v>0</v>
      </c>
      <c s="519">
        <v>200000000</v>
      </c>
      <c s="463">
        <v>0</v>
      </c>
      <c s="464">
        <v>0</v>
      </c>
      <c s="464">
        <v>0</v>
      </c>
      <c s="464">
        <v>0</v>
      </c>
      <c s="469">
        <v>0</v>
      </c>
      <c s="469">
        <v>0</v>
      </c>
      <c s="465">
        <v>200000000</v>
      </c>
      <c s="681">
        <v>45370</v>
      </c>
      <c s="682">
        <v>47196</v>
      </c>
      <c s="683">
        <v>200000000</v>
      </c>
      <c s="862">
        <v>4.302777777777778</v>
      </c>
      <c s="862">
        <v>5</v>
      </c>
      <c s="684">
        <v>0.092499999999999999</v>
      </c>
      <c s="473">
        <v>4.302777777777778</v>
      </c>
      <c s="473">
        <v>5</v>
      </c>
      <c s="474">
        <v>0.092499999999999999</v>
      </c>
      <c s="783" t="s">
        <v>1478</v>
      </c>
      <c s="783" t="s">
        <v>1479</v>
      </c>
    </row>
    <row r="1722" spans="1:41" s="783" customFormat="1" ht="14.4">
      <c r="A1722" s="24" t="s">
        <v>3837</v>
      </c>
      <c s="517">
        <v>1</v>
      </c>
      <c s="24" t="s">
        <v>4395</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85039273.040000007</v>
      </c>
      <c s="463">
        <v>0</v>
      </c>
      <c s="464">
        <v>0</v>
      </c>
      <c s="464">
        <v>0</v>
      </c>
      <c s="464">
        <v>0</v>
      </c>
      <c s="469">
        <v>0</v>
      </c>
      <c s="469">
        <v>0</v>
      </c>
      <c s="465">
        <v>85039273.040000007</v>
      </c>
      <c s="681">
        <v>45387</v>
      </c>
      <c s="682">
        <v>46482</v>
      </c>
      <c s="683">
        <v>85039273.040000007</v>
      </c>
      <c s="862">
        <v>2.3472222222222223</v>
      </c>
      <c s="862">
        <v>3</v>
      </c>
      <c s="684">
        <v>0.087499999999999994</v>
      </c>
      <c s="473">
        <v>2.3472222222222223</v>
      </c>
      <c s="473">
        <v>3</v>
      </c>
      <c s="474">
        <v>0.087499999999999994</v>
      </c>
      <c s="783" t="s">
        <v>1478</v>
      </c>
      <c s="783" t="s">
        <v>1479</v>
      </c>
    </row>
    <row r="1723" spans="1:41" s="783" customFormat="1" ht="14.4">
      <c r="A1723" s="24" t="s">
        <v>3838</v>
      </c>
      <c s="517">
        <v>1</v>
      </c>
      <c s="24" t="s">
        <v>4396</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85039273.040000007</v>
      </c>
      <c s="463">
        <v>0</v>
      </c>
      <c s="464">
        <v>0</v>
      </c>
      <c s="464">
        <v>0</v>
      </c>
      <c s="464">
        <v>0</v>
      </c>
      <c s="469">
        <v>0</v>
      </c>
      <c s="469">
        <v>0</v>
      </c>
      <c s="465">
        <v>85039273.040000007</v>
      </c>
      <c s="681">
        <v>45387</v>
      </c>
      <c s="682">
        <v>46482</v>
      </c>
      <c s="683">
        <v>85039273.040000007</v>
      </c>
      <c s="862">
        <v>2.3472222222222223</v>
      </c>
      <c s="862">
        <v>3</v>
      </c>
      <c s="684">
        <v>0.087499999999999994</v>
      </c>
      <c s="473">
        <v>2.3472222222222223</v>
      </c>
      <c s="473">
        <v>3</v>
      </c>
      <c s="474">
        <v>0.087499999999999994</v>
      </c>
      <c s="783" t="s">
        <v>1478</v>
      </c>
      <c s="783" t="s">
        <v>1479</v>
      </c>
    </row>
    <row r="1724" spans="1:41" s="783" customFormat="1" ht="14.4">
      <c r="A1724" s="24" t="s">
        <v>3839</v>
      </c>
      <c s="517">
        <v>1</v>
      </c>
      <c s="24" t="s">
        <v>4397</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40000000</v>
      </c>
      <c s="463">
        <v>0</v>
      </c>
      <c s="464">
        <v>0</v>
      </c>
      <c s="464">
        <v>0</v>
      </c>
      <c s="464">
        <v>0</v>
      </c>
      <c s="469">
        <v>0</v>
      </c>
      <c s="469">
        <v>0</v>
      </c>
      <c s="465">
        <v>40000000</v>
      </c>
      <c s="681">
        <v>45387</v>
      </c>
      <c s="682">
        <v>46482</v>
      </c>
      <c s="683">
        <v>40000000.000000007</v>
      </c>
      <c s="862">
        <v>2.3472222222222223</v>
      </c>
      <c s="862">
        <v>3</v>
      </c>
      <c s="684">
        <v>0.087499999999999994</v>
      </c>
      <c s="473">
        <v>2.3472222222222223</v>
      </c>
      <c s="473">
        <v>3</v>
      </c>
      <c s="474">
        <v>0.087499999999999994</v>
      </c>
      <c s="783" t="s">
        <v>1478</v>
      </c>
      <c s="783" t="s">
        <v>1479</v>
      </c>
    </row>
    <row r="1725" spans="1:41" s="783" customFormat="1" ht="14.4">
      <c r="A1725" s="24" t="s">
        <v>3840</v>
      </c>
      <c s="517">
        <v>1</v>
      </c>
      <c s="24" t="s">
        <v>4398</v>
      </c>
      <c s="460"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519">
        <v>19445990.18</v>
      </c>
      <c s="463">
        <v>0</v>
      </c>
      <c s="464">
        <v>0</v>
      </c>
      <c s="464">
        <v>0</v>
      </c>
      <c s="464">
        <v>0</v>
      </c>
      <c s="469">
        <v>0</v>
      </c>
      <c s="469">
        <v>0</v>
      </c>
      <c s="465">
        <v>19445990.18</v>
      </c>
      <c s="681">
        <v>45387</v>
      </c>
      <c s="682">
        <v>46482</v>
      </c>
      <c s="683">
        <v>19445990.18</v>
      </c>
      <c s="862">
        <v>2.3472222222222223</v>
      </c>
      <c s="862">
        <v>3</v>
      </c>
      <c s="684">
        <v>0.087499999999999994</v>
      </c>
      <c s="473">
        <v>2.3472222222222223</v>
      </c>
      <c s="473">
        <v>3</v>
      </c>
      <c s="474">
        <v>0.087499999999999994</v>
      </c>
      <c s="783" t="s">
        <v>1478</v>
      </c>
      <c s="783" t="s">
        <v>1479</v>
      </c>
    </row>
    <row r="1726" spans="1:41" s="783" customFormat="1" ht="14.4">
      <c r="A1726" s="24" t="s">
        <v>3841</v>
      </c>
      <c s="517">
        <v>1</v>
      </c>
      <c s="24" t="s">
        <v>4399</v>
      </c>
      <c s="460" t="s">
        <v>364</v>
      </c>
      <c s="459" t="s">
        <v>365</v>
      </c>
      <c s="459" t="s">
        <v>979</v>
      </c>
      <c s="459" t="s">
        <v>883</v>
      </c>
      <c s="459" t="s">
        <v>957</v>
      </c>
      <c s="459" t="s">
        <v>366</v>
      </c>
      <c s="459" t="s">
        <v>1</v>
      </c>
      <c s="459" t="s">
        <v>883</v>
      </c>
      <c s="459" t="s">
        <v>367</v>
      </c>
      <c s="459" t="s">
        <v>372</v>
      </c>
      <c s="466">
        <v>1</v>
      </c>
      <c s="466">
        <v>1</v>
      </c>
      <c s="466">
        <v>1</v>
      </c>
      <c s="466">
        <v>0</v>
      </c>
      <c s="466">
        <v>0</v>
      </c>
      <c s="466">
        <v>1</v>
      </c>
      <c s="467">
        <v>1</v>
      </c>
      <c s="467">
        <v>1</v>
      </c>
      <c s="467">
        <v>0</v>
      </c>
      <c s="519">
        <v>23344400.16</v>
      </c>
      <c s="463">
        <v>0</v>
      </c>
      <c s="464">
        <v>0</v>
      </c>
      <c s="464">
        <v>0</v>
      </c>
      <c s="464">
        <v>0</v>
      </c>
      <c s="469">
        <v>0</v>
      </c>
      <c s="469">
        <v>0</v>
      </c>
      <c s="465">
        <v>23344400.16</v>
      </c>
      <c s="681">
        <v>45376</v>
      </c>
      <c s="682">
        <v>46471</v>
      </c>
      <c s="683">
        <v>23344400.16</v>
      </c>
      <c s="862">
        <v>2.3194444444444446</v>
      </c>
      <c s="862">
        <v>3</v>
      </c>
      <c s="684">
        <v>0.087499999999999994</v>
      </c>
      <c s="473">
        <v>2.3194444444444446</v>
      </c>
      <c s="473">
        <v>3</v>
      </c>
      <c s="474">
        <v>0.087499999999999994</v>
      </c>
      <c s="783" t="s">
        <v>1478</v>
      </c>
      <c s="783" t="s">
        <v>1479</v>
      </c>
    </row>
    <row r="1727" spans="1:41" s="783" customFormat="1" ht="14.4">
      <c r="A1727" s="24" t="s">
        <v>3842</v>
      </c>
      <c s="517">
        <v>1</v>
      </c>
      <c s="24" t="s">
        <v>4400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100000</v>
      </c>
      <c s="463">
        <v>0</v>
      </c>
      <c s="464">
        <v>0</v>
      </c>
      <c s="464">
        <v>0</v>
      </c>
      <c s="464">
        <v>0</v>
      </c>
      <c s="469">
        <v>0</v>
      </c>
      <c s="469">
        <v>0</v>
      </c>
      <c s="465">
        <v>100000</v>
      </c>
      <c s="681">
        <v>45372</v>
      </c>
      <c s="682">
        <v>45737</v>
      </c>
      <c s="683">
        <v>100000</v>
      </c>
      <c s="862">
        <v>0.30833333333333335</v>
      </c>
      <c s="862">
        <v>1</v>
      </c>
      <c s="684">
        <v>0.049000000000000002</v>
      </c>
      <c s="473">
        <v>0.30833333333333335</v>
      </c>
      <c s="473">
        <v>1</v>
      </c>
      <c s="474">
        <v>0.049000000000000002</v>
      </c>
      <c s="783" t="s">
        <v>1478</v>
      </c>
      <c s="783" t="s">
        <v>1479</v>
      </c>
    </row>
    <row r="1728" spans="1:41" s="783" customFormat="1" ht="14.4">
      <c r="A1728" s="24" t="s">
        <v>3843</v>
      </c>
      <c s="517">
        <v>1</v>
      </c>
      <c s="24" t="s">
        <v>4401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14800000</v>
      </c>
      <c s="463">
        <v>0</v>
      </c>
      <c s="464">
        <v>0</v>
      </c>
      <c s="464">
        <v>0</v>
      </c>
      <c s="464">
        <v>0</v>
      </c>
      <c s="469">
        <v>0</v>
      </c>
      <c s="469">
        <v>0</v>
      </c>
      <c s="465">
        <v>14800000</v>
      </c>
      <c s="681">
        <v>45372</v>
      </c>
      <c s="682">
        <v>45737</v>
      </c>
      <c s="683">
        <v>14800000</v>
      </c>
      <c s="862">
        <v>0.30833333333333335</v>
      </c>
      <c s="862">
        <v>1</v>
      </c>
      <c s="684">
        <v>0.049000000000000002</v>
      </c>
      <c s="473">
        <v>0.30833333333333335</v>
      </c>
      <c s="473">
        <v>1</v>
      </c>
      <c s="474">
        <v>0.049000000000000002</v>
      </c>
      <c s="783" t="s">
        <v>1478</v>
      </c>
      <c s="783" t="s">
        <v>1479</v>
      </c>
    </row>
    <row r="1729" spans="1:41" s="783" customFormat="1" ht="14.4">
      <c r="A1729" s="24" t="s">
        <v>3844</v>
      </c>
      <c s="517">
        <v>1</v>
      </c>
      <c s="24" t="s">
        <v>4402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39000000</v>
      </c>
      <c s="463">
        <v>0</v>
      </c>
      <c s="464">
        <v>0</v>
      </c>
      <c s="464">
        <v>0</v>
      </c>
      <c s="464">
        <v>0</v>
      </c>
      <c s="469">
        <v>0</v>
      </c>
      <c s="469">
        <v>0</v>
      </c>
      <c s="465">
        <v>39000000</v>
      </c>
      <c s="681">
        <v>45372</v>
      </c>
      <c s="682">
        <v>45737</v>
      </c>
      <c s="683">
        <v>39000000</v>
      </c>
      <c s="862">
        <v>0.30833333333333335</v>
      </c>
      <c s="862">
        <v>1</v>
      </c>
      <c s="684">
        <v>0.049000000000000002</v>
      </c>
      <c s="473">
        <v>0.30833333333333335</v>
      </c>
      <c s="473">
        <v>1</v>
      </c>
      <c s="474">
        <v>0.049000000000000002</v>
      </c>
      <c s="783" t="s">
        <v>1478</v>
      </c>
      <c s="783" t="s">
        <v>1479</v>
      </c>
    </row>
    <row r="1730" spans="1:41" s="783" customFormat="1" ht="14.4">
      <c r="A1730" s="24" t="s">
        <v>3845</v>
      </c>
      <c s="517">
        <v>1</v>
      </c>
      <c s="24" t="s">
        <v>4403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2500000</v>
      </c>
      <c s="463">
        <v>0</v>
      </c>
      <c s="464">
        <v>0</v>
      </c>
      <c s="464">
        <v>0</v>
      </c>
      <c s="464">
        <v>0</v>
      </c>
      <c s="469">
        <v>0</v>
      </c>
      <c s="469">
        <v>0</v>
      </c>
      <c s="465">
        <v>2500000</v>
      </c>
      <c s="681">
        <v>45372</v>
      </c>
      <c s="682">
        <v>45737</v>
      </c>
      <c s="683">
        <v>2500000</v>
      </c>
      <c s="862">
        <v>0.30833333333333335</v>
      </c>
      <c s="862">
        <v>1</v>
      </c>
      <c s="684">
        <v>0.049000000000000002</v>
      </c>
      <c s="473">
        <v>0.30833333333333335</v>
      </c>
      <c s="473">
        <v>1</v>
      </c>
      <c s="474">
        <v>0.049000000000000002</v>
      </c>
      <c s="783" t="s">
        <v>1478</v>
      </c>
      <c s="783" t="s">
        <v>1479</v>
      </c>
    </row>
    <row r="1731" spans="1:41" s="783" customFormat="1" ht="14.4">
      <c r="A1731" s="24" t="s">
        <v>3846</v>
      </c>
      <c s="517">
        <v>1</v>
      </c>
      <c s="24" t="s">
        <v>4404</v>
      </c>
      <c s="460" t="s">
        <v>364</v>
      </c>
      <c s="459" t="s">
        <v>365</v>
      </c>
      <c s="459" t="s">
        <v>979</v>
      </c>
      <c s="459" t="s">
        <v>371</v>
      </c>
      <c s="459" t="s">
        <v>957</v>
      </c>
      <c s="459" t="s">
        <v>366</v>
      </c>
      <c s="459" t="s">
        <v>1</v>
      </c>
      <c s="24" t="s">
        <v>3861</v>
      </c>
      <c s="459" t="s">
        <v>367</v>
      </c>
      <c s="459" t="s">
        <v>372</v>
      </c>
      <c s="460">
        <v>1</v>
      </c>
      <c s="460">
        <v>1</v>
      </c>
      <c s="460">
        <v>1</v>
      </c>
      <c s="466">
        <v>0</v>
      </c>
      <c s="466">
        <v>0</v>
      </c>
      <c s="466">
        <v>1</v>
      </c>
      <c s="466">
        <v>1</v>
      </c>
      <c s="466">
        <v>1</v>
      </c>
      <c s="466">
        <v>0</v>
      </c>
      <c s="519">
        <v>3594977.23</v>
      </c>
      <c s="463">
        <v>0</v>
      </c>
      <c s="464">
        <v>0</v>
      </c>
      <c s="464">
        <v>0</v>
      </c>
      <c s="464">
        <v>0</v>
      </c>
      <c s="469">
        <v>0</v>
      </c>
      <c s="469">
        <v>0</v>
      </c>
      <c s="465">
        <v>3594977.23</v>
      </c>
      <c s="681">
        <v>45387</v>
      </c>
      <c s="682">
        <v>46482</v>
      </c>
      <c s="683">
        <v>3594977.23</v>
      </c>
      <c s="862">
        <v>2.3472222222222223</v>
      </c>
      <c s="862">
        <v>3</v>
      </c>
      <c s="684">
        <v>0.087499999999999994</v>
      </c>
      <c s="473">
        <v>2.3472222222222223</v>
      </c>
      <c s="473">
        <v>3</v>
      </c>
      <c s="474">
        <v>0.087499999999999994</v>
      </c>
      <c s="783" t="s">
        <v>1478</v>
      </c>
      <c s="783" t="s">
        <v>1479</v>
      </c>
    </row>
    <row r="1732" spans="1:41" s="783" customFormat="1" ht="14.4">
      <c r="A1732" s="24" t="s">
        <v>3847</v>
      </c>
      <c s="517">
        <v>1</v>
      </c>
      <c s="24" t="s">
        <v>4405</v>
      </c>
      <c s="460" t="s">
        <v>364</v>
      </c>
      <c s="459" t="s">
        <v>365</v>
      </c>
      <c s="459" t="s">
        <v>979</v>
      </c>
      <c s="459" t="s">
        <v>371</v>
      </c>
      <c s="459" t="s">
        <v>957</v>
      </c>
      <c s="459" t="s">
        <v>366</v>
      </c>
      <c s="459" t="s">
        <v>1</v>
      </c>
      <c s="24" t="s">
        <v>3862</v>
      </c>
      <c s="459" t="s">
        <v>367</v>
      </c>
      <c s="459" t="s">
        <v>372</v>
      </c>
      <c s="460">
        <v>1</v>
      </c>
      <c s="460">
        <v>1</v>
      </c>
      <c s="460">
        <v>1</v>
      </c>
      <c s="466">
        <v>0</v>
      </c>
      <c s="466">
        <v>0</v>
      </c>
      <c s="466">
        <v>1</v>
      </c>
      <c s="466">
        <v>1</v>
      </c>
      <c s="466">
        <v>1</v>
      </c>
      <c s="466">
        <v>0</v>
      </c>
      <c s="519">
        <v>472973</v>
      </c>
      <c s="463">
        <v>0</v>
      </c>
      <c s="464">
        <v>4504.5</v>
      </c>
      <c s="464">
        <v>3497.52</v>
      </c>
      <c s="464">
        <v>0</v>
      </c>
      <c s="469">
        <v>0</v>
      </c>
      <c s="469">
        <v>0</v>
      </c>
      <c s="465">
        <v>468468.5</v>
      </c>
      <c s="681">
        <v>45397</v>
      </c>
      <c s="682">
        <v>48761</v>
      </c>
      <c s="683">
        <v>500000</v>
      </c>
      <c s="862">
        <v>8.7083333333333339</v>
      </c>
      <c s="862">
        <v>9.344444444444445</v>
      </c>
      <c s="684">
        <v>0.088700000000000001</v>
      </c>
      <c s="473">
        <v>8.7083333333333339</v>
      </c>
      <c s="473">
        <v>9.344444444444445</v>
      </c>
      <c s="474">
        <v>0.088700000000000001</v>
      </c>
      <c s="783" t="s">
        <v>1478</v>
      </c>
      <c s="783" t="s">
        <v>1479</v>
      </c>
    </row>
    <row r="1733" spans="1:41" s="783" customFormat="1" ht="14.4">
      <c r="A1733" s="24" t="s">
        <v>3848</v>
      </c>
      <c s="517">
        <v>1</v>
      </c>
      <c s="24" t="s">
        <v>4406</v>
      </c>
      <c s="460" t="s">
        <v>364</v>
      </c>
      <c s="459" t="s">
        <v>365</v>
      </c>
      <c s="459" t="s">
        <v>979</v>
      </c>
      <c s="459" t="s">
        <v>371</v>
      </c>
      <c s="459" t="s">
        <v>957</v>
      </c>
      <c s="459" t="s">
        <v>366</v>
      </c>
      <c s="459" t="s">
        <v>1</v>
      </c>
      <c s="24" t="s">
        <v>3862</v>
      </c>
      <c s="459" t="s">
        <v>367</v>
      </c>
      <c s="459" t="s">
        <v>372</v>
      </c>
      <c s="460">
        <v>1</v>
      </c>
      <c s="460">
        <v>1</v>
      </c>
      <c s="460">
        <v>1</v>
      </c>
      <c s="466">
        <v>0</v>
      </c>
      <c s="466">
        <v>0</v>
      </c>
      <c s="466">
        <v>1</v>
      </c>
      <c s="466">
        <v>1</v>
      </c>
      <c s="466">
        <v>1</v>
      </c>
      <c s="466">
        <v>0</v>
      </c>
      <c s="519">
        <v>7773712.4699999997</v>
      </c>
      <c s="463">
        <v>0</v>
      </c>
      <c s="464">
        <v>0</v>
      </c>
      <c s="464">
        <v>0</v>
      </c>
      <c s="464">
        <v>0</v>
      </c>
      <c s="469">
        <v>0</v>
      </c>
      <c s="469">
        <v>0</v>
      </c>
      <c s="465">
        <v>7773712.4699999997</v>
      </c>
      <c s="681">
        <v>45387</v>
      </c>
      <c s="682">
        <v>46482</v>
      </c>
      <c s="683">
        <v>7773712.4699999997</v>
      </c>
      <c s="862">
        <v>2.3472222222222223</v>
      </c>
      <c s="862">
        <v>3</v>
      </c>
      <c s="684">
        <v>0.087499999999999994</v>
      </c>
      <c s="473">
        <v>2.3472222222222223</v>
      </c>
      <c s="473">
        <v>3</v>
      </c>
      <c s="474">
        <v>0.087499999999999994</v>
      </c>
      <c s="783" t="s">
        <v>1478</v>
      </c>
      <c s="783" t="s">
        <v>1479</v>
      </c>
    </row>
    <row r="1734" spans="1:41" s="783" customFormat="1" ht="14.4">
      <c r="A1734" s="24" t="s">
        <v>3849</v>
      </c>
      <c s="517">
        <v>1</v>
      </c>
      <c s="24" t="s">
        <v>4407</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110000000</v>
      </c>
      <c s="463">
        <v>0</v>
      </c>
      <c s="464">
        <v>0</v>
      </c>
      <c s="464">
        <v>0</v>
      </c>
      <c s="464">
        <v>0</v>
      </c>
      <c s="469">
        <v>0</v>
      </c>
      <c s="469">
        <v>0</v>
      </c>
      <c s="465">
        <v>110000000</v>
      </c>
      <c s="681">
        <v>45398</v>
      </c>
      <c s="682">
        <v>47224</v>
      </c>
      <c s="683">
        <v>110000000</v>
      </c>
      <c s="862">
        <v>4.3777777777777782</v>
      </c>
      <c s="862">
        <v>5</v>
      </c>
      <c s="684">
        <v>0.092499999999999999</v>
      </c>
      <c s="473">
        <v>4.3777777777777782</v>
      </c>
      <c s="473">
        <v>5</v>
      </c>
      <c s="474">
        <v>0.092499999999999999</v>
      </c>
      <c s="783" t="s">
        <v>1478</v>
      </c>
      <c s="783" t="s">
        <v>1479</v>
      </c>
    </row>
    <row r="1735" spans="1:41" s="783" customFormat="1" ht="14.4">
      <c r="A1735" s="24" t="s">
        <v>3850</v>
      </c>
      <c s="517">
        <v>1</v>
      </c>
      <c s="24" t="s">
        <v>4408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33400000</v>
      </c>
      <c s="463">
        <v>0</v>
      </c>
      <c s="464">
        <v>0</v>
      </c>
      <c s="464">
        <v>0</v>
      </c>
      <c s="464">
        <v>0</v>
      </c>
      <c s="469">
        <v>0</v>
      </c>
      <c s="469">
        <v>0</v>
      </c>
      <c s="465">
        <v>33400000</v>
      </c>
      <c s="681">
        <v>45372</v>
      </c>
      <c s="682">
        <v>45737</v>
      </c>
      <c s="683">
        <v>33400000</v>
      </c>
      <c s="862">
        <v>0.30833333333333335</v>
      </c>
      <c s="862">
        <v>1</v>
      </c>
      <c s="684">
        <v>0.049000000000000002</v>
      </c>
      <c s="473">
        <v>0.30833333333333335</v>
      </c>
      <c s="473">
        <v>1</v>
      </c>
      <c s="474">
        <v>0.049000000000000002</v>
      </c>
      <c s="783" t="s">
        <v>1478</v>
      </c>
      <c s="783" t="s">
        <v>1479</v>
      </c>
    </row>
    <row r="1736" spans="1:41" s="783" customFormat="1" ht="14.4">
      <c r="A1736" s="24" t="s">
        <v>3851</v>
      </c>
      <c s="517">
        <v>1</v>
      </c>
      <c s="24" t="s">
        <v>4409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1170000</v>
      </c>
      <c s="463">
        <v>0</v>
      </c>
      <c s="464">
        <v>0</v>
      </c>
      <c s="464">
        <v>0</v>
      </c>
      <c s="464">
        <v>0</v>
      </c>
      <c s="469">
        <v>0</v>
      </c>
      <c s="469">
        <v>0</v>
      </c>
      <c s="465">
        <v>1170000</v>
      </c>
      <c s="681">
        <v>45372</v>
      </c>
      <c s="682">
        <v>45737</v>
      </c>
      <c s="683">
        <v>1170000</v>
      </c>
      <c s="862">
        <v>0.30833333333333335</v>
      </c>
      <c s="862">
        <v>1</v>
      </c>
      <c s="684">
        <v>0.049000000000000002</v>
      </c>
      <c s="473">
        <v>0.30833333333333335</v>
      </c>
      <c s="473">
        <v>1</v>
      </c>
      <c s="474">
        <v>0.049000000000000002</v>
      </c>
      <c s="783" t="s">
        <v>1478</v>
      </c>
      <c s="783" t="s">
        <v>1479</v>
      </c>
    </row>
    <row r="1737" spans="1:41" s="783" customFormat="1" ht="14.4">
      <c r="A1737" s="24" t="s">
        <v>3852</v>
      </c>
      <c s="517">
        <v>1</v>
      </c>
      <c s="24" t="s">
        <v>4410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9860000</v>
      </c>
      <c s="463">
        <v>0</v>
      </c>
      <c s="464">
        <v>0</v>
      </c>
      <c s="464">
        <v>0</v>
      </c>
      <c s="464">
        <v>0</v>
      </c>
      <c s="469">
        <v>0</v>
      </c>
      <c s="469">
        <v>0</v>
      </c>
      <c s="465">
        <v>9860000</v>
      </c>
      <c s="681">
        <v>45372</v>
      </c>
      <c s="682">
        <v>45737</v>
      </c>
      <c s="683">
        <v>9860000</v>
      </c>
      <c s="862">
        <v>0.30833333333333335</v>
      </c>
      <c s="862">
        <v>1</v>
      </c>
      <c s="684">
        <v>0.049000000000000002</v>
      </c>
      <c s="473">
        <v>0.30833333333333335</v>
      </c>
      <c s="473">
        <v>1</v>
      </c>
      <c s="474">
        <v>0.049000000000000002</v>
      </c>
      <c s="783" t="s">
        <v>1478</v>
      </c>
      <c s="783" t="s">
        <v>1479</v>
      </c>
    </row>
    <row r="1738" spans="1:41" s="783" customFormat="1" ht="14.4">
      <c r="A1738" s="24" t="s">
        <v>3853</v>
      </c>
      <c s="517">
        <v>1</v>
      </c>
      <c s="24" t="s">
        <v>4411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4000000</v>
      </c>
      <c s="463">
        <v>0</v>
      </c>
      <c s="464">
        <v>0</v>
      </c>
      <c s="464">
        <v>0</v>
      </c>
      <c s="464">
        <v>0</v>
      </c>
      <c s="469">
        <v>0</v>
      </c>
      <c s="469">
        <v>0</v>
      </c>
      <c s="465">
        <v>4000000</v>
      </c>
      <c s="681">
        <v>45372</v>
      </c>
      <c s="682">
        <v>45737</v>
      </c>
      <c s="683">
        <v>4000000</v>
      </c>
      <c s="862">
        <v>0.30833333333333335</v>
      </c>
      <c s="862">
        <v>1</v>
      </c>
      <c s="684">
        <v>0.049000000000000002</v>
      </c>
      <c s="473">
        <v>0.30833333333333335</v>
      </c>
      <c s="473">
        <v>1</v>
      </c>
      <c s="474">
        <v>0.049000000000000002</v>
      </c>
      <c s="783" t="s">
        <v>1478</v>
      </c>
      <c s="783" t="s">
        <v>1479</v>
      </c>
    </row>
    <row r="1739" spans="1:41" s="783" customFormat="1" ht="14.4">
      <c r="A1739" s="24" t="s">
        <v>3854</v>
      </c>
      <c s="517">
        <v>1</v>
      </c>
      <c s="24" t="s">
        <v>4412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20000000</v>
      </c>
      <c s="463">
        <v>0</v>
      </c>
      <c s="464">
        <v>0</v>
      </c>
      <c s="464">
        <v>0</v>
      </c>
      <c s="464">
        <v>0</v>
      </c>
      <c s="469">
        <v>0</v>
      </c>
      <c s="469">
        <v>0</v>
      </c>
      <c s="465">
        <v>20000000</v>
      </c>
      <c s="681">
        <v>45372</v>
      </c>
      <c s="682">
        <v>45737</v>
      </c>
      <c s="683">
        <v>20000000</v>
      </c>
      <c s="862">
        <v>0.30833333333333335</v>
      </c>
      <c s="862">
        <v>1</v>
      </c>
      <c s="684">
        <v>0.049000000000000002</v>
      </c>
      <c s="473">
        <v>0.30833333333333335</v>
      </c>
      <c s="473">
        <v>1</v>
      </c>
      <c s="474">
        <v>0.049000000000000002</v>
      </c>
      <c s="783" t="s">
        <v>1478</v>
      </c>
      <c s="783" t="s">
        <v>1479</v>
      </c>
    </row>
    <row r="1740" spans="1:41" s="783" customFormat="1" ht="14.4">
      <c r="A1740" s="24" t="s">
        <v>3876</v>
      </c>
      <c s="517">
        <v>1</v>
      </c>
      <c s="24" t="s">
        <v>4413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1">
        <v>45372</v>
      </c>
      <c s="682">
        <v>45737</v>
      </c>
      <c s="683">
        <v>5000000</v>
      </c>
      <c s="862">
        <v>0.30833333333333335</v>
      </c>
      <c s="862">
        <v>1</v>
      </c>
      <c s="684">
        <v>0.049000000000000002</v>
      </c>
      <c s="473">
        <v>0.30833333333333335</v>
      </c>
      <c s="473">
        <v>1</v>
      </c>
      <c s="474">
        <v>0.049000000000000002</v>
      </c>
      <c s="783" t="s">
        <v>1478</v>
      </c>
      <c s="783" t="s">
        <v>1479</v>
      </c>
    </row>
    <row r="1741" spans="1:41" s="783" customFormat="1" ht="14.4">
      <c r="A1741" s="24" t="s">
        <v>3877</v>
      </c>
      <c s="517">
        <v>1</v>
      </c>
      <c s="24" t="s">
        <v>4414</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1">
        <v>45398</v>
      </c>
      <c s="682">
        <v>47224</v>
      </c>
      <c s="683">
        <v>200000000</v>
      </c>
      <c s="862">
        <v>4.3777777777777782</v>
      </c>
      <c s="862">
        <v>5</v>
      </c>
      <c s="684">
        <v>0.092499999999999999</v>
      </c>
      <c s="473">
        <v>4.3777777777777782</v>
      </c>
      <c s="473">
        <v>5</v>
      </c>
      <c s="474">
        <v>0.092499999999999999</v>
      </c>
      <c s="783" t="s">
        <v>1478</v>
      </c>
      <c s="783" t="s">
        <v>1479</v>
      </c>
    </row>
    <row r="1742" spans="1:41" s="783" customFormat="1" ht="14.4">
      <c r="A1742" s="24" t="s">
        <v>3878</v>
      </c>
      <c s="517">
        <v>1</v>
      </c>
      <c s="24" t="s">
        <v>4415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6500000</v>
      </c>
      <c s="463">
        <v>0</v>
      </c>
      <c s="464">
        <v>0</v>
      </c>
      <c s="464">
        <v>0</v>
      </c>
      <c s="464">
        <v>0</v>
      </c>
      <c s="469">
        <v>0</v>
      </c>
      <c s="469">
        <v>0</v>
      </c>
      <c s="465">
        <v>6500000</v>
      </c>
      <c s="681">
        <v>45372</v>
      </c>
      <c s="682">
        <v>45737</v>
      </c>
      <c s="683">
        <v>6500000</v>
      </c>
      <c s="862">
        <v>0.30833333333333335</v>
      </c>
      <c s="862">
        <v>1</v>
      </c>
      <c s="684">
        <v>0.049000000000000002</v>
      </c>
      <c s="473">
        <v>0.30833333333333335</v>
      </c>
      <c s="473">
        <v>1</v>
      </c>
      <c s="474">
        <v>0.049000000000000002</v>
      </c>
      <c s="783" t="s">
        <v>1478</v>
      </c>
      <c s="783" t="s">
        <v>1479</v>
      </c>
    </row>
    <row r="1743" spans="1:41" s="783" customFormat="1" ht="14.4">
      <c r="A1743" s="24" t="s">
        <v>3879</v>
      </c>
      <c s="517">
        <v>1</v>
      </c>
      <c s="24" t="s">
        <v>4416</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164000000</v>
      </c>
      <c s="463">
        <v>0</v>
      </c>
      <c s="464">
        <v>0</v>
      </c>
      <c s="464">
        <v>7175000</v>
      </c>
      <c s="464">
        <v>0</v>
      </c>
      <c s="469">
        <v>0</v>
      </c>
      <c s="469">
        <v>0</v>
      </c>
      <c s="465">
        <v>164000000</v>
      </c>
      <c s="681">
        <v>45418</v>
      </c>
      <c s="682">
        <v>46513</v>
      </c>
      <c s="683">
        <v>164000000</v>
      </c>
      <c s="862">
        <v>2.4333333333333331</v>
      </c>
      <c s="862">
        <v>3</v>
      </c>
      <c s="684">
        <v>0.087499999999999994</v>
      </c>
      <c s="473">
        <v>2.4333333333333331</v>
      </c>
      <c s="473">
        <v>3</v>
      </c>
      <c s="474">
        <v>0.087499999999999994</v>
      </c>
      <c s="783" t="s">
        <v>1478</v>
      </c>
      <c s="783" t="s">
        <v>1479</v>
      </c>
    </row>
    <row r="1744" spans="1:41" s="783" customFormat="1" ht="14.4">
      <c r="A1744" s="24" t="s">
        <v>3880</v>
      </c>
      <c s="517">
        <v>1</v>
      </c>
      <c s="24" t="s">
        <v>4417</v>
      </c>
      <c s="460" t="s">
        <v>364</v>
      </c>
      <c s="459" t="s">
        <v>365</v>
      </c>
      <c s="459" t="s">
        <v>979</v>
      </c>
      <c s="459" t="s">
        <v>808</v>
      </c>
      <c s="459" t="s">
        <v>957</v>
      </c>
      <c s="459" t="s">
        <v>368</v>
      </c>
      <c s="459" t="s">
        <v>1</v>
      </c>
      <c s="459" t="s">
        <v>808</v>
      </c>
      <c s="459" t="s">
        <v>367</v>
      </c>
      <c s="459" t="s">
        <v>372</v>
      </c>
      <c s="460">
        <v>1</v>
      </c>
      <c s="460">
        <v>1</v>
      </c>
      <c s="460">
        <v>1</v>
      </c>
      <c s="466">
        <v>0</v>
      </c>
      <c s="466">
        <v>1</v>
      </c>
      <c s="466">
        <v>1</v>
      </c>
      <c s="466">
        <v>1</v>
      </c>
      <c s="467">
        <v>0</v>
      </c>
      <c s="466">
        <v>0</v>
      </c>
      <c s="519">
        <v>71000000</v>
      </c>
      <c s="463">
        <v>0</v>
      </c>
      <c s="464">
        <v>0</v>
      </c>
      <c s="464">
        <v>0</v>
      </c>
      <c s="464">
        <v>0</v>
      </c>
      <c s="469">
        <v>0</v>
      </c>
      <c s="469">
        <v>0</v>
      </c>
      <c s="465">
        <v>71000000</v>
      </c>
      <c s="681">
        <v>45372</v>
      </c>
      <c s="682">
        <v>45737</v>
      </c>
      <c s="683">
        <v>71000000</v>
      </c>
      <c s="862">
        <v>0.30833333333333335</v>
      </c>
      <c s="862">
        <v>1</v>
      </c>
      <c s="684">
        <v>0.049000000000000002</v>
      </c>
      <c s="473">
        <v>0.30833333333333335</v>
      </c>
      <c s="473">
        <v>1</v>
      </c>
      <c s="474">
        <v>0.049000000000000002</v>
      </c>
      <c s="783" t="s">
        <v>1478</v>
      </c>
      <c s="783" t="s">
        <v>1479</v>
      </c>
    </row>
    <row r="1745" spans="1:41" s="783" customFormat="1" ht="14.4">
      <c r="A1745" s="24" t="s">
        <v>3881</v>
      </c>
      <c s="517">
        <v>1</v>
      </c>
      <c s="24" t="s">
        <v>4418</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150000000</v>
      </c>
      <c s="463">
        <v>0</v>
      </c>
      <c s="464">
        <v>0</v>
      </c>
      <c s="464">
        <v>6937500</v>
      </c>
      <c s="464">
        <v>0</v>
      </c>
      <c s="469">
        <v>0</v>
      </c>
      <c s="469">
        <v>0</v>
      </c>
      <c s="465">
        <v>150000000</v>
      </c>
      <c s="681">
        <v>45425</v>
      </c>
      <c s="682">
        <v>47251</v>
      </c>
      <c s="683">
        <v>150000000</v>
      </c>
      <c s="862">
        <v>4.4527777777777775</v>
      </c>
      <c s="862">
        <v>5</v>
      </c>
      <c s="684">
        <v>0.092499999999999999</v>
      </c>
      <c s="473">
        <v>4.4527777777777775</v>
      </c>
      <c s="473">
        <v>5</v>
      </c>
      <c s="474">
        <v>0.092499999999999999</v>
      </c>
      <c s="783" t="s">
        <v>1478</v>
      </c>
      <c s="783" t="s">
        <v>1479</v>
      </c>
    </row>
    <row r="1746" spans="1:41" s="783" customFormat="1" ht="14.4">
      <c r="A1746" s="24" t="s">
        <v>3882</v>
      </c>
      <c s="517">
        <v>1</v>
      </c>
      <c s="24" t="s">
        <v>4419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1">
        <v>45372</v>
      </c>
      <c s="682">
        <v>45737</v>
      </c>
      <c s="683">
        <v>5000000</v>
      </c>
      <c s="862">
        <v>0.30833333333333335</v>
      </c>
      <c s="862">
        <v>1</v>
      </c>
      <c s="684">
        <v>0.049000000000000002</v>
      </c>
      <c s="473">
        <v>0.30833333333333335</v>
      </c>
      <c s="473">
        <v>1</v>
      </c>
      <c s="474">
        <v>0.049000000000000002</v>
      </c>
      <c s="783" t="s">
        <v>1478</v>
      </c>
      <c s="783" t="s">
        <v>1479</v>
      </c>
    </row>
    <row r="1747" spans="1:41" s="783" customFormat="1" ht="14.4">
      <c r="A1747" s="24" t="s">
        <v>3883</v>
      </c>
      <c s="517">
        <v>1</v>
      </c>
      <c s="24" t="s">
        <v>4420</v>
      </c>
      <c s="460" t="s">
        <v>364</v>
      </c>
      <c s="459" t="s">
        <v>365</v>
      </c>
      <c s="459" t="s">
        <v>979</v>
      </c>
      <c s="459" t="s">
        <v>371</v>
      </c>
      <c s="459" t="s">
        <v>957</v>
      </c>
      <c s="459" t="s">
        <v>366</v>
      </c>
      <c s="459" t="s">
        <v>1</v>
      </c>
      <c s="24" t="s">
        <v>3789</v>
      </c>
      <c s="459" t="s">
        <v>367</v>
      </c>
      <c s="459" t="s">
        <v>372</v>
      </c>
      <c s="460">
        <v>1</v>
      </c>
      <c s="460">
        <v>1</v>
      </c>
      <c s="460">
        <v>1</v>
      </c>
      <c s="466">
        <v>0</v>
      </c>
      <c s="466">
        <v>0</v>
      </c>
      <c s="466">
        <v>1</v>
      </c>
      <c s="466">
        <v>1</v>
      </c>
      <c s="466">
        <v>1</v>
      </c>
      <c s="466">
        <v>0</v>
      </c>
      <c s="519">
        <v>1622114.8299999996</v>
      </c>
      <c s="463">
        <v>0</v>
      </c>
      <c s="464">
        <v>20533.099999999999</v>
      </c>
      <c s="464">
        <v>11549.940000000001</v>
      </c>
      <c s="464">
        <v>0</v>
      </c>
      <c s="469">
        <v>0</v>
      </c>
      <c s="469">
        <v>0</v>
      </c>
      <c s="465">
        <v>1601581.7299999995</v>
      </c>
      <c s="681">
        <v>45435</v>
      </c>
      <c s="682">
        <v>47991</v>
      </c>
      <c s="683">
        <v>1724780.3300000001</v>
      </c>
      <c s="862">
        <v>6.4805555555555552</v>
      </c>
      <c s="862">
        <v>7</v>
      </c>
      <c s="684">
        <v>0.085444000000000006</v>
      </c>
      <c s="473">
        <v>6.4805555555555552</v>
      </c>
      <c s="473">
        <v>6.9999999999999991</v>
      </c>
      <c s="474">
        <v>0.085444000000000006</v>
      </c>
      <c s="783" t="s">
        <v>1478</v>
      </c>
      <c s="783" t="s">
        <v>1479</v>
      </c>
    </row>
    <row r="1748" spans="1:41" s="783" customFormat="1" ht="14.4">
      <c r="A1748" s="24" t="s">
        <v>3884</v>
      </c>
      <c s="517">
        <v>1</v>
      </c>
      <c s="24" t="s">
        <v>4421</v>
      </c>
      <c s="460" t="s">
        <v>364</v>
      </c>
      <c s="459" t="s">
        <v>365</v>
      </c>
      <c s="459" t="s">
        <v>979</v>
      </c>
      <c s="459" t="s">
        <v>371</v>
      </c>
      <c s="459" t="s">
        <v>957</v>
      </c>
      <c s="459" t="s">
        <v>366</v>
      </c>
      <c s="459" t="s">
        <v>1</v>
      </c>
      <c s="24" t="s">
        <v>3894</v>
      </c>
      <c s="459" t="s">
        <v>367</v>
      </c>
      <c s="459" t="s">
        <v>372</v>
      </c>
      <c s="460">
        <v>1</v>
      </c>
      <c s="460">
        <v>1</v>
      </c>
      <c s="460">
        <v>1</v>
      </c>
      <c s="466">
        <v>0</v>
      </c>
      <c s="466">
        <v>0</v>
      </c>
      <c s="466">
        <v>1</v>
      </c>
      <c s="466">
        <v>1</v>
      </c>
      <c s="466">
        <v>1</v>
      </c>
      <c s="466">
        <v>0</v>
      </c>
      <c s="519">
        <v>686665.55000000005</v>
      </c>
      <c s="463">
        <v>0</v>
      </c>
      <c s="464">
        <v>0</v>
      </c>
      <c s="464">
        <v>0</v>
      </c>
      <c s="464">
        <v>0</v>
      </c>
      <c s="469">
        <v>0</v>
      </c>
      <c s="469">
        <v>0</v>
      </c>
      <c s="465">
        <v>686665.55000000005</v>
      </c>
      <c s="681">
        <v>45376</v>
      </c>
      <c s="682">
        <v>46471</v>
      </c>
      <c s="683">
        <v>686665.55000000005</v>
      </c>
      <c s="862">
        <v>2.3194444444444446</v>
      </c>
      <c s="862">
        <v>3</v>
      </c>
      <c s="684">
        <v>0.087499999999999994</v>
      </c>
      <c s="473">
        <v>2.3194444444444446</v>
      </c>
      <c s="473">
        <v>3</v>
      </c>
      <c s="474">
        <v>0.087499999999999994</v>
      </c>
      <c s="783" t="s">
        <v>1478</v>
      </c>
      <c s="783" t="s">
        <v>1479</v>
      </c>
    </row>
    <row r="1749" spans="1:41" s="783" customFormat="1" ht="14.4">
      <c r="A1749" s="24" t="s">
        <v>3885</v>
      </c>
      <c s="517">
        <v>1</v>
      </c>
      <c s="24" t="s">
        <v>4422</v>
      </c>
      <c s="460" t="s">
        <v>364</v>
      </c>
      <c s="459" t="s">
        <v>365</v>
      </c>
      <c s="459" t="s">
        <v>979</v>
      </c>
      <c s="459" t="s">
        <v>371</v>
      </c>
      <c s="459" t="s">
        <v>957</v>
      </c>
      <c s="459" t="s">
        <v>366</v>
      </c>
      <c s="459" t="s">
        <v>1</v>
      </c>
      <c s="24" t="s">
        <v>3903</v>
      </c>
      <c s="459" t="s">
        <v>367</v>
      </c>
      <c s="459" t="s">
        <v>372</v>
      </c>
      <c s="460">
        <v>1</v>
      </c>
      <c s="460">
        <v>1</v>
      </c>
      <c s="460">
        <v>1</v>
      </c>
      <c s="466">
        <v>0</v>
      </c>
      <c s="466">
        <v>0</v>
      </c>
      <c s="466">
        <v>1</v>
      </c>
      <c s="466">
        <v>1</v>
      </c>
      <c s="466">
        <v>1</v>
      </c>
      <c s="466">
        <v>0</v>
      </c>
      <c s="519">
        <v>720959.79000000004</v>
      </c>
      <c s="463">
        <v>0</v>
      </c>
      <c s="464">
        <v>0</v>
      </c>
      <c s="464">
        <v>0</v>
      </c>
      <c s="464">
        <v>0</v>
      </c>
      <c s="469">
        <v>0</v>
      </c>
      <c s="469">
        <v>0</v>
      </c>
      <c s="465">
        <v>720959.79000000004</v>
      </c>
      <c s="681">
        <v>45376</v>
      </c>
      <c s="682">
        <v>46471</v>
      </c>
      <c s="683">
        <v>720959.79000000004</v>
      </c>
      <c s="862">
        <v>2.3194444444444446</v>
      </c>
      <c s="862">
        <v>3</v>
      </c>
      <c s="684">
        <v>0.087499999999999994</v>
      </c>
      <c s="473">
        <v>2.3194444444444446</v>
      </c>
      <c s="473">
        <v>3</v>
      </c>
      <c s="474">
        <v>0.087499999999999994</v>
      </c>
      <c s="783" t="s">
        <v>1478</v>
      </c>
      <c s="783" t="s">
        <v>1479</v>
      </c>
    </row>
    <row r="1750" spans="1:41" s="783" customFormat="1" ht="14.4">
      <c r="A1750" s="24" t="s">
        <v>3886</v>
      </c>
      <c s="517">
        <v>1</v>
      </c>
      <c s="24" t="s">
        <v>4423</v>
      </c>
      <c s="460" t="s">
        <v>364</v>
      </c>
      <c s="459" t="s">
        <v>365</v>
      </c>
      <c s="459" t="s">
        <v>979</v>
      </c>
      <c s="459" t="s">
        <v>371</v>
      </c>
      <c s="459" t="s">
        <v>957</v>
      </c>
      <c s="459" t="s">
        <v>366</v>
      </c>
      <c s="459" t="s">
        <v>1</v>
      </c>
      <c s="24" t="s">
        <v>3895</v>
      </c>
      <c s="459" t="s">
        <v>367</v>
      </c>
      <c s="459" t="s">
        <v>372</v>
      </c>
      <c s="460">
        <v>1</v>
      </c>
      <c s="460">
        <v>1</v>
      </c>
      <c s="460">
        <v>1</v>
      </c>
      <c s="466">
        <v>0</v>
      </c>
      <c s="466">
        <v>0</v>
      </c>
      <c s="466">
        <v>1</v>
      </c>
      <c s="466">
        <v>1</v>
      </c>
      <c s="466">
        <v>1</v>
      </c>
      <c s="466">
        <v>0</v>
      </c>
      <c s="519">
        <v>577901.26000000001</v>
      </c>
      <c s="463">
        <v>0</v>
      </c>
      <c s="464">
        <v>0</v>
      </c>
      <c s="464">
        <v>0</v>
      </c>
      <c s="464">
        <v>0</v>
      </c>
      <c s="469">
        <v>0</v>
      </c>
      <c s="469">
        <v>0</v>
      </c>
      <c s="465">
        <v>577901.26000000001</v>
      </c>
      <c s="681">
        <v>45376</v>
      </c>
      <c s="682">
        <v>46471</v>
      </c>
      <c s="683">
        <v>577901.26000000001</v>
      </c>
      <c s="862">
        <v>2.3194444444444446</v>
      </c>
      <c s="862">
        <v>3</v>
      </c>
      <c s="684">
        <v>0.087499999999999994</v>
      </c>
      <c s="473">
        <v>2.3194444444444446</v>
      </c>
      <c s="473">
        <v>3</v>
      </c>
      <c s="474">
        <v>0.087499999999999994</v>
      </c>
      <c s="783" t="s">
        <v>1478</v>
      </c>
      <c s="783" t="s">
        <v>1479</v>
      </c>
    </row>
    <row r="1751" spans="1:41" s="783" customFormat="1" ht="14.4">
      <c r="A1751" s="24" t="s">
        <v>3887</v>
      </c>
      <c s="517">
        <v>1</v>
      </c>
      <c s="24" t="s">
        <v>4424</v>
      </c>
      <c s="460" t="s">
        <v>364</v>
      </c>
      <c s="459" t="s">
        <v>365</v>
      </c>
      <c s="459" t="s">
        <v>979</v>
      </c>
      <c s="459" t="s">
        <v>371</v>
      </c>
      <c s="459" t="s">
        <v>957</v>
      </c>
      <c s="459" t="s">
        <v>366</v>
      </c>
      <c s="459" t="s">
        <v>1</v>
      </c>
      <c s="24" t="s">
        <v>3896</v>
      </c>
      <c s="459" t="s">
        <v>367</v>
      </c>
      <c s="459" t="s">
        <v>372</v>
      </c>
      <c s="460">
        <v>1</v>
      </c>
      <c s="460">
        <v>1</v>
      </c>
      <c s="460">
        <v>1</v>
      </c>
      <c s="466">
        <v>0</v>
      </c>
      <c s="466">
        <v>0</v>
      </c>
      <c s="466">
        <v>1</v>
      </c>
      <c s="466">
        <v>1</v>
      </c>
      <c s="466">
        <v>1</v>
      </c>
      <c s="466">
        <v>0</v>
      </c>
      <c s="519">
        <v>758472.39000000001</v>
      </c>
      <c s="463">
        <v>0</v>
      </c>
      <c s="464">
        <v>0</v>
      </c>
      <c s="464">
        <v>0</v>
      </c>
      <c s="464">
        <v>0</v>
      </c>
      <c s="469">
        <v>0</v>
      </c>
      <c s="469">
        <v>0</v>
      </c>
      <c s="465">
        <v>758472.39000000001</v>
      </c>
      <c s="681">
        <v>45376</v>
      </c>
      <c s="682">
        <v>46471</v>
      </c>
      <c s="683">
        <v>758472.39000000001</v>
      </c>
      <c s="862">
        <v>2.3194444444444446</v>
      </c>
      <c s="862">
        <v>3</v>
      </c>
      <c s="684">
        <v>0.087499999999999994</v>
      </c>
      <c s="473">
        <v>2.3194444444444446</v>
      </c>
      <c s="473">
        <v>3</v>
      </c>
      <c s="474">
        <v>0.087499999999999994</v>
      </c>
      <c s="783" t="s">
        <v>1478</v>
      </c>
      <c s="783" t="s">
        <v>1479</v>
      </c>
    </row>
    <row r="1752" spans="1:41" s="783" customFormat="1" ht="14.4">
      <c r="A1752" s="24" t="s">
        <v>3888</v>
      </c>
      <c s="517">
        <v>1</v>
      </c>
      <c s="24" t="s">
        <v>4425</v>
      </c>
      <c s="460" t="s">
        <v>364</v>
      </c>
      <c s="459" t="s">
        <v>365</v>
      </c>
      <c s="459" t="s">
        <v>979</v>
      </c>
      <c s="459" t="s">
        <v>371</v>
      </c>
      <c s="459" t="s">
        <v>957</v>
      </c>
      <c s="459" t="s">
        <v>366</v>
      </c>
      <c s="459" t="s">
        <v>1</v>
      </c>
      <c s="24" t="s">
        <v>3897</v>
      </c>
      <c s="459" t="s">
        <v>367</v>
      </c>
      <c s="459" t="s">
        <v>372</v>
      </c>
      <c s="460">
        <v>1</v>
      </c>
      <c s="460">
        <v>1</v>
      </c>
      <c s="460">
        <v>1</v>
      </c>
      <c s="466">
        <v>0</v>
      </c>
      <c s="466">
        <v>0</v>
      </c>
      <c s="466">
        <v>1</v>
      </c>
      <c s="466">
        <v>1</v>
      </c>
      <c s="466">
        <v>1</v>
      </c>
      <c s="466">
        <v>0</v>
      </c>
      <c s="519">
        <v>1307638.3100000001</v>
      </c>
      <c s="463">
        <v>0</v>
      </c>
      <c s="464">
        <v>0</v>
      </c>
      <c s="464">
        <v>0</v>
      </c>
      <c s="464">
        <v>0</v>
      </c>
      <c s="469">
        <v>0</v>
      </c>
      <c s="469">
        <v>0</v>
      </c>
      <c s="465">
        <v>1307638.3100000001</v>
      </c>
      <c s="681">
        <v>45376</v>
      </c>
      <c s="682">
        <v>46471</v>
      </c>
      <c s="683">
        <v>1307638.3100000001</v>
      </c>
      <c s="862">
        <v>2.3194444444444446</v>
      </c>
      <c s="862">
        <v>3</v>
      </c>
      <c s="684">
        <v>0.087499999999999994</v>
      </c>
      <c s="473">
        <v>2.3194444444444446</v>
      </c>
      <c s="473">
        <v>3</v>
      </c>
      <c s="474">
        <v>0.087499999999999994</v>
      </c>
      <c s="783" t="s">
        <v>1478</v>
      </c>
      <c s="783" t="s">
        <v>1479</v>
      </c>
    </row>
    <row r="1753" spans="1:41" s="783" customFormat="1" ht="14.4">
      <c r="A1753" s="24" t="s">
        <v>3889</v>
      </c>
      <c s="517">
        <v>1</v>
      </c>
      <c s="24" t="s">
        <v>4426</v>
      </c>
      <c s="460" t="s">
        <v>364</v>
      </c>
      <c s="459" t="s">
        <v>365</v>
      </c>
      <c s="459" t="s">
        <v>979</v>
      </c>
      <c s="459" t="s">
        <v>371</v>
      </c>
      <c s="459" t="s">
        <v>957</v>
      </c>
      <c s="459" t="s">
        <v>366</v>
      </c>
      <c s="459" t="s">
        <v>1</v>
      </c>
      <c s="24" t="s">
        <v>3898</v>
      </c>
      <c s="459" t="s">
        <v>367</v>
      </c>
      <c s="459" t="s">
        <v>372</v>
      </c>
      <c s="460">
        <v>1</v>
      </c>
      <c s="460">
        <v>1</v>
      </c>
      <c s="460">
        <v>1</v>
      </c>
      <c s="466">
        <v>0</v>
      </c>
      <c s="466">
        <v>0</v>
      </c>
      <c s="466">
        <v>1</v>
      </c>
      <c s="466">
        <v>1</v>
      </c>
      <c s="466">
        <v>1</v>
      </c>
      <c s="466">
        <v>0</v>
      </c>
      <c s="519">
        <v>1763796.1799999999</v>
      </c>
      <c s="463">
        <v>0</v>
      </c>
      <c s="464">
        <v>0</v>
      </c>
      <c s="464">
        <v>0</v>
      </c>
      <c s="464">
        <v>0</v>
      </c>
      <c s="469">
        <v>0</v>
      </c>
      <c s="469">
        <v>0</v>
      </c>
      <c s="465">
        <v>1763796.1799999999</v>
      </c>
      <c s="681">
        <v>45376</v>
      </c>
      <c s="682">
        <v>46471</v>
      </c>
      <c s="683">
        <v>1763796.1799999999</v>
      </c>
      <c s="862">
        <v>2.3194444444444446</v>
      </c>
      <c s="862">
        <v>3</v>
      </c>
      <c s="684">
        <v>0.087499999999999994</v>
      </c>
      <c s="473">
        <v>2.3194444444444446</v>
      </c>
      <c s="473">
        <v>3</v>
      </c>
      <c s="474">
        <v>0.087499999999999994</v>
      </c>
      <c s="783" t="s">
        <v>1478</v>
      </c>
      <c s="783" t="s">
        <v>1479</v>
      </c>
    </row>
    <row r="1754" spans="1:41" s="783" customFormat="1" ht="14.4">
      <c r="A1754" s="24" t="s">
        <v>3890</v>
      </c>
      <c s="517">
        <v>1</v>
      </c>
      <c s="24" t="s">
        <v>4427</v>
      </c>
      <c s="460" t="s">
        <v>364</v>
      </c>
      <c s="459" t="s">
        <v>365</v>
      </c>
      <c s="459" t="s">
        <v>979</v>
      </c>
      <c s="459" t="s">
        <v>371</v>
      </c>
      <c s="459" t="s">
        <v>957</v>
      </c>
      <c s="459" t="s">
        <v>366</v>
      </c>
      <c s="459" t="s">
        <v>1</v>
      </c>
      <c s="24" t="s">
        <v>3899</v>
      </c>
      <c s="459" t="s">
        <v>367</v>
      </c>
      <c s="459" t="s">
        <v>372</v>
      </c>
      <c s="460">
        <v>1</v>
      </c>
      <c s="460">
        <v>1</v>
      </c>
      <c s="460">
        <v>1</v>
      </c>
      <c s="466">
        <v>0</v>
      </c>
      <c s="466">
        <v>0</v>
      </c>
      <c s="466">
        <v>1</v>
      </c>
      <c s="466">
        <v>1</v>
      </c>
      <c s="466">
        <v>1</v>
      </c>
      <c s="466">
        <v>0</v>
      </c>
      <c s="519">
        <v>1942691.3999999999</v>
      </c>
      <c s="463">
        <v>0</v>
      </c>
      <c s="464">
        <v>0</v>
      </c>
      <c s="464">
        <v>0</v>
      </c>
      <c s="464">
        <v>0</v>
      </c>
      <c s="469">
        <v>0</v>
      </c>
      <c s="469">
        <v>0</v>
      </c>
      <c s="465">
        <v>1942691.3999999999</v>
      </c>
      <c s="681">
        <v>45376</v>
      </c>
      <c s="682">
        <v>46471</v>
      </c>
      <c s="683">
        <v>1942691.3999999999</v>
      </c>
      <c s="862">
        <v>2.3194444444444446</v>
      </c>
      <c s="862">
        <v>3</v>
      </c>
      <c s="684">
        <v>0.087499999999999994</v>
      </c>
      <c s="473">
        <v>2.3194444444444446</v>
      </c>
      <c s="473">
        <v>2.9999999999999996</v>
      </c>
      <c s="474">
        <v>0.087499999999999994</v>
      </c>
      <c s="783" t="s">
        <v>1478</v>
      </c>
      <c s="783" t="s">
        <v>1479</v>
      </c>
    </row>
    <row r="1755" spans="1:41" s="783" customFormat="1" ht="14.4">
      <c r="A1755" s="24" t="s">
        <v>3891</v>
      </c>
      <c s="517">
        <v>1</v>
      </c>
      <c s="24" t="s">
        <v>4428</v>
      </c>
      <c s="460" t="s">
        <v>364</v>
      </c>
      <c s="459" t="s">
        <v>365</v>
      </c>
      <c s="459" t="s">
        <v>979</v>
      </c>
      <c s="459" t="s">
        <v>371</v>
      </c>
      <c s="459" t="s">
        <v>957</v>
      </c>
      <c s="459" t="s">
        <v>366</v>
      </c>
      <c s="459" t="s">
        <v>1</v>
      </c>
      <c s="24" t="s">
        <v>3900</v>
      </c>
      <c s="459" t="s">
        <v>367</v>
      </c>
      <c s="459" t="s">
        <v>372</v>
      </c>
      <c s="460">
        <v>1</v>
      </c>
      <c s="460">
        <v>1</v>
      </c>
      <c s="460">
        <v>1</v>
      </c>
      <c s="466">
        <v>0</v>
      </c>
      <c s="466">
        <v>0</v>
      </c>
      <c s="466">
        <v>1</v>
      </c>
      <c s="466">
        <v>1</v>
      </c>
      <c s="466">
        <v>1</v>
      </c>
      <c s="466">
        <v>0</v>
      </c>
      <c s="519">
        <v>2373776.2999999998</v>
      </c>
      <c s="463">
        <v>0</v>
      </c>
      <c s="464">
        <v>0</v>
      </c>
      <c s="464">
        <v>0</v>
      </c>
      <c s="464">
        <v>0</v>
      </c>
      <c s="469">
        <v>0</v>
      </c>
      <c s="469">
        <v>0</v>
      </c>
      <c s="465">
        <v>2373776.2999999998</v>
      </c>
      <c s="681">
        <v>45376</v>
      </c>
      <c s="682">
        <v>46471</v>
      </c>
      <c s="683">
        <v>2373776.2999999998</v>
      </c>
      <c s="862">
        <v>2.3194444444444446</v>
      </c>
      <c s="862">
        <v>3</v>
      </c>
      <c s="684">
        <v>0.087499999999999994</v>
      </c>
      <c s="473">
        <v>2.3194444444444446</v>
      </c>
      <c s="473">
        <v>3</v>
      </c>
      <c s="474">
        <v>0.087499999999999994</v>
      </c>
      <c s="783" t="s">
        <v>1478</v>
      </c>
      <c s="783" t="s">
        <v>1479</v>
      </c>
    </row>
    <row r="1756" spans="1:41" s="783" customFormat="1" ht="14.4">
      <c r="A1756" s="24" t="s">
        <v>3892</v>
      </c>
      <c s="517">
        <v>1</v>
      </c>
      <c s="24" t="s">
        <v>4429</v>
      </c>
      <c s="460" t="s">
        <v>364</v>
      </c>
      <c s="459" t="s">
        <v>365</v>
      </c>
      <c s="459" t="s">
        <v>979</v>
      </c>
      <c s="459" t="s">
        <v>371</v>
      </c>
      <c s="459" t="s">
        <v>957</v>
      </c>
      <c s="459" t="s">
        <v>366</v>
      </c>
      <c s="459" t="s">
        <v>1</v>
      </c>
      <c s="24" t="s">
        <v>3901</v>
      </c>
      <c s="459" t="s">
        <v>367</v>
      </c>
      <c s="459" t="s">
        <v>372</v>
      </c>
      <c s="460">
        <v>1</v>
      </c>
      <c s="460">
        <v>1</v>
      </c>
      <c s="460">
        <v>1</v>
      </c>
      <c s="466">
        <v>0</v>
      </c>
      <c s="466">
        <v>0</v>
      </c>
      <c s="466">
        <v>1</v>
      </c>
      <c s="466">
        <v>1</v>
      </c>
      <c s="466">
        <v>1</v>
      </c>
      <c s="466">
        <v>0</v>
      </c>
      <c s="519">
        <v>351016.28000000003</v>
      </c>
      <c s="463">
        <v>0</v>
      </c>
      <c s="464">
        <v>0</v>
      </c>
      <c s="464">
        <v>0</v>
      </c>
      <c s="464">
        <v>0</v>
      </c>
      <c s="469">
        <v>0</v>
      </c>
      <c s="469">
        <v>0</v>
      </c>
      <c s="465">
        <v>351016.28000000003</v>
      </c>
      <c s="681">
        <v>45376</v>
      </c>
      <c s="682">
        <v>46471</v>
      </c>
      <c s="683">
        <v>351016.28000000003</v>
      </c>
      <c s="862">
        <v>2.3194444444444446</v>
      </c>
      <c s="862">
        <v>3</v>
      </c>
      <c s="684">
        <v>0.087499999999999994</v>
      </c>
      <c s="473">
        <v>2.3194444444444446</v>
      </c>
      <c s="473">
        <v>3</v>
      </c>
      <c s="474">
        <v>0.087499999999999994</v>
      </c>
      <c s="783" t="s">
        <v>1478</v>
      </c>
      <c s="783" t="s">
        <v>1479</v>
      </c>
    </row>
    <row r="1757" spans="1:41" s="783" customFormat="1" ht="14.4">
      <c r="A1757" s="24" t="s">
        <v>3893</v>
      </c>
      <c s="517">
        <v>1</v>
      </c>
      <c s="24" t="s">
        <v>4430</v>
      </c>
      <c s="460" t="s">
        <v>364</v>
      </c>
      <c s="459" t="s">
        <v>365</v>
      </c>
      <c s="459" t="s">
        <v>979</v>
      </c>
      <c s="459" t="s">
        <v>371</v>
      </c>
      <c s="459" t="s">
        <v>957</v>
      </c>
      <c s="459" t="s">
        <v>366</v>
      </c>
      <c s="459" t="s">
        <v>1</v>
      </c>
      <c s="24" t="s">
        <v>3902</v>
      </c>
      <c s="459" t="s">
        <v>367</v>
      </c>
      <c s="459" t="s">
        <v>372</v>
      </c>
      <c s="460">
        <v>1</v>
      </c>
      <c s="460">
        <v>1</v>
      </c>
      <c s="460">
        <v>1</v>
      </c>
      <c s="466">
        <v>0</v>
      </c>
      <c s="466">
        <v>0</v>
      </c>
      <c s="466">
        <v>1</v>
      </c>
      <c s="466">
        <v>1</v>
      </c>
      <c s="466">
        <v>1</v>
      </c>
      <c s="466">
        <v>0</v>
      </c>
      <c s="519">
        <v>1445659.71</v>
      </c>
      <c s="463">
        <v>0</v>
      </c>
      <c s="464">
        <v>0</v>
      </c>
      <c s="464">
        <v>0</v>
      </c>
      <c s="464">
        <v>0</v>
      </c>
      <c s="469">
        <v>0</v>
      </c>
      <c s="469">
        <v>0</v>
      </c>
      <c s="465">
        <v>1445659.71</v>
      </c>
      <c s="681">
        <v>45376</v>
      </c>
      <c s="682">
        <v>46471</v>
      </c>
      <c s="683">
        <v>1445659.71</v>
      </c>
      <c s="862">
        <v>2.3194444444444446</v>
      </c>
      <c s="862">
        <v>3</v>
      </c>
      <c s="684">
        <v>0.087499999999999994</v>
      </c>
      <c s="473">
        <v>2.3194444444444446</v>
      </c>
      <c s="473">
        <v>3</v>
      </c>
      <c s="474">
        <v>0.087499999999999994</v>
      </c>
      <c s="783" t="s">
        <v>1478</v>
      </c>
      <c s="783" t="s">
        <v>1479</v>
      </c>
    </row>
    <row r="1758" spans="1:41" s="783" customFormat="1" ht="14.4">
      <c r="A1758" s="24" t="s">
        <v>3911</v>
      </c>
      <c s="517">
        <v>1</v>
      </c>
      <c s="24" t="s">
        <v>4431</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9250000</v>
      </c>
      <c s="464">
        <v>0</v>
      </c>
      <c s="469">
        <v>0</v>
      </c>
      <c s="469">
        <v>0</v>
      </c>
      <c s="465">
        <v>200000000</v>
      </c>
      <c s="681">
        <v>45425</v>
      </c>
      <c s="682">
        <v>47251</v>
      </c>
      <c s="683">
        <v>200000000</v>
      </c>
      <c s="862">
        <v>4.4527777777777775</v>
      </c>
      <c s="862">
        <v>5</v>
      </c>
      <c s="684">
        <v>0.092499999999999999</v>
      </c>
      <c s="473">
        <v>4.4527777777777775</v>
      </c>
      <c s="473">
        <v>5</v>
      </c>
      <c s="474">
        <v>0.092499999999999999</v>
      </c>
      <c s="783" t="s">
        <v>1478</v>
      </c>
      <c s="783" t="s">
        <v>1479</v>
      </c>
    </row>
    <row r="1759" spans="1:41" s="783" customFormat="1" ht="14.4">
      <c r="A1759" s="24" t="s">
        <v>3912</v>
      </c>
      <c s="517">
        <v>1</v>
      </c>
      <c s="24" t="s">
        <v>4432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46757.5</v>
      </c>
      <c s="463">
        <v>0</v>
      </c>
      <c s="464">
        <v>0</v>
      </c>
      <c s="464">
        <v>148.84</v>
      </c>
      <c s="464">
        <v>0</v>
      </c>
      <c s="469">
        <v>0</v>
      </c>
      <c s="469">
        <v>0</v>
      </c>
      <c s="465">
        <v>46757.5</v>
      </c>
      <c s="681">
        <v>45455</v>
      </c>
      <c s="682">
        <v>46185</v>
      </c>
      <c s="683">
        <v>46757.5</v>
      </c>
      <c s="862">
        <v>1.5333333333333334</v>
      </c>
      <c s="862">
        <v>2</v>
      </c>
      <c s="684">
        <v>0.038199999999999998</v>
      </c>
      <c s="473">
        <v>1.5333333333333334</v>
      </c>
      <c s="473">
        <v>2</v>
      </c>
      <c s="474">
        <v>0.038199999999999998</v>
      </c>
      <c s="783" t="s">
        <v>1478</v>
      </c>
      <c s="783" t="s">
        <v>1479</v>
      </c>
    </row>
    <row r="1760" spans="1:41" s="783" customFormat="1" ht="14.4">
      <c r="A1760" s="24" t="s">
        <v>3912</v>
      </c>
      <c s="517">
        <v>2</v>
      </c>
      <c s="24" t="s">
        <v>4433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225970</v>
      </c>
      <c s="463">
        <v>0</v>
      </c>
      <c s="464">
        <v>0</v>
      </c>
      <c s="464">
        <v>809.73000000000002</v>
      </c>
      <c s="464">
        <v>0</v>
      </c>
      <c s="469">
        <v>0</v>
      </c>
      <c s="469">
        <v>0</v>
      </c>
      <c s="465">
        <v>225970</v>
      </c>
      <c s="681">
        <v>45455</v>
      </c>
      <c s="682">
        <v>46550</v>
      </c>
      <c s="683">
        <v>225970</v>
      </c>
      <c s="862">
        <v>2.5333333333333332</v>
      </c>
      <c s="862">
        <v>3</v>
      </c>
      <c s="684">
        <v>0.042999999999999997</v>
      </c>
      <c s="473">
        <v>2.5333333333333328</v>
      </c>
      <c s="473">
        <v>3</v>
      </c>
      <c s="474">
        <v>0.042999999999999997</v>
      </c>
      <c s="783" t="s">
        <v>1478</v>
      </c>
      <c s="783" t="s">
        <v>1479</v>
      </c>
    </row>
    <row r="1761" spans="1:41" s="783" customFormat="1" ht="14.4">
      <c r="A1761" s="24" t="s">
        <v>3912</v>
      </c>
      <c s="517">
        <v>3</v>
      </c>
      <c s="24" t="s">
        <v>4434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1633857.5</v>
      </c>
      <c s="463">
        <v>0</v>
      </c>
      <c s="464">
        <v>0</v>
      </c>
      <c s="464">
        <v>6412.8900000000003</v>
      </c>
      <c s="464">
        <v>0</v>
      </c>
      <c s="469">
        <v>0</v>
      </c>
      <c s="469">
        <v>0</v>
      </c>
      <c s="465">
        <v>1633857.5</v>
      </c>
      <c s="681">
        <v>45455</v>
      </c>
      <c s="682">
        <v>46916</v>
      </c>
      <c s="683">
        <v>1633857.5</v>
      </c>
      <c s="862">
        <v>3.5333333333333332</v>
      </c>
      <c s="862">
        <v>4</v>
      </c>
      <c s="684">
        <v>0.047100000000000003</v>
      </c>
      <c s="473">
        <v>3.5333333333333328</v>
      </c>
      <c s="473">
        <v>4</v>
      </c>
      <c s="474">
        <v>0.047100000000000003</v>
      </c>
      <c s="783" t="s">
        <v>1478</v>
      </c>
      <c s="783" t="s">
        <v>1479</v>
      </c>
    </row>
    <row r="1762" spans="1:41" s="783" customFormat="1" ht="14.4">
      <c r="A1762" s="24" t="s">
        <v>3912</v>
      </c>
      <c s="517">
        <v>4</v>
      </c>
      <c s="24" t="s">
        <v>4435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18242652.5</v>
      </c>
      <c s="463">
        <v>0</v>
      </c>
      <c s="464">
        <v>0</v>
      </c>
      <c s="464">
        <v>77075.210000000006</v>
      </c>
      <c s="464">
        <v>0</v>
      </c>
      <c s="469">
        <v>0</v>
      </c>
      <c s="469">
        <v>0</v>
      </c>
      <c s="465">
        <v>18242652.5</v>
      </c>
      <c s="681">
        <v>45455</v>
      </c>
      <c s="682">
        <v>47281</v>
      </c>
      <c s="683">
        <v>18242652.5</v>
      </c>
      <c s="862">
        <v>4.5333333333333332</v>
      </c>
      <c s="862">
        <v>5</v>
      </c>
      <c s="684">
        <v>0.050700000000000002</v>
      </c>
      <c s="473">
        <v>4.5333333333333332</v>
      </c>
      <c s="473">
        <v>5</v>
      </c>
      <c s="474">
        <v>0.050700000000000002</v>
      </c>
      <c s="783" t="s">
        <v>1478</v>
      </c>
      <c s="783" t="s">
        <v>1479</v>
      </c>
    </row>
    <row r="1763" spans="1:41" s="783" customFormat="1" ht="14.4">
      <c r="A1763" s="24" t="s">
        <v>3912</v>
      </c>
      <c s="517">
        <v>5</v>
      </c>
      <c s="24" t="s">
        <v>4436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4552440</v>
      </c>
      <c s="463">
        <v>0</v>
      </c>
      <c s="464">
        <v>0</v>
      </c>
      <c s="464">
        <v>20334.23</v>
      </c>
      <c s="464">
        <v>0</v>
      </c>
      <c s="469">
        <v>0</v>
      </c>
      <c s="469">
        <v>0</v>
      </c>
      <c s="465">
        <v>4552440</v>
      </c>
      <c s="681">
        <v>45455</v>
      </c>
      <c s="682">
        <v>47646</v>
      </c>
      <c s="683">
        <v>4552440</v>
      </c>
      <c s="862">
        <v>5.5333333333333332</v>
      </c>
      <c s="862">
        <v>6</v>
      </c>
      <c s="684">
        <v>0.053600000000000002</v>
      </c>
      <c s="473">
        <v>5.5333333333333332</v>
      </c>
      <c s="473">
        <v>6</v>
      </c>
      <c s="474">
        <v>0.053600000000000002</v>
      </c>
      <c s="783" t="s">
        <v>1478</v>
      </c>
      <c s="783" t="s">
        <v>1479</v>
      </c>
    </row>
    <row r="1764" spans="1:41" s="783" customFormat="1" ht="14.4">
      <c r="A1764" s="24" t="s">
        <v>3912</v>
      </c>
      <c s="517">
        <v>6</v>
      </c>
      <c s="24" t="s">
        <v>4437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53100</v>
      </c>
      <c s="463">
        <v>0</v>
      </c>
      <c s="464">
        <v>0</v>
      </c>
      <c s="464">
        <v>249.56999999999999</v>
      </c>
      <c s="464">
        <v>0</v>
      </c>
      <c s="469">
        <v>0</v>
      </c>
      <c s="469">
        <v>0</v>
      </c>
      <c s="465">
        <v>53100</v>
      </c>
      <c s="681">
        <v>45455</v>
      </c>
      <c s="682">
        <v>48011</v>
      </c>
      <c s="683">
        <v>53100</v>
      </c>
      <c s="862">
        <v>6.5333333333333332</v>
      </c>
      <c s="862">
        <v>7</v>
      </c>
      <c s="684">
        <v>0.056399999999999999</v>
      </c>
      <c s="473">
        <v>6.5333333333333332</v>
      </c>
      <c s="473">
        <v>7</v>
      </c>
      <c s="474">
        <v>0.056400000000000006</v>
      </c>
      <c s="783" t="s">
        <v>1478</v>
      </c>
      <c s="783" t="s">
        <v>1479</v>
      </c>
    </row>
    <row r="1765" spans="1:41" s="783" customFormat="1" ht="14.4">
      <c r="A1765" s="24" t="s">
        <v>3913</v>
      </c>
      <c s="517">
        <v>1</v>
      </c>
      <c s="24" t="s">
        <v>4438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4505708.7800000003</v>
      </c>
      <c s="463">
        <v>0</v>
      </c>
      <c s="464">
        <v>0</v>
      </c>
      <c s="464">
        <v>0</v>
      </c>
      <c s="464">
        <v>0</v>
      </c>
      <c s="469">
        <v>0</v>
      </c>
      <c s="469">
        <v>0</v>
      </c>
      <c s="465">
        <v>4505708.7800000003</v>
      </c>
      <c s="681">
        <v>45455</v>
      </c>
      <c s="682">
        <v>47281</v>
      </c>
      <c s="683">
        <v>4505708.7800000003</v>
      </c>
      <c s="862">
        <v>4.5333333333333332</v>
      </c>
      <c s="862">
        <v>5</v>
      </c>
      <c s="684">
        <v>0.092499999999999999</v>
      </c>
      <c s="473">
        <v>4.5333333333333332</v>
      </c>
      <c s="473">
        <v>5</v>
      </c>
      <c s="474">
        <v>0.092499999999999999</v>
      </c>
      <c s="783" t="s">
        <v>1478</v>
      </c>
      <c s="783" t="s">
        <v>1479</v>
      </c>
    </row>
    <row r="1766" spans="1:41" s="783" customFormat="1" ht="14.4">
      <c r="A1766" s="24" t="s">
        <v>3914</v>
      </c>
      <c s="517">
        <v>1</v>
      </c>
      <c s="24" t="s">
        <v>4439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972682</v>
      </c>
      <c s="463">
        <v>0</v>
      </c>
      <c s="464">
        <v>0</v>
      </c>
      <c s="464">
        <v>0</v>
      </c>
      <c s="464">
        <v>0</v>
      </c>
      <c s="469">
        <v>0</v>
      </c>
      <c s="469">
        <v>0</v>
      </c>
      <c s="465">
        <v>972682</v>
      </c>
      <c s="681">
        <v>45372</v>
      </c>
      <c s="682">
        <v>45737</v>
      </c>
      <c s="683">
        <v>972682</v>
      </c>
      <c s="862">
        <v>0.30833333333333335</v>
      </c>
      <c s="862">
        <v>1</v>
      </c>
      <c s="684">
        <v>0.049000000000000002</v>
      </c>
      <c s="473">
        <v>0.30833333333333335</v>
      </c>
      <c s="473">
        <v>1</v>
      </c>
      <c s="474">
        <v>0.049000000000000002</v>
      </c>
      <c s="783" t="s">
        <v>1478</v>
      </c>
      <c s="783" t="s">
        <v>1479</v>
      </c>
    </row>
    <row r="1767" spans="1:41" s="783" customFormat="1" ht="14.4">
      <c r="A1767" s="24" t="s">
        <v>3915</v>
      </c>
      <c s="517">
        <v>1</v>
      </c>
      <c s="24" t="s">
        <v>4440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11400000</v>
      </c>
      <c s="463">
        <v>0</v>
      </c>
      <c s="464">
        <v>0</v>
      </c>
      <c s="464">
        <v>0</v>
      </c>
      <c s="464">
        <v>0</v>
      </c>
      <c s="469">
        <v>0</v>
      </c>
      <c s="469">
        <v>0</v>
      </c>
      <c s="465">
        <v>11400000</v>
      </c>
      <c s="681">
        <v>45376</v>
      </c>
      <c s="682">
        <v>46471</v>
      </c>
      <c s="683">
        <v>11400000</v>
      </c>
      <c s="862">
        <v>2.3194444444444446</v>
      </c>
      <c s="862">
        <v>3</v>
      </c>
      <c s="684">
        <v>0.087499999999999994</v>
      </c>
      <c s="473">
        <v>2.3194444444444446</v>
      </c>
      <c s="473">
        <v>3</v>
      </c>
      <c s="474">
        <v>0.087499999999999994</v>
      </c>
      <c s="783" t="s">
        <v>1478</v>
      </c>
      <c s="783" t="s">
        <v>1479</v>
      </c>
    </row>
    <row r="1768" spans="1:41" s="783" customFormat="1" ht="14.4">
      <c r="A1768" s="24" t="s">
        <v>3916</v>
      </c>
      <c s="517">
        <v>1</v>
      </c>
      <c s="24" t="s">
        <v>4441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70357.5</v>
      </c>
      <c s="463">
        <v>0</v>
      </c>
      <c s="464">
        <v>0</v>
      </c>
      <c s="464">
        <v>190.55000000000001</v>
      </c>
      <c s="464">
        <v>0</v>
      </c>
      <c s="469">
        <v>0</v>
      </c>
      <c s="469">
        <v>0</v>
      </c>
      <c s="465">
        <v>70357.5</v>
      </c>
      <c s="681">
        <v>45470</v>
      </c>
      <c s="682">
        <v>45835</v>
      </c>
      <c s="683">
        <v>70357.5</v>
      </c>
      <c s="862">
        <v>0.57499999999999996</v>
      </c>
      <c s="862">
        <v>1</v>
      </c>
      <c s="684">
        <v>0.032500000000000001</v>
      </c>
      <c s="473">
        <v>0.57499999999999996</v>
      </c>
      <c s="473">
        <v>1</v>
      </c>
      <c s="474">
        <v>0.032500000000000001</v>
      </c>
      <c s="783" t="s">
        <v>1478</v>
      </c>
      <c s="783" t="s">
        <v>1479</v>
      </c>
    </row>
    <row r="1769" spans="1:41" s="783" customFormat="1" ht="14.4">
      <c r="A1769" s="24" t="s">
        <v>3916</v>
      </c>
      <c s="517">
        <v>2</v>
      </c>
      <c s="24" t="s">
        <v>4442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108265</v>
      </c>
      <c s="463">
        <v>0</v>
      </c>
      <c s="464">
        <v>0</v>
      </c>
      <c s="464">
        <v>344.63999999999999</v>
      </c>
      <c s="464">
        <v>0</v>
      </c>
      <c s="469">
        <v>0</v>
      </c>
      <c s="469">
        <v>0</v>
      </c>
      <c s="465">
        <v>108265</v>
      </c>
      <c s="681">
        <v>45470</v>
      </c>
      <c s="682">
        <v>46200</v>
      </c>
      <c s="683">
        <v>108265</v>
      </c>
      <c s="862">
        <v>1.575</v>
      </c>
      <c s="862">
        <v>2</v>
      </c>
      <c s="684">
        <v>0.038199999999999998</v>
      </c>
      <c s="473">
        <v>1.575</v>
      </c>
      <c s="473">
        <v>2</v>
      </c>
      <c s="474">
        <v>0.038199999999999998</v>
      </c>
      <c s="783" t="s">
        <v>1478</v>
      </c>
      <c s="783" t="s">
        <v>1479</v>
      </c>
    </row>
    <row r="1770" spans="1:41" s="783" customFormat="1" ht="14.4">
      <c r="A1770" s="24" t="s">
        <v>3916</v>
      </c>
      <c s="517">
        <v>3</v>
      </c>
      <c s="24" t="s">
        <v>4443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268597.5</v>
      </c>
      <c s="463">
        <v>0</v>
      </c>
      <c s="464">
        <v>0</v>
      </c>
      <c s="464">
        <v>962.47000000000003</v>
      </c>
      <c s="464">
        <v>0</v>
      </c>
      <c s="469">
        <v>0</v>
      </c>
      <c s="469">
        <v>0</v>
      </c>
      <c s="465">
        <v>268597.5</v>
      </c>
      <c s="681">
        <v>45470</v>
      </c>
      <c s="682">
        <v>46565</v>
      </c>
      <c s="683">
        <v>268597.5</v>
      </c>
      <c s="862">
        <v>2.5750000000000002</v>
      </c>
      <c s="862">
        <v>3</v>
      </c>
      <c s="684">
        <v>0.042999999999999997</v>
      </c>
      <c s="473">
        <v>2.5750000000000002</v>
      </c>
      <c s="473">
        <v>3</v>
      </c>
      <c s="474">
        <v>0.042999999999999997</v>
      </c>
      <c s="783" t="s">
        <v>1478</v>
      </c>
      <c s="783" t="s">
        <v>1479</v>
      </c>
    </row>
    <row r="1771" spans="1:41" s="783" customFormat="1" ht="14.4">
      <c r="A1771" s="24" t="s">
        <v>3916</v>
      </c>
      <c s="517">
        <v>4</v>
      </c>
      <c s="24" t="s">
        <v>4444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342495</v>
      </c>
      <c s="463">
        <v>0</v>
      </c>
      <c s="464">
        <v>0</v>
      </c>
      <c s="464">
        <v>1344.29</v>
      </c>
      <c s="464">
        <v>0</v>
      </c>
      <c s="469">
        <v>0</v>
      </c>
      <c s="469">
        <v>0</v>
      </c>
      <c s="465">
        <v>342495</v>
      </c>
      <c s="681">
        <v>45470</v>
      </c>
      <c s="682">
        <v>46931</v>
      </c>
      <c s="683">
        <v>342495</v>
      </c>
      <c s="862">
        <v>3.5750000000000002</v>
      </c>
      <c s="862">
        <v>4</v>
      </c>
      <c s="684">
        <v>0.047100000000000003</v>
      </c>
      <c s="473">
        <v>3.5750000000000002</v>
      </c>
      <c s="473">
        <v>4</v>
      </c>
      <c s="474">
        <v>0.047100000000000003</v>
      </c>
      <c s="783" t="s">
        <v>1478</v>
      </c>
      <c s="783" t="s">
        <v>1479</v>
      </c>
    </row>
    <row r="1772" spans="1:41" s="783" customFormat="1" ht="14.4">
      <c r="A1772" s="24" t="s">
        <v>3916</v>
      </c>
      <c s="517">
        <v>5</v>
      </c>
      <c s="24" t="s">
        <v>4445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327155</v>
      </c>
      <c s="463">
        <v>0</v>
      </c>
      <c s="464">
        <v>0</v>
      </c>
      <c s="464">
        <v>1382.23</v>
      </c>
      <c s="464">
        <v>0</v>
      </c>
      <c s="469">
        <v>0</v>
      </c>
      <c s="469">
        <v>0</v>
      </c>
      <c s="465">
        <v>327155</v>
      </c>
      <c s="681">
        <v>45470</v>
      </c>
      <c s="682">
        <v>47296</v>
      </c>
      <c s="683">
        <v>327155</v>
      </c>
      <c s="862">
        <v>4.5750000000000002</v>
      </c>
      <c s="862">
        <v>5</v>
      </c>
      <c s="684">
        <v>0.050700000000000002</v>
      </c>
      <c s="473">
        <v>4.5750000000000002</v>
      </c>
      <c s="473">
        <v>5</v>
      </c>
      <c s="474">
        <v>0.050700000000000002</v>
      </c>
      <c s="783" t="s">
        <v>1478</v>
      </c>
      <c s="783" t="s">
        <v>1479</v>
      </c>
    </row>
    <row r="1773" spans="1:41" s="783" customFormat="1" ht="14.4">
      <c r="A1773" s="24" t="s">
        <v>3916</v>
      </c>
      <c s="517">
        <v>6</v>
      </c>
      <c s="24" t="s">
        <v>4446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285117.5</v>
      </c>
      <c s="463">
        <v>0</v>
      </c>
      <c s="464">
        <v>0</v>
      </c>
      <c s="464">
        <v>1273.52</v>
      </c>
      <c s="464">
        <v>0</v>
      </c>
      <c s="469">
        <v>0</v>
      </c>
      <c s="469">
        <v>0</v>
      </c>
      <c s="465">
        <v>285117.5</v>
      </c>
      <c s="681">
        <v>45470</v>
      </c>
      <c s="682">
        <v>47661</v>
      </c>
      <c s="683">
        <v>285117.5</v>
      </c>
      <c s="862">
        <v>5.5750000000000002</v>
      </c>
      <c s="862">
        <v>6</v>
      </c>
      <c s="684">
        <v>0.053600000000000002</v>
      </c>
      <c s="473">
        <v>5.5750000000000002</v>
      </c>
      <c s="473">
        <v>6</v>
      </c>
      <c s="474">
        <v>0.053600000000000002</v>
      </c>
      <c s="783" t="s">
        <v>1478</v>
      </c>
      <c s="783" t="s">
        <v>1479</v>
      </c>
    </row>
    <row r="1774" spans="1:41" s="783" customFormat="1" ht="14.4">
      <c r="A1774" s="24" t="s">
        <v>3916</v>
      </c>
      <c s="517">
        <v>7</v>
      </c>
      <c s="24" t="s">
        <v>4447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234023.5</v>
      </c>
      <c s="463">
        <v>0</v>
      </c>
      <c s="464">
        <v>0</v>
      </c>
      <c s="464">
        <v>1099.9100000000001</v>
      </c>
      <c s="464">
        <v>0</v>
      </c>
      <c s="469">
        <v>0</v>
      </c>
      <c s="469">
        <v>0</v>
      </c>
      <c s="465">
        <v>234023.5</v>
      </c>
      <c s="681">
        <v>45470</v>
      </c>
      <c s="682">
        <v>48026</v>
      </c>
      <c s="683">
        <v>234023.5</v>
      </c>
      <c s="862">
        <v>6.5750000000000002</v>
      </c>
      <c s="862">
        <v>7</v>
      </c>
      <c s="684">
        <v>0.056399999999999999</v>
      </c>
      <c s="473">
        <v>6.5750000000000002</v>
      </c>
      <c s="473">
        <v>7</v>
      </c>
      <c s="474">
        <v>0.056399999999999999</v>
      </c>
      <c s="783" t="s">
        <v>1478</v>
      </c>
      <c s="783" t="s">
        <v>1479</v>
      </c>
    </row>
    <row r="1775" spans="1:41" s="783" customFormat="1" ht="14.4">
      <c r="A1775" s="24" t="s">
        <v>3916</v>
      </c>
      <c s="517">
        <v>8</v>
      </c>
      <c s="24" t="s">
        <v>4448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1039521</v>
      </c>
      <c s="463">
        <v>0</v>
      </c>
      <c s="464">
        <v>0</v>
      </c>
      <c s="464">
        <v>5136.9700000000003</v>
      </c>
      <c s="464">
        <v>0</v>
      </c>
      <c s="469">
        <v>0</v>
      </c>
      <c s="469">
        <v>0</v>
      </c>
      <c s="465">
        <v>1039521</v>
      </c>
      <c s="681">
        <v>45470</v>
      </c>
      <c s="682">
        <v>48392</v>
      </c>
      <c s="683">
        <v>1039521</v>
      </c>
      <c s="862">
        <v>7.5750000000000002</v>
      </c>
      <c s="862">
        <v>8</v>
      </c>
      <c s="684">
        <v>0.059299999999999999</v>
      </c>
      <c s="473">
        <v>7.5750000000000002</v>
      </c>
      <c s="473">
        <v>8</v>
      </c>
      <c s="474">
        <v>0.059299999999999999</v>
      </c>
      <c s="783" t="s">
        <v>1478</v>
      </c>
      <c s="783" t="s">
        <v>1479</v>
      </c>
    </row>
    <row r="1776" spans="1:41" s="783" customFormat="1" ht="14.4">
      <c r="A1776" s="24" t="s">
        <v>3916</v>
      </c>
      <c s="517">
        <v>9</v>
      </c>
      <c s="24" t="s">
        <v>4449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763902.5</v>
      </c>
      <c s="463">
        <v>0</v>
      </c>
      <c s="464">
        <v>0</v>
      </c>
      <c s="464">
        <v>3953.1999999999998</v>
      </c>
      <c s="464">
        <v>0</v>
      </c>
      <c s="469">
        <v>0</v>
      </c>
      <c s="469">
        <v>0</v>
      </c>
      <c s="465">
        <v>763902.5</v>
      </c>
      <c s="681">
        <v>45470</v>
      </c>
      <c s="682">
        <v>48757</v>
      </c>
      <c s="683">
        <v>763902.5</v>
      </c>
      <c s="862">
        <v>8.5749999999999993</v>
      </c>
      <c s="862">
        <v>9</v>
      </c>
      <c s="684">
        <v>0.062100000000000002</v>
      </c>
      <c s="473">
        <v>8.5749999999999993</v>
      </c>
      <c s="473">
        <v>9</v>
      </c>
      <c s="474">
        <v>0.062099999999999995</v>
      </c>
      <c s="783" t="s">
        <v>1478</v>
      </c>
      <c s="783" t="s">
        <v>1479</v>
      </c>
    </row>
    <row r="1777" spans="1:41" s="783" customFormat="1" ht="14.4">
      <c r="A1777" s="24" t="s">
        <v>3917</v>
      </c>
      <c s="517">
        <v>1</v>
      </c>
      <c s="24" t="s">
        <v>4450</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100000000</v>
      </c>
      <c s="463">
        <v>0</v>
      </c>
      <c s="464">
        <v>0</v>
      </c>
      <c s="464">
        <v>4625000</v>
      </c>
      <c s="464">
        <v>0</v>
      </c>
      <c s="469">
        <v>0</v>
      </c>
      <c s="469">
        <v>0</v>
      </c>
      <c s="465">
        <v>100000000</v>
      </c>
      <c s="681">
        <v>45425</v>
      </c>
      <c s="682">
        <v>47251</v>
      </c>
      <c s="683">
        <v>100000000</v>
      </c>
      <c s="862">
        <v>4.4527777777777775</v>
      </c>
      <c s="862">
        <v>5</v>
      </c>
      <c s="684">
        <v>0.092499999999999999</v>
      </c>
      <c s="473">
        <v>4.4527777777777775</v>
      </c>
      <c s="473">
        <v>5</v>
      </c>
      <c s="474">
        <v>0.092499999999999999</v>
      </c>
      <c s="783" t="s">
        <v>1478</v>
      </c>
      <c s="783" t="s">
        <v>1479</v>
      </c>
    </row>
    <row r="1778" spans="1:41" s="783" customFormat="1" ht="14.4">
      <c r="A1778" s="24" t="s">
        <v>3939</v>
      </c>
      <c s="517">
        <v>1</v>
      </c>
      <c s="24" t="s">
        <v>4451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15000000</v>
      </c>
      <c s="463">
        <v>0</v>
      </c>
      <c s="464">
        <v>0</v>
      </c>
      <c s="464">
        <v>0</v>
      </c>
      <c s="464">
        <v>0</v>
      </c>
      <c s="469">
        <v>0</v>
      </c>
      <c s="469">
        <v>0</v>
      </c>
      <c s="465">
        <v>15000000</v>
      </c>
      <c s="682">
        <v>45376</v>
      </c>
      <c s="682">
        <v>46471</v>
      </c>
      <c s="683">
        <v>15000000</v>
      </c>
      <c s="862">
        <v>2.3194444444444446</v>
      </c>
      <c s="862">
        <v>3</v>
      </c>
      <c s="684">
        <v>0.087499999999999994</v>
      </c>
      <c s="473">
        <v>2.3194444444444446</v>
      </c>
      <c s="473">
        <v>3</v>
      </c>
      <c s="474">
        <v>0.087499999999999994</v>
      </c>
      <c s="783" t="s">
        <v>1478</v>
      </c>
      <c s="783" t="s">
        <v>1479</v>
      </c>
    </row>
    <row r="1779" spans="1:41" s="783" customFormat="1" ht="14.4">
      <c r="A1779" s="24" t="s">
        <v>3940</v>
      </c>
      <c s="517">
        <v>1</v>
      </c>
      <c s="24" t="s">
        <v>4452</v>
      </c>
      <c s="460" t="s">
        <v>364</v>
      </c>
      <c s="459" t="s">
        <v>365</v>
      </c>
      <c s="459" t="s">
        <v>979</v>
      </c>
      <c s="459" t="s">
        <v>371</v>
      </c>
      <c s="459" t="s">
        <v>957</v>
      </c>
      <c s="459" t="s">
        <v>366</v>
      </c>
      <c s="459" t="s">
        <v>1</v>
      </c>
      <c s="24" t="s">
        <v>3971</v>
      </c>
      <c s="459" t="s">
        <v>367</v>
      </c>
      <c s="459" t="s">
        <v>372</v>
      </c>
      <c s="460">
        <v>1</v>
      </c>
      <c s="460">
        <v>1</v>
      </c>
      <c s="460">
        <v>1</v>
      </c>
      <c s="466">
        <v>0</v>
      </c>
      <c s="466">
        <v>0</v>
      </c>
      <c s="466">
        <v>1</v>
      </c>
      <c s="466">
        <v>1</v>
      </c>
      <c s="466">
        <v>1</v>
      </c>
      <c s="466">
        <v>0</v>
      </c>
      <c s="519">
        <v>1078927.6899999999</v>
      </c>
      <c s="463">
        <v>0</v>
      </c>
      <c s="464">
        <v>0</v>
      </c>
      <c s="464">
        <v>0</v>
      </c>
      <c s="464">
        <v>0</v>
      </c>
      <c s="469">
        <v>0</v>
      </c>
      <c s="469">
        <v>0</v>
      </c>
      <c s="465">
        <v>1078927.6899999999</v>
      </c>
      <c s="682">
        <v>45387</v>
      </c>
      <c s="682">
        <v>46482</v>
      </c>
      <c s="683">
        <v>1078927.6899999999</v>
      </c>
      <c s="862">
        <v>2.3472222222222223</v>
      </c>
      <c s="862">
        <v>3</v>
      </c>
      <c s="684">
        <v>0.087499999999999994</v>
      </c>
      <c s="473">
        <v>2.3472222222222223</v>
      </c>
      <c s="473">
        <v>3</v>
      </c>
      <c s="474">
        <v>0.087499999999999994</v>
      </c>
      <c s="783" t="s">
        <v>1478</v>
      </c>
      <c s="783" t="s">
        <v>1479</v>
      </c>
    </row>
    <row r="1780" spans="1:41" s="783" customFormat="1" ht="14.4">
      <c r="A1780" s="24" t="s">
        <v>3941</v>
      </c>
      <c s="517">
        <v>1</v>
      </c>
      <c s="24" t="s">
        <v>4453</v>
      </c>
      <c s="460" t="s">
        <v>364</v>
      </c>
      <c s="459" t="s">
        <v>365</v>
      </c>
      <c s="459" t="s">
        <v>979</v>
      </c>
      <c s="459" t="s">
        <v>371</v>
      </c>
      <c s="459" t="s">
        <v>957</v>
      </c>
      <c s="459" t="s">
        <v>366</v>
      </c>
      <c s="459" t="s">
        <v>1</v>
      </c>
      <c s="24" t="s">
        <v>3972</v>
      </c>
      <c s="459" t="s">
        <v>367</v>
      </c>
      <c s="459" t="s">
        <v>372</v>
      </c>
      <c s="460">
        <v>1</v>
      </c>
      <c s="460">
        <v>1</v>
      </c>
      <c s="460">
        <v>1</v>
      </c>
      <c s="466">
        <v>0</v>
      </c>
      <c s="466">
        <v>0</v>
      </c>
      <c s="466">
        <v>1</v>
      </c>
      <c s="466">
        <v>1</v>
      </c>
      <c s="466">
        <v>1</v>
      </c>
      <c s="466">
        <v>0</v>
      </c>
      <c s="519">
        <v>1754764.5900000001</v>
      </c>
      <c s="463">
        <v>0</v>
      </c>
      <c s="464">
        <v>0</v>
      </c>
      <c s="464">
        <v>0</v>
      </c>
      <c s="464">
        <v>0</v>
      </c>
      <c s="469">
        <v>0</v>
      </c>
      <c s="469">
        <v>0</v>
      </c>
      <c s="465">
        <v>1754764.5900000001</v>
      </c>
      <c s="682">
        <v>45387</v>
      </c>
      <c s="682">
        <v>46482</v>
      </c>
      <c s="683">
        <v>1754764.5900000001</v>
      </c>
      <c s="862">
        <v>2.3472222222222223</v>
      </c>
      <c s="862">
        <v>3</v>
      </c>
      <c s="684">
        <v>0.087499999999999994</v>
      </c>
      <c s="473">
        <v>2.3472222222222223</v>
      </c>
      <c s="473">
        <v>3</v>
      </c>
      <c s="474">
        <v>0.087499999999999994</v>
      </c>
      <c s="783" t="s">
        <v>1478</v>
      </c>
      <c s="783" t="s">
        <v>1479</v>
      </c>
    </row>
    <row r="1781" spans="1:41" s="783" customFormat="1" ht="14.4">
      <c r="A1781" s="24" t="s">
        <v>3942</v>
      </c>
      <c s="517">
        <v>1</v>
      </c>
      <c s="24" t="s">
        <v>4454</v>
      </c>
      <c s="460" t="s">
        <v>364</v>
      </c>
      <c s="459" t="s">
        <v>365</v>
      </c>
      <c s="459" t="s">
        <v>979</v>
      </c>
      <c s="459" t="s">
        <v>371</v>
      </c>
      <c s="459" t="s">
        <v>957</v>
      </c>
      <c s="459" t="s">
        <v>366</v>
      </c>
      <c s="459" t="s">
        <v>1</v>
      </c>
      <c s="24" t="s">
        <v>3973</v>
      </c>
      <c s="459" t="s">
        <v>367</v>
      </c>
      <c s="459" t="s">
        <v>372</v>
      </c>
      <c s="460">
        <v>1</v>
      </c>
      <c s="460">
        <v>1</v>
      </c>
      <c s="460">
        <v>1</v>
      </c>
      <c s="466">
        <v>0</v>
      </c>
      <c s="466">
        <v>0</v>
      </c>
      <c s="466">
        <v>1</v>
      </c>
      <c s="466">
        <v>1</v>
      </c>
      <c s="466">
        <v>1</v>
      </c>
      <c s="466">
        <v>0</v>
      </c>
      <c s="519">
        <v>176856.60000000001</v>
      </c>
      <c s="463">
        <v>0</v>
      </c>
      <c s="464">
        <v>0</v>
      </c>
      <c s="464">
        <v>0</v>
      </c>
      <c s="464">
        <v>0</v>
      </c>
      <c s="469">
        <v>0</v>
      </c>
      <c s="469">
        <v>0</v>
      </c>
      <c s="465">
        <v>176856.60000000001</v>
      </c>
      <c s="682">
        <v>45387</v>
      </c>
      <c s="682">
        <v>46482</v>
      </c>
      <c s="683">
        <v>176856.60000000001</v>
      </c>
      <c s="862">
        <v>2.3472222222222223</v>
      </c>
      <c s="862">
        <v>3</v>
      </c>
      <c s="684">
        <v>0.087499999999999994</v>
      </c>
      <c s="473">
        <v>2.3472222222222223</v>
      </c>
      <c s="473">
        <v>3</v>
      </c>
      <c s="474">
        <v>0.087499999999999994</v>
      </c>
      <c s="783" t="s">
        <v>1478</v>
      </c>
      <c s="783" t="s">
        <v>1479</v>
      </c>
    </row>
    <row r="1782" spans="1:41" s="783" customFormat="1" ht="14.4">
      <c r="A1782" s="24" t="s">
        <v>3943</v>
      </c>
      <c s="517">
        <v>1</v>
      </c>
      <c s="24" t="s">
        <v>4455</v>
      </c>
      <c s="460" t="s">
        <v>364</v>
      </c>
      <c s="459" t="s">
        <v>365</v>
      </c>
      <c s="459" t="s">
        <v>979</v>
      </c>
      <c s="459" t="s">
        <v>371</v>
      </c>
      <c s="459" t="s">
        <v>957</v>
      </c>
      <c s="459" t="s">
        <v>366</v>
      </c>
      <c s="459" t="s">
        <v>1</v>
      </c>
      <c s="24" t="s">
        <v>3974</v>
      </c>
      <c s="459" t="s">
        <v>367</v>
      </c>
      <c s="459" t="s">
        <v>372</v>
      </c>
      <c s="460">
        <v>1</v>
      </c>
      <c s="460">
        <v>1</v>
      </c>
      <c s="460">
        <v>1</v>
      </c>
      <c s="466">
        <v>0</v>
      </c>
      <c s="466">
        <v>0</v>
      </c>
      <c s="466">
        <v>1</v>
      </c>
      <c s="466">
        <v>1</v>
      </c>
      <c s="466">
        <v>1</v>
      </c>
      <c s="466">
        <v>0</v>
      </c>
      <c s="519">
        <v>572989.93999999994</v>
      </c>
      <c s="463">
        <v>0</v>
      </c>
      <c s="464">
        <v>0</v>
      </c>
      <c s="464">
        <v>0</v>
      </c>
      <c s="464">
        <v>0</v>
      </c>
      <c s="469">
        <v>0</v>
      </c>
      <c s="469">
        <v>0</v>
      </c>
      <c s="465">
        <v>572989.93999999994</v>
      </c>
      <c s="682">
        <v>45387</v>
      </c>
      <c s="682">
        <v>46482</v>
      </c>
      <c s="683">
        <v>572989.93999999994</v>
      </c>
      <c s="862">
        <v>2.3472222222222223</v>
      </c>
      <c s="862">
        <v>3</v>
      </c>
      <c s="684">
        <v>0.087499999999999994</v>
      </c>
      <c s="473">
        <v>2.3472222222222223</v>
      </c>
      <c s="473">
        <v>3</v>
      </c>
      <c s="474">
        <v>0.087499999999999994</v>
      </c>
      <c s="783" t="s">
        <v>1478</v>
      </c>
      <c s="783" t="s">
        <v>1479</v>
      </c>
    </row>
    <row r="1783" spans="1:41" s="783" customFormat="1" ht="14.4">
      <c r="A1783" s="24" t="s">
        <v>3944</v>
      </c>
      <c s="517">
        <v>1</v>
      </c>
      <c s="24" t="s">
        <v>4456</v>
      </c>
      <c s="460" t="s">
        <v>364</v>
      </c>
      <c s="459" t="s">
        <v>365</v>
      </c>
      <c s="459" t="s">
        <v>979</v>
      </c>
      <c s="459" t="s">
        <v>371</v>
      </c>
      <c s="459" t="s">
        <v>957</v>
      </c>
      <c s="459" t="s">
        <v>366</v>
      </c>
      <c s="459" t="s">
        <v>1</v>
      </c>
      <c s="24" t="s">
        <v>3786</v>
      </c>
      <c s="459" t="s">
        <v>367</v>
      </c>
      <c s="459" t="s">
        <v>372</v>
      </c>
      <c s="460">
        <v>1</v>
      </c>
      <c s="460">
        <v>1</v>
      </c>
      <c s="460">
        <v>1</v>
      </c>
      <c s="466">
        <v>0</v>
      </c>
      <c s="466">
        <v>0</v>
      </c>
      <c s="466">
        <v>1</v>
      </c>
      <c s="466">
        <v>1</v>
      </c>
      <c s="466">
        <v>1</v>
      </c>
      <c s="466">
        <v>0</v>
      </c>
      <c s="519">
        <v>4368725.4900000002</v>
      </c>
      <c s="463">
        <v>0</v>
      </c>
      <c s="464">
        <v>0</v>
      </c>
      <c s="464">
        <v>0</v>
      </c>
      <c s="464">
        <v>0</v>
      </c>
      <c s="469">
        <v>0</v>
      </c>
      <c s="469">
        <v>0</v>
      </c>
      <c s="465">
        <v>4368725.4900000002</v>
      </c>
      <c s="682">
        <v>45387</v>
      </c>
      <c s="682">
        <v>46482</v>
      </c>
      <c s="683">
        <v>4368725.4900000002</v>
      </c>
      <c s="862">
        <v>2.3472222222222223</v>
      </c>
      <c s="862">
        <v>3</v>
      </c>
      <c s="684">
        <v>0.087499999999999994</v>
      </c>
      <c s="473">
        <v>2.3472222222222223</v>
      </c>
      <c s="473">
        <v>3</v>
      </c>
      <c s="474">
        <v>0.087499999999999994</v>
      </c>
      <c s="783" t="s">
        <v>1478</v>
      </c>
      <c s="783" t="s">
        <v>1479</v>
      </c>
    </row>
    <row r="1784" spans="1:41" s="783" customFormat="1" ht="14.4">
      <c r="A1784" s="24" t="s">
        <v>3945</v>
      </c>
      <c s="517">
        <v>1</v>
      </c>
      <c s="24" t="s">
        <v>4457</v>
      </c>
      <c s="460" t="s">
        <v>364</v>
      </c>
      <c s="459" t="s">
        <v>365</v>
      </c>
      <c s="459" t="s">
        <v>979</v>
      </c>
      <c s="459" t="s">
        <v>371</v>
      </c>
      <c s="459" t="s">
        <v>957</v>
      </c>
      <c s="459" t="s">
        <v>366</v>
      </c>
      <c s="459" t="s">
        <v>1</v>
      </c>
      <c s="24" t="s">
        <v>3975</v>
      </c>
      <c s="459" t="s">
        <v>367</v>
      </c>
      <c s="459" t="s">
        <v>372</v>
      </c>
      <c s="460">
        <v>1</v>
      </c>
      <c s="460">
        <v>1</v>
      </c>
      <c s="460">
        <v>1</v>
      </c>
      <c s="466">
        <v>0</v>
      </c>
      <c s="466">
        <v>0</v>
      </c>
      <c s="466">
        <v>1</v>
      </c>
      <c s="466">
        <v>1</v>
      </c>
      <c s="466">
        <v>1</v>
      </c>
      <c s="466">
        <v>0</v>
      </c>
      <c s="519">
        <v>2937151.3399999999</v>
      </c>
      <c s="463">
        <v>0</v>
      </c>
      <c s="464">
        <v>0</v>
      </c>
      <c s="464">
        <v>0</v>
      </c>
      <c s="464">
        <v>0</v>
      </c>
      <c s="469">
        <v>0</v>
      </c>
      <c s="469">
        <v>0</v>
      </c>
      <c s="465">
        <v>2937151.3399999999</v>
      </c>
      <c s="682">
        <v>45387</v>
      </c>
      <c s="682">
        <v>46482</v>
      </c>
      <c s="683">
        <v>2937151.3399999999</v>
      </c>
      <c s="862">
        <v>2.3472222222222223</v>
      </c>
      <c s="862">
        <v>3</v>
      </c>
      <c s="684">
        <v>0.087499999999999994</v>
      </c>
      <c s="473">
        <v>2.3472222222222223</v>
      </c>
      <c s="473">
        <v>3</v>
      </c>
      <c s="474">
        <v>0.087499999999999994</v>
      </c>
      <c s="783" t="s">
        <v>1478</v>
      </c>
      <c s="783" t="s">
        <v>1479</v>
      </c>
    </row>
    <row r="1785" spans="1:41" s="783" customFormat="1" ht="14.4">
      <c r="A1785" s="24" t="s">
        <v>3946</v>
      </c>
      <c s="517">
        <v>1</v>
      </c>
      <c s="24" t="s">
        <v>4458</v>
      </c>
      <c s="460" t="s">
        <v>364</v>
      </c>
      <c s="459" t="s">
        <v>365</v>
      </c>
      <c s="459" t="s">
        <v>979</v>
      </c>
      <c s="459" t="s">
        <v>371</v>
      </c>
      <c s="459" t="s">
        <v>957</v>
      </c>
      <c s="459" t="s">
        <v>366</v>
      </c>
      <c s="459" t="s">
        <v>1</v>
      </c>
      <c s="24" t="s">
        <v>3976</v>
      </c>
      <c s="459" t="s">
        <v>367</v>
      </c>
      <c s="459" t="s">
        <v>372</v>
      </c>
      <c s="460">
        <v>1</v>
      </c>
      <c s="460">
        <v>1</v>
      </c>
      <c s="460">
        <v>1</v>
      </c>
      <c s="466">
        <v>0</v>
      </c>
      <c s="466">
        <v>0</v>
      </c>
      <c s="466">
        <v>1</v>
      </c>
      <c s="466">
        <v>1</v>
      </c>
      <c s="466">
        <v>1</v>
      </c>
      <c s="466">
        <v>0</v>
      </c>
      <c s="519">
        <v>1067430.0700000001</v>
      </c>
      <c s="463">
        <v>0</v>
      </c>
      <c s="464">
        <v>0</v>
      </c>
      <c s="464">
        <v>0</v>
      </c>
      <c s="464">
        <v>0</v>
      </c>
      <c s="469">
        <v>0</v>
      </c>
      <c s="469">
        <v>0</v>
      </c>
      <c s="465">
        <v>1067430.0700000001</v>
      </c>
      <c s="682">
        <v>45387</v>
      </c>
      <c s="682">
        <v>46482</v>
      </c>
      <c s="683">
        <v>1067430.0700000001</v>
      </c>
      <c s="862">
        <v>2.3472222222222223</v>
      </c>
      <c s="862">
        <v>3</v>
      </c>
      <c s="684">
        <v>0.087499999999999994</v>
      </c>
      <c s="473">
        <v>2.3472222222222223</v>
      </c>
      <c s="473">
        <v>3</v>
      </c>
      <c s="474">
        <v>0.087499999999999994</v>
      </c>
      <c s="783" t="s">
        <v>1478</v>
      </c>
      <c s="783" t="s">
        <v>1479</v>
      </c>
    </row>
    <row r="1786" spans="1:41" s="783" customFormat="1" ht="14.4">
      <c r="A1786" s="24" t="s">
        <v>3947</v>
      </c>
      <c s="517">
        <v>1</v>
      </c>
      <c s="24" t="s">
        <v>4459</v>
      </c>
      <c s="460" t="s">
        <v>364</v>
      </c>
      <c s="459" t="s">
        <v>365</v>
      </c>
      <c s="459" t="s">
        <v>979</v>
      </c>
      <c s="459" t="s">
        <v>371</v>
      </c>
      <c s="459" t="s">
        <v>957</v>
      </c>
      <c s="459" t="s">
        <v>366</v>
      </c>
      <c s="459" t="s">
        <v>1</v>
      </c>
      <c s="24" t="s">
        <v>3977</v>
      </c>
      <c s="459" t="s">
        <v>367</v>
      </c>
      <c s="459" t="s">
        <v>372</v>
      </c>
      <c s="460">
        <v>1</v>
      </c>
      <c s="460">
        <v>1</v>
      </c>
      <c s="460">
        <v>1</v>
      </c>
      <c s="466">
        <v>0</v>
      </c>
      <c s="466">
        <v>0</v>
      </c>
      <c s="466">
        <v>1</v>
      </c>
      <c s="466">
        <v>1</v>
      </c>
      <c s="466">
        <v>1</v>
      </c>
      <c s="466">
        <v>0</v>
      </c>
      <c s="519">
        <v>2199003.5399999996</v>
      </c>
      <c s="463">
        <v>0</v>
      </c>
      <c s="464">
        <v>66636.470000000001</v>
      </c>
      <c s="464">
        <v>14366.639999999999</v>
      </c>
      <c s="464">
        <v>0</v>
      </c>
      <c s="469">
        <v>0</v>
      </c>
      <c s="469">
        <v>0</v>
      </c>
      <c s="465">
        <v>2132367.0699999994</v>
      </c>
      <c s="682">
        <v>45477</v>
      </c>
      <c s="682">
        <v>46572</v>
      </c>
      <c s="683">
        <v>2398912.9500000002</v>
      </c>
      <c s="862">
        <v>2.5944444444444446</v>
      </c>
      <c s="862">
        <v>3</v>
      </c>
      <c s="684">
        <v>0.078398999999999996</v>
      </c>
      <c s="473">
        <v>2.5944444444444446</v>
      </c>
      <c s="473">
        <v>3</v>
      </c>
      <c s="474">
        <v>0.078398999999999996</v>
      </c>
      <c s="783" t="s">
        <v>1478</v>
      </c>
      <c s="783" t="s">
        <v>1479</v>
      </c>
    </row>
    <row r="1787" spans="1:41" s="783" customFormat="1" ht="14.4">
      <c r="A1787" s="24" t="s">
        <v>3948</v>
      </c>
      <c s="517">
        <v>1</v>
      </c>
      <c s="24" t="s">
        <v>4460</v>
      </c>
      <c s="460" t="s">
        <v>364</v>
      </c>
      <c s="459" t="s">
        <v>365</v>
      </c>
      <c s="459" t="s">
        <v>979</v>
      </c>
      <c s="459" t="s">
        <v>371</v>
      </c>
      <c s="459" t="s">
        <v>957</v>
      </c>
      <c s="459" t="s">
        <v>366</v>
      </c>
      <c s="459" t="s">
        <v>1</v>
      </c>
      <c s="24" t="s">
        <v>3978</v>
      </c>
      <c s="459" t="s">
        <v>367</v>
      </c>
      <c s="459" t="s">
        <v>372</v>
      </c>
      <c s="460">
        <v>1</v>
      </c>
      <c s="460">
        <v>1</v>
      </c>
      <c s="460">
        <v>1</v>
      </c>
      <c s="466">
        <v>0</v>
      </c>
      <c s="466">
        <v>0</v>
      </c>
      <c s="466">
        <v>1</v>
      </c>
      <c s="466">
        <v>1</v>
      </c>
      <c s="466">
        <v>1</v>
      </c>
      <c s="466">
        <v>0</v>
      </c>
      <c s="519">
        <v>209832.24999999994</v>
      </c>
      <c s="463">
        <v>0</v>
      </c>
      <c s="464">
        <v>23314.700000000001</v>
      </c>
      <c s="464">
        <v>856.82000000000005</v>
      </c>
      <c s="464">
        <v>0</v>
      </c>
      <c s="469">
        <v>0</v>
      </c>
      <c s="469">
        <v>0</v>
      </c>
      <c s="465">
        <v>186517.54999999993</v>
      </c>
      <c s="682">
        <v>45477</v>
      </c>
      <c s="682">
        <v>45842</v>
      </c>
      <c s="683">
        <v>279776.34999999998</v>
      </c>
      <c s="862">
        <v>0.59444444444444444</v>
      </c>
      <c s="862">
        <v>1</v>
      </c>
      <c s="684">
        <v>0.049000000000000002</v>
      </c>
      <c s="473">
        <v>0.59444444444444444</v>
      </c>
      <c s="473">
        <v>1</v>
      </c>
      <c s="474">
        <v>0.049000000000000002</v>
      </c>
      <c s="783" t="s">
        <v>1478</v>
      </c>
      <c s="783" t="s">
        <v>1479</v>
      </c>
    </row>
    <row r="1788" spans="1:41" s="783" customFormat="1" ht="14.4">
      <c r="A1788" s="24" t="s">
        <v>3949</v>
      </c>
      <c s="517">
        <v>1</v>
      </c>
      <c s="24" t="s">
        <v>4461</v>
      </c>
      <c s="460" t="s">
        <v>364</v>
      </c>
      <c s="459" t="s">
        <v>365</v>
      </c>
      <c s="459" t="s">
        <v>979</v>
      </c>
      <c s="459" t="s">
        <v>371</v>
      </c>
      <c s="459" t="s">
        <v>957</v>
      </c>
      <c s="459" t="s">
        <v>366</v>
      </c>
      <c s="459" t="s">
        <v>1</v>
      </c>
      <c s="24" t="s">
        <v>3979</v>
      </c>
      <c s="459" t="s">
        <v>367</v>
      </c>
      <c s="459" t="s">
        <v>372</v>
      </c>
      <c s="460">
        <v>1</v>
      </c>
      <c s="460">
        <v>1</v>
      </c>
      <c s="460">
        <v>1</v>
      </c>
      <c s="466">
        <v>0</v>
      </c>
      <c s="466">
        <v>0</v>
      </c>
      <c s="466">
        <v>1</v>
      </c>
      <c s="466">
        <v>1</v>
      </c>
      <c s="466">
        <v>1</v>
      </c>
      <c s="466">
        <v>0</v>
      </c>
      <c s="519">
        <v>3117303.3399999999</v>
      </c>
      <c s="463">
        <v>0</v>
      </c>
      <c s="464">
        <v>26643.619999999999</v>
      </c>
      <c s="464">
        <v>22097.259999999998</v>
      </c>
      <c s="464">
        <v>0</v>
      </c>
      <c s="469">
        <v>0</v>
      </c>
      <c s="469">
        <v>0</v>
      </c>
      <c s="465">
        <v>3090659.7199999997</v>
      </c>
      <c s="682">
        <v>45477</v>
      </c>
      <c s="682">
        <v>49129</v>
      </c>
      <c s="683">
        <v>3197234.2000000002</v>
      </c>
      <c s="862">
        <v>9.594444444444445</v>
      </c>
      <c s="862">
        <v>10</v>
      </c>
      <c s="684">
        <v>0.085063</v>
      </c>
      <c s="473">
        <v>9.594444444444445</v>
      </c>
      <c s="473">
        <v>10</v>
      </c>
      <c s="474">
        <v>0.085062999999999986</v>
      </c>
      <c s="783" t="s">
        <v>1478</v>
      </c>
      <c s="783" t="s">
        <v>1479</v>
      </c>
    </row>
    <row r="1789" spans="1:41" s="783" customFormat="1" ht="14.4">
      <c r="A1789" s="24" t="s">
        <v>3950</v>
      </c>
      <c s="517">
        <v>1</v>
      </c>
      <c s="24" t="s">
        <v>4462</v>
      </c>
      <c s="460" t="s">
        <v>364</v>
      </c>
      <c s="459" t="s">
        <v>365</v>
      </c>
      <c s="459" t="s">
        <v>979</v>
      </c>
      <c s="459" t="s">
        <v>371</v>
      </c>
      <c s="459" t="s">
        <v>957</v>
      </c>
      <c s="459" t="s">
        <v>366</v>
      </c>
      <c s="459" t="s">
        <v>1</v>
      </c>
      <c s="24" t="s">
        <v>3980</v>
      </c>
      <c s="459" t="s">
        <v>367</v>
      </c>
      <c s="459" t="s">
        <v>372</v>
      </c>
      <c s="460">
        <v>1</v>
      </c>
      <c s="460">
        <v>1</v>
      </c>
      <c s="460">
        <v>1</v>
      </c>
      <c s="466">
        <v>0</v>
      </c>
      <c s="466">
        <v>0</v>
      </c>
      <c s="466">
        <v>1</v>
      </c>
      <c s="466">
        <v>1</v>
      </c>
      <c s="466">
        <v>1</v>
      </c>
      <c s="466">
        <v>0</v>
      </c>
      <c s="519">
        <v>306797.81999999995</v>
      </c>
      <c s="463">
        <v>0</v>
      </c>
      <c s="464">
        <v>7669.9499999999998</v>
      </c>
      <c s="464">
        <v>2167.1900000000001</v>
      </c>
      <c s="464">
        <v>0</v>
      </c>
      <c s="469">
        <v>0</v>
      </c>
      <c s="469">
        <v>0</v>
      </c>
      <c s="465">
        <v>299127.86999999994</v>
      </c>
      <c s="682">
        <v>45477</v>
      </c>
      <c s="682">
        <v>46938</v>
      </c>
      <c s="683">
        <v>329807.67000000004</v>
      </c>
      <c s="862">
        <v>3.5944444444444446</v>
      </c>
      <c s="862">
        <v>4</v>
      </c>
      <c s="684">
        <v>0.084766999999999995</v>
      </c>
      <c s="473">
        <v>3.5944444444444446</v>
      </c>
      <c s="473">
        <v>4</v>
      </c>
      <c s="474">
        <v>0.084766999999999995</v>
      </c>
      <c s="783" t="s">
        <v>1478</v>
      </c>
      <c s="783" t="s">
        <v>1479</v>
      </c>
    </row>
    <row r="1790" spans="1:41" s="783" customFormat="1" ht="14.4">
      <c r="A1790" s="24" t="s">
        <v>3951</v>
      </c>
      <c s="517">
        <v>1</v>
      </c>
      <c s="24" t="s">
        <v>4463</v>
      </c>
      <c s="460" t="s">
        <v>364</v>
      </c>
      <c s="459" t="s">
        <v>365</v>
      </c>
      <c s="459" t="s">
        <v>979</v>
      </c>
      <c s="459" t="s">
        <v>371</v>
      </c>
      <c s="459" t="s">
        <v>957</v>
      </c>
      <c s="459" t="s">
        <v>366</v>
      </c>
      <c s="459" t="s">
        <v>1</v>
      </c>
      <c s="24" t="s">
        <v>3981</v>
      </c>
      <c s="459" t="s">
        <v>367</v>
      </c>
      <c s="459" t="s">
        <v>372</v>
      </c>
      <c s="460">
        <v>1</v>
      </c>
      <c s="460">
        <v>1</v>
      </c>
      <c s="460">
        <v>1</v>
      </c>
      <c s="466">
        <v>0</v>
      </c>
      <c s="466">
        <v>0</v>
      </c>
      <c s="466">
        <v>1</v>
      </c>
      <c s="466">
        <v>1</v>
      </c>
      <c s="466">
        <v>1</v>
      </c>
      <c s="466">
        <v>0</v>
      </c>
      <c s="519">
        <v>3235487.9399999995</v>
      </c>
      <c s="463">
        <v>0</v>
      </c>
      <c s="464">
        <v>27653.740000000002</v>
      </c>
      <c s="464">
        <v>22935.029999999999</v>
      </c>
      <c s="464">
        <v>0</v>
      </c>
      <c s="469">
        <v>0</v>
      </c>
      <c s="469">
        <v>0</v>
      </c>
      <c s="465">
        <v>3207834.1999999993</v>
      </c>
      <c s="682">
        <v>45477</v>
      </c>
      <c s="682">
        <v>49129</v>
      </c>
      <c s="683">
        <v>3318449.1600000001</v>
      </c>
      <c s="862">
        <v>9.594444444444445</v>
      </c>
      <c s="862">
        <v>10</v>
      </c>
      <c s="684">
        <v>0.085063</v>
      </c>
      <c s="473">
        <v>9.594444444444445</v>
      </c>
      <c s="473">
        <v>10</v>
      </c>
      <c s="474">
        <v>0.085063</v>
      </c>
      <c s="783" t="s">
        <v>1478</v>
      </c>
      <c s="783" t="s">
        <v>1479</v>
      </c>
    </row>
    <row r="1791" spans="1:41" s="783" customFormat="1" ht="14.4">
      <c r="A1791" s="24" t="s">
        <v>3952</v>
      </c>
      <c s="517">
        <v>1</v>
      </c>
      <c s="24" t="s">
        <v>4464</v>
      </c>
      <c s="460" t="s">
        <v>364</v>
      </c>
      <c s="459" t="s">
        <v>365</v>
      </c>
      <c s="459" t="s">
        <v>979</v>
      </c>
      <c s="459" t="s">
        <v>371</v>
      </c>
      <c s="459" t="s">
        <v>957</v>
      </c>
      <c s="459" t="s">
        <v>366</v>
      </c>
      <c s="459" t="s">
        <v>1</v>
      </c>
      <c s="24" t="s">
        <v>3982</v>
      </c>
      <c s="459" t="s">
        <v>367</v>
      </c>
      <c s="459" t="s">
        <v>372</v>
      </c>
      <c s="460">
        <v>1</v>
      </c>
      <c s="460">
        <v>1</v>
      </c>
      <c s="460">
        <v>1</v>
      </c>
      <c s="466">
        <v>0</v>
      </c>
      <c s="466">
        <v>0</v>
      </c>
      <c s="466">
        <v>1</v>
      </c>
      <c s="466">
        <v>1</v>
      </c>
      <c s="466">
        <v>1</v>
      </c>
      <c s="466">
        <v>0</v>
      </c>
      <c s="519">
        <v>744761.34999999998</v>
      </c>
      <c s="463">
        <v>0</v>
      </c>
      <c s="464">
        <v>0</v>
      </c>
      <c s="464">
        <v>0</v>
      </c>
      <c s="464">
        <v>0</v>
      </c>
      <c s="469">
        <v>0</v>
      </c>
      <c s="469">
        <v>0</v>
      </c>
      <c s="465">
        <v>744761.34999999998</v>
      </c>
      <c s="682">
        <v>45387</v>
      </c>
      <c s="682">
        <v>46482</v>
      </c>
      <c s="683">
        <v>744761.34999999998</v>
      </c>
      <c s="862">
        <v>2.3472222222222223</v>
      </c>
      <c s="862">
        <v>3</v>
      </c>
      <c s="684">
        <v>0.087499999999999994</v>
      </c>
      <c s="473">
        <v>2.3472222222222223</v>
      </c>
      <c s="473">
        <v>3</v>
      </c>
      <c s="474">
        <v>0.087499999999999994</v>
      </c>
      <c s="783" t="s">
        <v>1478</v>
      </c>
      <c s="783" t="s">
        <v>1479</v>
      </c>
    </row>
    <row r="1792" spans="1:41" s="783" customFormat="1" ht="14.4">
      <c r="A1792" s="24" t="s">
        <v>3953</v>
      </c>
      <c s="517">
        <v>1</v>
      </c>
      <c s="24" t="s">
        <v>4465</v>
      </c>
      <c s="460" t="s">
        <v>364</v>
      </c>
      <c s="459" t="s">
        <v>365</v>
      </c>
      <c s="459" t="s">
        <v>979</v>
      </c>
      <c s="459" t="s">
        <v>371</v>
      </c>
      <c s="459" t="s">
        <v>957</v>
      </c>
      <c s="459" t="s">
        <v>366</v>
      </c>
      <c s="459" t="s">
        <v>1</v>
      </c>
      <c s="24" t="s">
        <v>3983</v>
      </c>
      <c s="459" t="s">
        <v>367</v>
      </c>
      <c s="459" t="s">
        <v>372</v>
      </c>
      <c s="460">
        <v>1</v>
      </c>
      <c s="460">
        <v>1</v>
      </c>
      <c s="460">
        <v>1</v>
      </c>
      <c s="466">
        <v>0</v>
      </c>
      <c s="466">
        <v>0</v>
      </c>
      <c s="466">
        <v>1</v>
      </c>
      <c s="466">
        <v>1</v>
      </c>
      <c s="466">
        <v>1</v>
      </c>
      <c s="466">
        <v>0</v>
      </c>
      <c s="519">
        <v>682048.12</v>
      </c>
      <c s="463">
        <v>0</v>
      </c>
      <c s="464">
        <v>0</v>
      </c>
      <c s="464">
        <v>0</v>
      </c>
      <c s="464">
        <v>0</v>
      </c>
      <c s="469">
        <v>0</v>
      </c>
      <c s="469">
        <v>0</v>
      </c>
      <c s="465">
        <v>682048.12</v>
      </c>
      <c s="682">
        <v>45387</v>
      </c>
      <c s="682">
        <v>46482</v>
      </c>
      <c s="683">
        <v>682048.12093628885</v>
      </c>
      <c s="862">
        <v>2.3472222222222223</v>
      </c>
      <c s="862">
        <v>3</v>
      </c>
      <c s="684">
        <v>0.087499999999999994</v>
      </c>
      <c s="473">
        <v>2.3472222222222223</v>
      </c>
      <c s="473">
        <v>3</v>
      </c>
      <c s="474">
        <v>0.087499999999999994</v>
      </c>
      <c s="783" t="s">
        <v>1478</v>
      </c>
      <c s="783" t="s">
        <v>1479</v>
      </c>
    </row>
    <row r="1793" spans="1:41" s="783" customFormat="1" ht="14.4">
      <c r="A1793" s="24" t="s">
        <v>3954</v>
      </c>
      <c s="517">
        <v>1</v>
      </c>
      <c s="24" t="s">
        <v>4466</v>
      </c>
      <c s="460" t="s">
        <v>364</v>
      </c>
      <c s="459" t="s">
        <v>365</v>
      </c>
      <c s="459" t="s">
        <v>979</v>
      </c>
      <c s="459" t="s">
        <v>371</v>
      </c>
      <c s="459" t="s">
        <v>957</v>
      </c>
      <c s="459" t="s">
        <v>366</v>
      </c>
      <c s="459" t="s">
        <v>1</v>
      </c>
      <c s="24" t="s">
        <v>3983</v>
      </c>
      <c s="459" t="s">
        <v>367</v>
      </c>
      <c s="459" t="s">
        <v>372</v>
      </c>
      <c s="460">
        <v>1</v>
      </c>
      <c s="460">
        <v>1</v>
      </c>
      <c s="460">
        <v>1</v>
      </c>
      <c s="466">
        <v>0</v>
      </c>
      <c s="466">
        <v>0</v>
      </c>
      <c s="466">
        <v>1</v>
      </c>
      <c s="466">
        <v>1</v>
      </c>
      <c s="466">
        <v>1</v>
      </c>
      <c s="466">
        <v>0</v>
      </c>
      <c s="519">
        <v>244256.97000000006</v>
      </c>
      <c s="463">
        <v>0</v>
      </c>
      <c s="464">
        <v>27139.66</v>
      </c>
      <c s="464">
        <v>997.38</v>
      </c>
      <c s="464">
        <v>0</v>
      </c>
      <c s="469">
        <v>0</v>
      </c>
      <c s="469">
        <v>0</v>
      </c>
      <c s="465">
        <v>217117.31000000006</v>
      </c>
      <c s="682">
        <v>45477</v>
      </c>
      <c s="682">
        <v>45842</v>
      </c>
      <c s="683">
        <v>325675.95000000001</v>
      </c>
      <c s="862">
        <v>0.59444444444444444</v>
      </c>
      <c s="862">
        <v>1</v>
      </c>
      <c s="684">
        <v>0.049000000000000002</v>
      </c>
      <c s="473">
        <v>0.59444444444444444</v>
      </c>
      <c s="473">
        <v>1</v>
      </c>
      <c s="474">
        <v>0.049000000000000002</v>
      </c>
      <c s="783" t="s">
        <v>1478</v>
      </c>
      <c s="783" t="s">
        <v>1479</v>
      </c>
    </row>
    <row r="1794" spans="1:41" s="783" customFormat="1" ht="14.4">
      <c r="A1794" s="24" t="s">
        <v>3955</v>
      </c>
      <c s="517">
        <v>1</v>
      </c>
      <c s="24" t="s">
        <v>4467</v>
      </c>
      <c s="460" t="s">
        <v>364</v>
      </c>
      <c s="459" t="s">
        <v>365</v>
      </c>
      <c s="459" t="s">
        <v>979</v>
      </c>
      <c s="459" t="s">
        <v>371</v>
      </c>
      <c s="459" t="s">
        <v>957</v>
      </c>
      <c s="459" t="s">
        <v>366</v>
      </c>
      <c s="459" t="s">
        <v>1</v>
      </c>
      <c s="24" t="s">
        <v>3984</v>
      </c>
      <c s="459" t="s">
        <v>367</v>
      </c>
      <c s="459" t="s">
        <v>372</v>
      </c>
      <c s="460">
        <v>1</v>
      </c>
      <c s="460">
        <v>1</v>
      </c>
      <c s="460">
        <v>1</v>
      </c>
      <c s="466">
        <v>0</v>
      </c>
      <c s="466">
        <v>0</v>
      </c>
      <c s="466">
        <v>1</v>
      </c>
      <c s="466">
        <v>1</v>
      </c>
      <c s="466">
        <v>1</v>
      </c>
      <c s="466">
        <v>0</v>
      </c>
      <c s="519">
        <v>1209796.04</v>
      </c>
      <c s="463">
        <v>0</v>
      </c>
      <c s="464">
        <v>0</v>
      </c>
      <c s="464">
        <v>0</v>
      </c>
      <c s="464">
        <v>0</v>
      </c>
      <c s="469">
        <v>0</v>
      </c>
      <c s="469">
        <v>0</v>
      </c>
      <c s="465">
        <v>1209796.04</v>
      </c>
      <c s="682">
        <v>45387</v>
      </c>
      <c s="682">
        <v>46482</v>
      </c>
      <c s="683">
        <v>1209796.04</v>
      </c>
      <c s="862">
        <v>2.3472222222222223</v>
      </c>
      <c s="862">
        <v>3</v>
      </c>
      <c s="684">
        <v>0.087499999999999994</v>
      </c>
      <c s="473">
        <v>2.3472222222222223</v>
      </c>
      <c s="473">
        <v>3</v>
      </c>
      <c s="474">
        <v>0.087499999999999994</v>
      </c>
      <c s="783" t="s">
        <v>1478</v>
      </c>
      <c s="783" t="s">
        <v>1479</v>
      </c>
    </row>
    <row r="1795" spans="1:41" s="783" customFormat="1" ht="14.4">
      <c r="A1795" s="24" t="s">
        <v>3956</v>
      </c>
      <c s="517">
        <v>1</v>
      </c>
      <c s="24" t="s">
        <v>4468</v>
      </c>
      <c s="460" t="s">
        <v>364</v>
      </c>
      <c s="459" t="s">
        <v>365</v>
      </c>
      <c s="459" t="s">
        <v>979</v>
      </c>
      <c s="459" t="s">
        <v>371</v>
      </c>
      <c s="459" t="s">
        <v>957</v>
      </c>
      <c s="459" t="s">
        <v>366</v>
      </c>
      <c s="459" t="s">
        <v>1</v>
      </c>
      <c s="24" t="s">
        <v>3984</v>
      </c>
      <c s="459" t="s">
        <v>367</v>
      </c>
      <c s="459" t="s">
        <v>372</v>
      </c>
      <c s="460">
        <v>1</v>
      </c>
      <c s="460">
        <v>1</v>
      </c>
      <c s="460">
        <v>1</v>
      </c>
      <c s="466">
        <v>0</v>
      </c>
      <c s="466">
        <v>0</v>
      </c>
      <c s="466">
        <v>1</v>
      </c>
      <c s="466">
        <v>1</v>
      </c>
      <c s="466">
        <v>1</v>
      </c>
      <c s="466">
        <v>0</v>
      </c>
      <c s="519">
        <v>92611.12000000001</v>
      </c>
      <c s="463">
        <v>0</v>
      </c>
      <c s="464">
        <v>10290.120000000001</v>
      </c>
      <c s="464">
        <v>378.16000000000003</v>
      </c>
      <c s="464">
        <v>0</v>
      </c>
      <c s="469">
        <v>0</v>
      </c>
      <c s="469">
        <v>0</v>
      </c>
      <c s="465">
        <v>82321.000000000015</v>
      </c>
      <c s="682">
        <v>45477</v>
      </c>
      <c s="682">
        <v>45842</v>
      </c>
      <c s="683">
        <v>123481.48000000001</v>
      </c>
      <c s="862">
        <v>0.59444444444444444</v>
      </c>
      <c s="862">
        <v>1</v>
      </c>
      <c s="684">
        <v>0.049000000000000002</v>
      </c>
      <c s="473">
        <v>0.59444444444444444</v>
      </c>
      <c s="473">
        <v>1</v>
      </c>
      <c s="474">
        <v>0.049000000000000002</v>
      </c>
      <c s="783" t="s">
        <v>1478</v>
      </c>
      <c s="783" t="s">
        <v>1479</v>
      </c>
    </row>
    <row r="1796" spans="1:41" s="783" customFormat="1" ht="14.4">
      <c r="A1796" s="24" t="s">
        <v>3957</v>
      </c>
      <c s="517">
        <v>1</v>
      </c>
      <c s="24" t="s">
        <v>4469</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9250000</v>
      </c>
      <c s="464">
        <v>0</v>
      </c>
      <c s="469">
        <v>0</v>
      </c>
      <c s="469">
        <v>0</v>
      </c>
      <c s="465">
        <v>200000000</v>
      </c>
      <c s="682">
        <v>45425</v>
      </c>
      <c s="682">
        <v>47251</v>
      </c>
      <c s="683">
        <v>200000000</v>
      </c>
      <c s="862">
        <v>4.4527777777777775</v>
      </c>
      <c s="862">
        <v>5</v>
      </c>
      <c s="684">
        <v>0.092499999999999999</v>
      </c>
      <c s="473">
        <v>4.4527777777777775</v>
      </c>
      <c s="473">
        <v>5</v>
      </c>
      <c s="474">
        <v>0.092499999999999999</v>
      </c>
      <c s="783" t="s">
        <v>1478</v>
      </c>
      <c s="783" t="s">
        <v>1479</v>
      </c>
    </row>
    <row r="1797" spans="1:41" s="783" customFormat="1" ht="14.4">
      <c r="A1797" s="24" t="s">
        <v>3958</v>
      </c>
      <c s="517">
        <v>1</v>
      </c>
      <c s="24" t="s">
        <v>4470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15700000</v>
      </c>
      <c s="463">
        <v>0</v>
      </c>
      <c s="464">
        <v>0</v>
      </c>
      <c s="464">
        <v>0</v>
      </c>
      <c s="464">
        <v>0</v>
      </c>
      <c s="469">
        <v>0</v>
      </c>
      <c s="469">
        <v>0</v>
      </c>
      <c s="465">
        <v>15700000</v>
      </c>
      <c s="682">
        <v>45376</v>
      </c>
      <c s="682">
        <v>46471</v>
      </c>
      <c s="683">
        <v>15700000</v>
      </c>
      <c s="862">
        <v>2.3194444444444446</v>
      </c>
      <c s="862">
        <v>3</v>
      </c>
      <c s="684">
        <v>0.087499999999999994</v>
      </c>
      <c s="473">
        <v>2.3194444444444446</v>
      </c>
      <c s="473">
        <v>3</v>
      </c>
      <c s="474">
        <v>0.087499999999999994</v>
      </c>
      <c s="783" t="s">
        <v>1478</v>
      </c>
      <c s="783" t="s">
        <v>1479</v>
      </c>
    </row>
    <row r="1798" spans="1:41" s="783" customFormat="1" ht="14.4">
      <c r="A1798" s="24" t="s">
        <v>3959</v>
      </c>
      <c s="517">
        <v>1</v>
      </c>
      <c s="24" t="s">
        <v>4471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2">
        <v>45376</v>
      </c>
      <c s="682">
        <v>46471</v>
      </c>
      <c s="683">
        <v>5000000</v>
      </c>
      <c s="862">
        <v>2.3194444444444446</v>
      </c>
      <c s="862">
        <v>3</v>
      </c>
      <c s="684">
        <v>0.087499999999999994</v>
      </c>
      <c s="473">
        <v>2.3194444444444446</v>
      </c>
      <c s="473">
        <v>3</v>
      </c>
      <c s="474">
        <v>0.087499999999999994</v>
      </c>
      <c s="783" t="s">
        <v>1478</v>
      </c>
      <c s="783" t="s">
        <v>1479</v>
      </c>
    </row>
    <row r="1799" spans="1:41" s="783" customFormat="1" ht="14.4">
      <c r="A1799" s="24" t="s">
        <v>3960</v>
      </c>
      <c s="517">
        <v>1</v>
      </c>
      <c s="24" t="s">
        <v>4472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3114570.5499999998</v>
      </c>
      <c s="463">
        <v>0</v>
      </c>
      <c s="464">
        <v>0</v>
      </c>
      <c s="464">
        <v>0</v>
      </c>
      <c s="464">
        <v>0</v>
      </c>
      <c s="469">
        <v>0</v>
      </c>
      <c s="469">
        <v>0</v>
      </c>
      <c s="465">
        <v>3114570.5499999998</v>
      </c>
      <c s="682">
        <v>45372</v>
      </c>
      <c s="682">
        <v>45737</v>
      </c>
      <c s="683">
        <v>3114570.5499999998</v>
      </c>
      <c s="862">
        <v>0.30833333333333335</v>
      </c>
      <c s="862">
        <v>1</v>
      </c>
      <c s="684">
        <v>0.049000000000000002</v>
      </c>
      <c s="473">
        <v>0.30833333333333335</v>
      </c>
      <c s="473">
        <v>1</v>
      </c>
      <c s="474">
        <v>0.049000000000000002</v>
      </c>
      <c s="783" t="s">
        <v>1478</v>
      </c>
      <c s="783" t="s">
        <v>1479</v>
      </c>
    </row>
    <row r="1800" spans="1:41" s="783" customFormat="1" ht="14.4">
      <c r="A1800" s="24" t="s">
        <v>3961</v>
      </c>
      <c s="517">
        <v>1</v>
      </c>
      <c s="24" t="s">
        <v>4473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20863105.66</v>
      </c>
      <c s="463">
        <v>0</v>
      </c>
      <c s="464">
        <v>0</v>
      </c>
      <c s="464">
        <v>0</v>
      </c>
      <c s="464">
        <v>0</v>
      </c>
      <c s="469">
        <v>0</v>
      </c>
      <c s="469">
        <v>0</v>
      </c>
      <c s="465">
        <v>20863105.66</v>
      </c>
      <c s="682">
        <v>45485</v>
      </c>
      <c s="682">
        <v>46580</v>
      </c>
      <c s="683">
        <v>20863105.66</v>
      </c>
      <c s="862">
        <v>2.6166666666666667</v>
      </c>
      <c s="862">
        <v>3</v>
      </c>
      <c s="684">
        <v>0.087499999999999994</v>
      </c>
      <c s="473">
        <v>2.6166666666666667</v>
      </c>
      <c s="473">
        <v>3</v>
      </c>
      <c s="474">
        <v>0.087499999999999994</v>
      </c>
      <c s="783" t="s">
        <v>1478</v>
      </c>
      <c s="783" t="s">
        <v>1479</v>
      </c>
    </row>
    <row r="1801" spans="1:41" s="783" customFormat="1" ht="14.4">
      <c r="A1801" s="24" t="s">
        <v>3962</v>
      </c>
      <c s="517">
        <v>1</v>
      </c>
      <c s="24" t="s">
        <v>4474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2">
        <v>45376</v>
      </c>
      <c s="682">
        <v>46471</v>
      </c>
      <c s="683">
        <v>5000000</v>
      </c>
      <c s="862">
        <v>2.3194444444444446</v>
      </c>
      <c s="862">
        <v>3</v>
      </c>
      <c s="684">
        <v>0.087499999999999994</v>
      </c>
      <c s="473">
        <v>2.3194444444444446</v>
      </c>
      <c s="473">
        <v>3</v>
      </c>
      <c s="474">
        <v>0.087499999999999994</v>
      </c>
      <c s="783" t="s">
        <v>1478</v>
      </c>
      <c s="783" t="s">
        <v>1479</v>
      </c>
    </row>
    <row r="1802" spans="1:41" s="783" customFormat="1" ht="14.4">
      <c r="A1802" s="24" t="s">
        <v>3963</v>
      </c>
      <c s="517">
        <v>1</v>
      </c>
      <c s="24" t="s">
        <v>4475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2442010</v>
      </c>
      <c s="463">
        <v>0</v>
      </c>
      <c s="464">
        <v>0</v>
      </c>
      <c s="464">
        <v>6613.7799999999997</v>
      </c>
      <c s="464">
        <v>0</v>
      </c>
      <c s="469">
        <v>0</v>
      </c>
      <c s="469">
        <v>0</v>
      </c>
      <c s="465">
        <v>2442010</v>
      </c>
      <c s="682">
        <v>45488</v>
      </c>
      <c s="682">
        <v>45853</v>
      </c>
      <c s="683">
        <v>2442010</v>
      </c>
      <c s="862">
        <v>0.625</v>
      </c>
      <c s="862">
        <v>1</v>
      </c>
      <c s="684">
        <v>0.032500000000000001</v>
      </c>
      <c s="473">
        <v>0.625</v>
      </c>
      <c s="473">
        <v>1</v>
      </c>
      <c s="474">
        <v>0.032500000000000001</v>
      </c>
      <c s="783" t="s">
        <v>1478</v>
      </c>
      <c s="783" t="s">
        <v>1479</v>
      </c>
    </row>
    <row r="1803" spans="1:41" s="783" customFormat="1" ht="14.4">
      <c r="A1803" s="24" t="s">
        <v>3963</v>
      </c>
      <c s="517">
        <v>2</v>
      </c>
      <c s="24" t="s">
        <v>4476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2927432.5</v>
      </c>
      <c s="463">
        <v>0</v>
      </c>
      <c s="464">
        <v>0</v>
      </c>
      <c s="464">
        <v>9318.9899999999998</v>
      </c>
      <c s="464">
        <v>0</v>
      </c>
      <c s="469">
        <v>0</v>
      </c>
      <c s="469">
        <v>0</v>
      </c>
      <c s="465">
        <v>2927432.5</v>
      </c>
      <c s="682">
        <v>45488</v>
      </c>
      <c s="682">
        <v>46218</v>
      </c>
      <c s="683">
        <v>2927432.5</v>
      </c>
      <c s="862">
        <v>1.625</v>
      </c>
      <c s="862">
        <v>2</v>
      </c>
      <c s="684">
        <v>0.038199999999999998</v>
      </c>
      <c s="473">
        <v>1.625</v>
      </c>
      <c s="473">
        <v>2</v>
      </c>
      <c s="474">
        <v>0.038199999999999998</v>
      </c>
      <c s="783" t="s">
        <v>1478</v>
      </c>
      <c s="783" t="s">
        <v>1479</v>
      </c>
    </row>
    <row r="1804" spans="1:41" s="783" customFormat="1" ht="14.4">
      <c r="A1804" s="24" t="s">
        <v>3963</v>
      </c>
      <c s="517">
        <v>3</v>
      </c>
      <c s="24" t="s">
        <v>4477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6611097.5</v>
      </c>
      <c s="463">
        <v>0</v>
      </c>
      <c s="464">
        <v>0</v>
      </c>
      <c s="464">
        <v>23689.77</v>
      </c>
      <c s="464">
        <v>0</v>
      </c>
      <c s="469">
        <v>0</v>
      </c>
      <c s="469">
        <v>0</v>
      </c>
      <c s="465">
        <v>6611097.5</v>
      </c>
      <c s="682">
        <v>45488</v>
      </c>
      <c s="682">
        <v>46583</v>
      </c>
      <c s="683">
        <v>6611097.5</v>
      </c>
      <c s="862">
        <v>2.625</v>
      </c>
      <c s="862">
        <v>3</v>
      </c>
      <c s="684">
        <v>0.042999999999999997</v>
      </c>
      <c s="473">
        <v>2.625</v>
      </c>
      <c s="473">
        <v>3</v>
      </c>
      <c s="474">
        <v>0.043000000000000003</v>
      </c>
      <c s="783" t="s">
        <v>1478</v>
      </c>
      <c s="783" t="s">
        <v>1479</v>
      </c>
    </row>
    <row r="1805" spans="1:41" s="783" customFormat="1" ht="14.4">
      <c r="A1805" s="24" t="s">
        <v>3963</v>
      </c>
      <c s="517">
        <v>4</v>
      </c>
      <c s="24" t="s">
        <v>4478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10887122.5</v>
      </c>
      <c s="463">
        <v>0</v>
      </c>
      <c s="464">
        <v>0</v>
      </c>
      <c s="464">
        <v>42731.959999999999</v>
      </c>
      <c s="464">
        <v>0</v>
      </c>
      <c s="469">
        <v>0</v>
      </c>
      <c s="469">
        <v>0</v>
      </c>
      <c s="465">
        <v>10887122.5</v>
      </c>
      <c s="682">
        <v>45488</v>
      </c>
      <c s="682">
        <v>46949</v>
      </c>
      <c s="683">
        <v>10887122.5</v>
      </c>
      <c s="862">
        <v>3.625</v>
      </c>
      <c s="862">
        <v>4</v>
      </c>
      <c s="684">
        <v>0.047100000000000003</v>
      </c>
      <c s="473">
        <v>3.625</v>
      </c>
      <c s="473">
        <v>4</v>
      </c>
      <c s="474">
        <v>0.047100000000000003</v>
      </c>
      <c s="783" t="s">
        <v>1478</v>
      </c>
      <c s="783" t="s">
        <v>1479</v>
      </c>
    </row>
    <row r="1806" spans="1:41" s="783" customFormat="1" ht="14.4">
      <c r="A1806" s="24" t="s">
        <v>3963</v>
      </c>
      <c s="517">
        <v>5</v>
      </c>
      <c s="24" t="s">
        <v>4479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425242.5</v>
      </c>
      <c s="463">
        <v>0</v>
      </c>
      <c s="464">
        <v>0</v>
      </c>
      <c s="464">
        <v>1796.6500000000001</v>
      </c>
      <c s="464">
        <v>0</v>
      </c>
      <c s="469">
        <v>0</v>
      </c>
      <c s="469">
        <v>0</v>
      </c>
      <c s="465">
        <v>425242.5</v>
      </c>
      <c s="682">
        <v>45488</v>
      </c>
      <c s="682">
        <v>47314</v>
      </c>
      <c s="683">
        <v>425242.5</v>
      </c>
      <c s="862">
        <v>4.625</v>
      </c>
      <c s="862">
        <v>5</v>
      </c>
      <c s="684">
        <v>0.050700000000000002</v>
      </c>
      <c s="473">
        <v>4.625</v>
      </c>
      <c s="473">
        <v>5</v>
      </c>
      <c s="474">
        <v>0.050700000000000002</v>
      </c>
      <c s="783" t="s">
        <v>1478</v>
      </c>
      <c s="783" t="s">
        <v>1479</v>
      </c>
    </row>
    <row r="1807" spans="1:41" s="783" customFormat="1" ht="14.4">
      <c r="A1807" s="24" t="s">
        <v>3963</v>
      </c>
      <c s="517">
        <v>6</v>
      </c>
      <c s="24" t="s">
        <v>4480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1142977.5</v>
      </c>
      <c s="463">
        <v>0</v>
      </c>
      <c s="464">
        <v>0</v>
      </c>
      <c s="464">
        <v>5105.3000000000002</v>
      </c>
      <c s="464">
        <v>0</v>
      </c>
      <c s="469">
        <v>0</v>
      </c>
      <c s="469">
        <v>0</v>
      </c>
      <c s="465">
        <v>1142977.5</v>
      </c>
      <c s="682">
        <v>45488</v>
      </c>
      <c s="682">
        <v>47679</v>
      </c>
      <c s="683">
        <v>1142977.5</v>
      </c>
      <c s="862">
        <v>5.625</v>
      </c>
      <c s="862">
        <v>6</v>
      </c>
      <c s="684">
        <v>0.053600000000000002</v>
      </c>
      <c s="473">
        <v>5.625</v>
      </c>
      <c s="473">
        <v>6</v>
      </c>
      <c s="474">
        <v>0.053600000000000002</v>
      </c>
      <c s="783" t="s">
        <v>1478</v>
      </c>
      <c s="783" t="s">
        <v>1479</v>
      </c>
    </row>
    <row r="1808" spans="1:41" s="783" customFormat="1" ht="14.4">
      <c r="A1808" s="24" t="s">
        <v>3963</v>
      </c>
      <c s="517">
        <v>7</v>
      </c>
      <c s="24" t="s">
        <v>4481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265500</v>
      </c>
      <c s="463">
        <v>0</v>
      </c>
      <c s="464">
        <v>0</v>
      </c>
      <c s="464">
        <v>1247.8499999999999</v>
      </c>
      <c s="464">
        <v>0</v>
      </c>
      <c s="469">
        <v>0</v>
      </c>
      <c s="469">
        <v>0</v>
      </c>
      <c s="465">
        <v>265500</v>
      </c>
      <c s="682">
        <v>45488</v>
      </c>
      <c s="682">
        <v>48044</v>
      </c>
      <c s="683">
        <v>265500</v>
      </c>
      <c s="862">
        <v>6.625</v>
      </c>
      <c s="862">
        <v>7</v>
      </c>
      <c s="684">
        <v>0.056399999999999999</v>
      </c>
      <c s="473">
        <v>6.625</v>
      </c>
      <c s="473">
        <v>7</v>
      </c>
      <c s="474">
        <v>0.056399999999999999</v>
      </c>
      <c s="783" t="s">
        <v>1478</v>
      </c>
      <c s="783" t="s">
        <v>1479</v>
      </c>
    </row>
    <row r="1809" spans="1:41" s="783" customFormat="1" ht="14.4">
      <c r="A1809" s="24" t="s">
        <v>3963</v>
      </c>
      <c s="517">
        <v>8</v>
      </c>
      <c s="24" t="s">
        <v>4482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48085</v>
      </c>
      <c s="463">
        <v>0</v>
      </c>
      <c s="464">
        <v>0</v>
      </c>
      <c s="464">
        <v>237.62</v>
      </c>
      <c s="464">
        <v>0</v>
      </c>
      <c s="469">
        <v>0</v>
      </c>
      <c s="469">
        <v>0</v>
      </c>
      <c s="465">
        <v>48085</v>
      </c>
      <c s="682">
        <v>45488</v>
      </c>
      <c s="682">
        <v>48410</v>
      </c>
      <c s="683">
        <v>48085</v>
      </c>
      <c s="862">
        <v>7.625</v>
      </c>
      <c s="862">
        <v>8</v>
      </c>
      <c s="684">
        <v>0.059299999999999999</v>
      </c>
      <c s="473">
        <v>7.625</v>
      </c>
      <c s="473">
        <v>8</v>
      </c>
      <c s="474">
        <v>0.059300000000000005</v>
      </c>
      <c s="783" t="s">
        <v>1478</v>
      </c>
      <c s="783" t="s">
        <v>1479</v>
      </c>
    </row>
    <row r="1810" spans="1:41" s="783" customFormat="1" ht="14.4">
      <c r="A1810" s="24" t="s">
        <v>3964</v>
      </c>
      <c s="517">
        <v>1</v>
      </c>
      <c s="24" t="s">
        <v>4483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40000000</v>
      </c>
      <c s="463">
        <v>0</v>
      </c>
      <c s="464">
        <v>0</v>
      </c>
      <c s="464">
        <v>0</v>
      </c>
      <c s="464">
        <v>0</v>
      </c>
      <c s="469">
        <v>0</v>
      </c>
      <c s="469">
        <v>0</v>
      </c>
      <c s="465">
        <v>40000000</v>
      </c>
      <c s="682">
        <v>45376</v>
      </c>
      <c s="682">
        <v>46471</v>
      </c>
      <c s="683">
        <v>40000000</v>
      </c>
      <c s="862">
        <v>2.3194444444444446</v>
      </c>
      <c s="862">
        <v>3</v>
      </c>
      <c s="684">
        <v>0.087499999999999994</v>
      </c>
      <c s="473">
        <v>2.3194444444444446</v>
      </c>
      <c s="473">
        <v>3</v>
      </c>
      <c s="474">
        <v>0.087499999999999994</v>
      </c>
      <c s="783" t="s">
        <v>1478</v>
      </c>
      <c s="783" t="s">
        <v>1479</v>
      </c>
    </row>
    <row r="1811" spans="1:41" s="783" customFormat="1" ht="14.4">
      <c r="A1811" s="24" t="s">
        <v>3965</v>
      </c>
      <c s="517">
        <v>1</v>
      </c>
      <c s="24" t="s">
        <v>4484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48700000</v>
      </c>
      <c s="463">
        <v>0</v>
      </c>
      <c s="464">
        <v>0</v>
      </c>
      <c s="464">
        <v>0</v>
      </c>
      <c s="464">
        <v>0</v>
      </c>
      <c s="469">
        <v>0</v>
      </c>
      <c s="469">
        <v>0</v>
      </c>
      <c s="465">
        <v>48700000</v>
      </c>
      <c s="682">
        <v>45376</v>
      </c>
      <c s="682">
        <v>46471</v>
      </c>
      <c s="683">
        <v>48700000</v>
      </c>
      <c s="862">
        <v>2.3194444444444446</v>
      </c>
      <c s="862">
        <v>3</v>
      </c>
      <c s="684">
        <v>0.087499999999999994</v>
      </c>
      <c s="473">
        <v>2.3194444444444446</v>
      </c>
      <c s="473">
        <v>3</v>
      </c>
      <c s="474">
        <v>0.087499999999999994</v>
      </c>
      <c s="783" t="s">
        <v>1478</v>
      </c>
      <c s="783" t="s">
        <v>1479</v>
      </c>
    </row>
    <row r="1812" spans="1:41" s="783" customFormat="1" ht="14.4">
      <c r="A1812" s="24" t="s">
        <v>3966</v>
      </c>
      <c s="517">
        <v>1</v>
      </c>
      <c s="24" t="s">
        <v>4485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7767316.4000000004</v>
      </c>
      <c s="463">
        <v>0</v>
      </c>
      <c s="464">
        <v>0</v>
      </c>
      <c s="464">
        <v>0</v>
      </c>
      <c s="464">
        <v>0</v>
      </c>
      <c s="469">
        <v>0</v>
      </c>
      <c s="469">
        <v>0</v>
      </c>
      <c s="465">
        <v>7767316.4000000004</v>
      </c>
      <c s="682">
        <v>45387</v>
      </c>
      <c s="682">
        <v>46482</v>
      </c>
      <c s="683">
        <v>7767316.4000000004</v>
      </c>
      <c s="862">
        <v>2.3472222222222223</v>
      </c>
      <c s="862">
        <v>3</v>
      </c>
      <c s="684">
        <v>0.087499999999999994</v>
      </c>
      <c s="473">
        <v>2.3472222222222223</v>
      </c>
      <c s="473">
        <v>3.0000000000000004</v>
      </c>
      <c s="474">
        <v>0.087499999999999994</v>
      </c>
      <c s="783" t="s">
        <v>1478</v>
      </c>
      <c s="783" t="s">
        <v>1479</v>
      </c>
    </row>
    <row r="1813" spans="1:41" s="783" customFormat="1" ht="14.4">
      <c r="A1813" s="24" t="s">
        <v>3967</v>
      </c>
      <c s="517">
        <v>1</v>
      </c>
      <c s="24" t="s">
        <v>4486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7886282.8499999996</v>
      </c>
      <c s="463">
        <v>0</v>
      </c>
      <c s="464">
        <v>0</v>
      </c>
      <c s="464">
        <v>0</v>
      </c>
      <c s="464">
        <v>0</v>
      </c>
      <c s="469">
        <v>0</v>
      </c>
      <c s="469">
        <v>0</v>
      </c>
      <c s="465">
        <v>7886282.8499999996</v>
      </c>
      <c s="682">
        <v>45455</v>
      </c>
      <c s="682">
        <v>47281</v>
      </c>
      <c s="683">
        <v>7886282.8499999996</v>
      </c>
      <c s="862">
        <v>4.5333333333333332</v>
      </c>
      <c s="862">
        <v>5</v>
      </c>
      <c s="684">
        <v>0.092499999999999999</v>
      </c>
      <c s="473">
        <v>4.5333333333333332</v>
      </c>
      <c s="473">
        <v>5</v>
      </c>
      <c s="474">
        <v>0.092499999999999999</v>
      </c>
      <c s="783" t="s">
        <v>1478</v>
      </c>
      <c s="783" t="s">
        <v>1479</v>
      </c>
    </row>
    <row r="1814" spans="1:41" s="783" customFormat="1" ht="14.4">
      <c r="A1814" s="24" t="s">
        <v>3968</v>
      </c>
      <c s="517">
        <v>1</v>
      </c>
      <c s="24" t="s">
        <v>4487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5500000</v>
      </c>
      <c s="463">
        <v>0</v>
      </c>
      <c s="464">
        <v>0</v>
      </c>
      <c s="464">
        <v>0</v>
      </c>
      <c s="464">
        <v>0</v>
      </c>
      <c s="469">
        <v>0</v>
      </c>
      <c s="469">
        <v>0</v>
      </c>
      <c s="465">
        <v>5500000</v>
      </c>
      <c s="682">
        <v>45387</v>
      </c>
      <c s="682">
        <v>46482</v>
      </c>
      <c s="683">
        <v>5500000</v>
      </c>
      <c s="862">
        <v>2.3472222222222223</v>
      </c>
      <c s="862">
        <v>3</v>
      </c>
      <c s="684">
        <v>0.087499999999999994</v>
      </c>
      <c s="473">
        <v>2.3472222222222223</v>
      </c>
      <c s="473">
        <v>3</v>
      </c>
      <c s="474">
        <v>0.087499999999999994</v>
      </c>
      <c s="783" t="s">
        <v>1478</v>
      </c>
      <c s="783" t="s">
        <v>1479</v>
      </c>
    </row>
    <row r="1815" spans="1:41" s="783" customFormat="1" ht="14.4">
      <c r="A1815" s="24" t="s">
        <v>3969</v>
      </c>
      <c s="517">
        <v>1</v>
      </c>
      <c s="24" t="s">
        <v>4488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26402.5</v>
      </c>
      <c s="463">
        <v>0</v>
      </c>
      <c s="464">
        <v>0</v>
      </c>
      <c s="464">
        <v>71.510000000000005</v>
      </c>
      <c s="464">
        <v>0</v>
      </c>
      <c s="469">
        <v>0</v>
      </c>
      <c s="469">
        <v>0</v>
      </c>
      <c s="465">
        <v>26402.5</v>
      </c>
      <c s="682">
        <v>45498</v>
      </c>
      <c s="682">
        <v>45863</v>
      </c>
      <c s="683">
        <v>26402.5</v>
      </c>
      <c s="862">
        <v>0.65277777777777779</v>
      </c>
      <c s="862">
        <v>1</v>
      </c>
      <c s="684">
        <v>0.032500000000000001</v>
      </c>
      <c s="473">
        <v>0.65277777777777779</v>
      </c>
      <c s="473">
        <v>1</v>
      </c>
      <c s="474">
        <v>0.032500000000000001</v>
      </c>
      <c s="783" t="s">
        <v>1478</v>
      </c>
      <c s="783" t="s">
        <v>1479</v>
      </c>
    </row>
    <row r="1816" spans="1:41" s="783" customFormat="1" ht="14.4">
      <c r="A1816" s="24" t="s">
        <v>3969</v>
      </c>
      <c s="517">
        <v>2</v>
      </c>
      <c s="24" t="s">
        <v>4489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54722.5</v>
      </c>
      <c s="463">
        <v>0</v>
      </c>
      <c s="464">
        <v>0</v>
      </c>
      <c s="464">
        <v>196.09</v>
      </c>
      <c s="464">
        <v>0</v>
      </c>
      <c s="469">
        <v>0</v>
      </c>
      <c s="469">
        <v>0</v>
      </c>
      <c s="465">
        <v>54722.5</v>
      </c>
      <c s="682">
        <v>45498</v>
      </c>
      <c s="682">
        <v>46593</v>
      </c>
      <c s="683">
        <v>54722.5</v>
      </c>
      <c s="862">
        <v>2.6527777777777777</v>
      </c>
      <c s="862">
        <v>3</v>
      </c>
      <c s="684">
        <v>0.042999999999999997</v>
      </c>
      <c s="473">
        <v>2.6527777777777777</v>
      </c>
      <c s="473">
        <v>3</v>
      </c>
      <c s="474">
        <v>0.042999999999999997</v>
      </c>
      <c s="783" t="s">
        <v>1478</v>
      </c>
      <c s="783" t="s">
        <v>1479</v>
      </c>
    </row>
    <row r="1817" spans="1:41" s="783" customFormat="1" ht="14.4">
      <c r="A1817" s="24" t="s">
        <v>3969</v>
      </c>
      <c s="517">
        <v>3</v>
      </c>
      <c s="24" t="s">
        <v>4490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131865</v>
      </c>
      <c s="463">
        <v>0</v>
      </c>
      <c s="464">
        <v>0</v>
      </c>
      <c s="464">
        <v>517.57000000000005</v>
      </c>
      <c s="464">
        <v>0</v>
      </c>
      <c s="469">
        <v>0</v>
      </c>
      <c s="469">
        <v>0</v>
      </c>
      <c s="465">
        <v>131865</v>
      </c>
      <c s="682">
        <v>45498</v>
      </c>
      <c s="682">
        <v>46959</v>
      </c>
      <c s="683">
        <v>131865</v>
      </c>
      <c s="862">
        <v>3.6527777777777777</v>
      </c>
      <c s="862">
        <v>4</v>
      </c>
      <c s="684">
        <v>0.047100000000000003</v>
      </c>
      <c s="473">
        <v>3.6527777777777777</v>
      </c>
      <c s="473">
        <v>4</v>
      </c>
      <c s="474">
        <v>0.047100000000000003</v>
      </c>
      <c s="783" t="s">
        <v>1478</v>
      </c>
      <c s="783" t="s">
        <v>1479</v>
      </c>
    </row>
    <row r="1818" spans="1:41" s="783" customFormat="1" ht="14.4">
      <c r="A1818" s="24" t="s">
        <v>3969</v>
      </c>
      <c s="517">
        <v>4</v>
      </c>
      <c s="24" t="s">
        <v>4491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46462.5</v>
      </c>
      <c s="463">
        <v>0</v>
      </c>
      <c s="464">
        <v>0</v>
      </c>
      <c s="464">
        <v>196.30000000000001</v>
      </c>
      <c s="464">
        <v>0</v>
      </c>
      <c s="469">
        <v>0</v>
      </c>
      <c s="469">
        <v>0</v>
      </c>
      <c s="465">
        <v>46462.5</v>
      </c>
      <c s="682">
        <v>45498</v>
      </c>
      <c s="682">
        <v>47324</v>
      </c>
      <c s="683">
        <v>46462.5</v>
      </c>
      <c s="862">
        <v>4.6527777777777777</v>
      </c>
      <c s="862">
        <v>5</v>
      </c>
      <c s="684">
        <v>0.050700000000000002</v>
      </c>
      <c s="473">
        <v>4.6527777777777777</v>
      </c>
      <c s="473">
        <v>5</v>
      </c>
      <c s="474">
        <v>0.050700000000000009</v>
      </c>
      <c s="783" t="s">
        <v>1478</v>
      </c>
      <c s="783" t="s">
        <v>1479</v>
      </c>
    </row>
    <row r="1819" spans="1:41" s="783" customFormat="1" ht="14.4">
      <c r="A1819" s="24" t="s">
        <v>3969</v>
      </c>
      <c s="517">
        <v>5</v>
      </c>
      <c s="24" t="s">
        <v>4492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106200</v>
      </c>
      <c s="463">
        <v>0</v>
      </c>
      <c s="464">
        <v>0</v>
      </c>
      <c s="464">
        <v>474.36000000000001</v>
      </c>
      <c s="464">
        <v>0</v>
      </c>
      <c s="469">
        <v>0</v>
      </c>
      <c s="469">
        <v>0</v>
      </c>
      <c s="465">
        <v>106200</v>
      </c>
      <c s="682">
        <v>45498</v>
      </c>
      <c s="682">
        <v>47689</v>
      </c>
      <c s="683">
        <v>106200</v>
      </c>
      <c s="862">
        <v>5.6527777777777777</v>
      </c>
      <c s="862">
        <v>6</v>
      </c>
      <c s="684">
        <v>0.053600000000000002</v>
      </c>
      <c s="473">
        <v>5.6527777777777777</v>
      </c>
      <c s="473">
        <v>6</v>
      </c>
      <c s="474">
        <v>0.053600000000000009</v>
      </c>
      <c s="783" t="s">
        <v>1478</v>
      </c>
      <c s="783" t="s">
        <v>1479</v>
      </c>
    </row>
    <row r="1820" spans="1:41" s="783" customFormat="1" ht="14.4">
      <c r="A1820" s="24" t="s">
        <v>3969</v>
      </c>
      <c s="517">
        <v>6</v>
      </c>
      <c s="24" t="s">
        <v>4493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125375</v>
      </c>
      <c s="463">
        <v>0</v>
      </c>
      <c s="464">
        <v>0</v>
      </c>
      <c s="464">
        <v>589.25999999999999</v>
      </c>
      <c s="464">
        <v>0</v>
      </c>
      <c s="469">
        <v>0</v>
      </c>
      <c s="469">
        <v>0</v>
      </c>
      <c s="465">
        <v>125375</v>
      </c>
      <c s="682">
        <v>45498</v>
      </c>
      <c s="682">
        <v>48054</v>
      </c>
      <c s="683">
        <v>125375</v>
      </c>
      <c s="862">
        <v>6.6527777777777777</v>
      </c>
      <c s="862">
        <v>7</v>
      </c>
      <c s="684">
        <v>0.056399999999999999</v>
      </c>
      <c s="473">
        <v>6.6527777777777777</v>
      </c>
      <c s="473">
        <v>7</v>
      </c>
      <c s="474">
        <v>0.056399999999999999</v>
      </c>
      <c s="783" t="s">
        <v>1478</v>
      </c>
      <c s="783" t="s">
        <v>1479</v>
      </c>
    </row>
    <row r="1821" spans="1:41" s="783" customFormat="1" ht="14.4">
      <c r="A1821" s="24" t="s">
        <v>3969</v>
      </c>
      <c s="517">
        <v>7</v>
      </c>
      <c s="24" t="s">
        <v>4494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1048872.5</v>
      </c>
      <c s="463">
        <v>0</v>
      </c>
      <c s="464">
        <v>0</v>
      </c>
      <c s="464">
        <v>5183.1800000000003</v>
      </c>
      <c s="464">
        <v>0</v>
      </c>
      <c s="469">
        <v>0</v>
      </c>
      <c s="469">
        <v>0</v>
      </c>
      <c s="465">
        <v>1048872.5</v>
      </c>
      <c s="682">
        <v>45498</v>
      </c>
      <c s="682">
        <v>48420</v>
      </c>
      <c s="683">
        <v>1048872.5</v>
      </c>
      <c s="862">
        <v>7.6527777777777777</v>
      </c>
      <c s="862">
        <v>8</v>
      </c>
      <c s="684">
        <v>0.059299999999999999</v>
      </c>
      <c s="473">
        <v>7.6527777777777777</v>
      </c>
      <c s="473">
        <v>8</v>
      </c>
      <c s="474">
        <v>0.059299999999999999</v>
      </c>
      <c s="783" t="s">
        <v>1478</v>
      </c>
      <c s="783" t="s">
        <v>1479</v>
      </c>
    </row>
    <row r="1822" spans="1:41" s="783" customFormat="1" ht="14.4">
      <c r="A1822" s="24" t="s">
        <v>3969</v>
      </c>
      <c s="517">
        <v>8</v>
      </c>
      <c s="24" t="s">
        <v>4495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1903192.5</v>
      </c>
      <c s="463">
        <v>0</v>
      </c>
      <c s="464">
        <v>0</v>
      </c>
      <c s="464">
        <v>9849.0200000000004</v>
      </c>
      <c s="464">
        <v>0</v>
      </c>
      <c s="469">
        <v>0</v>
      </c>
      <c s="469">
        <v>0</v>
      </c>
      <c s="465">
        <v>1903192.5</v>
      </c>
      <c s="682">
        <v>45498</v>
      </c>
      <c s="682">
        <v>48785</v>
      </c>
      <c s="683">
        <v>1903192.5</v>
      </c>
      <c s="862">
        <v>8.6527777777777786</v>
      </c>
      <c s="862">
        <v>9</v>
      </c>
      <c s="684">
        <v>0.062100000000000002</v>
      </c>
      <c s="473">
        <v>8.6527777777777786</v>
      </c>
      <c s="473">
        <v>9</v>
      </c>
      <c s="474">
        <v>0.062100000000000002</v>
      </c>
      <c s="783" t="s">
        <v>1478</v>
      </c>
      <c s="783" t="s">
        <v>1479</v>
      </c>
    </row>
    <row r="1823" spans="1:41" s="783" customFormat="1" ht="14.4">
      <c r="A1823" s="24" t="s">
        <v>3970</v>
      </c>
      <c s="517">
        <v>1</v>
      </c>
      <c s="24" t="s">
        <v>4496</v>
      </c>
      <c s="460" t="s">
        <v>364</v>
      </c>
      <c s="459" t="s">
        <v>365</v>
      </c>
      <c s="459" t="s">
        <v>979</v>
      </c>
      <c s="459" t="s">
        <v>883</v>
      </c>
      <c s="459" t="s">
        <v>957</v>
      </c>
      <c s="459" t="s">
        <v>366</v>
      </c>
      <c s="459" t="s">
        <v>1</v>
      </c>
      <c s="459" t="s">
        <v>883</v>
      </c>
      <c s="459" t="s">
        <v>367</v>
      </c>
      <c s="459" t="s">
        <v>372</v>
      </c>
      <c s="460">
        <v>1</v>
      </c>
      <c s="460">
        <v>1</v>
      </c>
      <c s="460">
        <v>1</v>
      </c>
      <c s="466">
        <v>0</v>
      </c>
      <c s="466">
        <v>0</v>
      </c>
      <c s="466">
        <v>1</v>
      </c>
      <c s="466">
        <v>1</v>
      </c>
      <c s="466">
        <v>1</v>
      </c>
      <c s="466">
        <v>0</v>
      </c>
      <c s="519">
        <v>21982441.129999999</v>
      </c>
      <c s="463">
        <v>0</v>
      </c>
      <c s="464">
        <v>0</v>
      </c>
      <c s="464">
        <v>0</v>
      </c>
      <c s="464">
        <v>0</v>
      </c>
      <c s="469">
        <v>0</v>
      </c>
      <c s="469">
        <v>0</v>
      </c>
      <c s="465">
        <v>21982441.129999999</v>
      </c>
      <c s="682">
        <v>45503</v>
      </c>
      <c s="682">
        <v>46598</v>
      </c>
      <c s="683">
        <v>21982441.129999999</v>
      </c>
      <c s="862">
        <v>2.6666666666666665</v>
      </c>
      <c s="862">
        <v>3</v>
      </c>
      <c s="684">
        <v>0.087499999999999994</v>
      </c>
      <c s="473">
        <v>2.6666666666666665</v>
      </c>
      <c s="473">
        <v>3</v>
      </c>
      <c s="474">
        <v>0.087499999999999994</v>
      </c>
      <c s="783" t="s">
        <v>1478</v>
      </c>
      <c s="783" t="s">
        <v>1479</v>
      </c>
    </row>
    <row r="1824" spans="1:41" s="783" customFormat="1" ht="14.4">
      <c r="A1824" s="24" t="s">
        <v>4021</v>
      </c>
      <c s="517">
        <v>1</v>
      </c>
      <c s="24" t="s">
        <v>4497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4429682.8600000003</v>
      </c>
      <c s="463">
        <v>0</v>
      </c>
      <c s="464">
        <v>0</v>
      </c>
      <c s="464">
        <v>0</v>
      </c>
      <c s="464">
        <v>0</v>
      </c>
      <c s="469">
        <v>0</v>
      </c>
      <c s="469">
        <v>0</v>
      </c>
      <c s="465">
        <v>4429682.8600000003</v>
      </c>
      <c s="682">
        <v>45372</v>
      </c>
      <c s="682">
        <v>45737</v>
      </c>
      <c s="519">
        <v>4429682.8600000003</v>
      </c>
      <c s="862">
        <v>0.30833333333333335</v>
      </c>
      <c s="862">
        <v>1</v>
      </c>
      <c s="684">
        <v>0.049000000000000002</v>
      </c>
      <c s="473">
        <v>0.30833333333333335</v>
      </c>
      <c s="473">
        <v>1</v>
      </c>
      <c s="474">
        <v>0.049000000000000002</v>
      </c>
      <c s="783" t="s">
        <v>1478</v>
      </c>
      <c s="783" t="s">
        <v>1479</v>
      </c>
    </row>
    <row r="1825" spans="1:41" s="783" customFormat="1" ht="14.4">
      <c r="A1825" s="24" t="s">
        <v>4022</v>
      </c>
      <c s="517">
        <v>1</v>
      </c>
      <c s="24" t="s">
        <v>4498</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45506</v>
      </c>
      <c s="682">
        <v>47332</v>
      </c>
      <c s="519">
        <v>200000000</v>
      </c>
      <c s="862">
        <v>4.6722222222222225</v>
      </c>
      <c s="862">
        <v>5</v>
      </c>
      <c s="684">
        <v>0.092499999999999999</v>
      </c>
      <c s="473">
        <v>4.6722222222222225</v>
      </c>
      <c s="473">
        <v>5</v>
      </c>
      <c s="474">
        <v>0.092499999999999999</v>
      </c>
      <c s="783" t="s">
        <v>1478</v>
      </c>
      <c s="783" t="s">
        <v>1479</v>
      </c>
    </row>
    <row r="1826" spans="1:41" s="783" customFormat="1" ht="14.4">
      <c r="A1826" s="24" t="s">
        <v>4023</v>
      </c>
      <c s="517">
        <v>1</v>
      </c>
      <c s="24" t="s">
        <v>4499</v>
      </c>
      <c s="460" t="s">
        <v>364</v>
      </c>
      <c s="459" t="s">
        <v>365</v>
      </c>
      <c s="459" t="s">
        <v>979</v>
      </c>
      <c s="459" t="s">
        <v>883</v>
      </c>
      <c s="459" t="s">
        <v>957</v>
      </c>
      <c s="459" t="s">
        <v>366</v>
      </c>
      <c s="459" t="s">
        <v>1</v>
      </c>
      <c s="459" t="s">
        <v>883</v>
      </c>
      <c s="459" t="s">
        <v>367</v>
      </c>
      <c s="459" t="s">
        <v>372</v>
      </c>
      <c s="460">
        <v>1</v>
      </c>
      <c s="460">
        <v>1</v>
      </c>
      <c s="460">
        <v>1</v>
      </c>
      <c s="466">
        <v>0</v>
      </c>
      <c s="466">
        <v>0</v>
      </c>
      <c s="466">
        <v>1</v>
      </c>
      <c s="466">
        <v>1</v>
      </c>
      <c s="466">
        <v>1</v>
      </c>
      <c s="466">
        <v>0</v>
      </c>
      <c s="519">
        <v>22310007.920000002</v>
      </c>
      <c s="463">
        <v>0</v>
      </c>
      <c s="464">
        <v>0</v>
      </c>
      <c s="464">
        <v>0</v>
      </c>
      <c s="464">
        <v>0</v>
      </c>
      <c s="469">
        <v>0</v>
      </c>
      <c s="469">
        <v>0</v>
      </c>
      <c s="465">
        <v>22310007.920000002</v>
      </c>
      <c s="682">
        <v>45511</v>
      </c>
      <c s="682">
        <v>47337</v>
      </c>
      <c s="519">
        <v>22310007.920000002</v>
      </c>
      <c s="862">
        <v>4.6861111111111109</v>
      </c>
      <c s="862">
        <v>5</v>
      </c>
      <c s="684">
        <v>0.092499999999999999</v>
      </c>
      <c s="473">
        <v>4.6861111111111109</v>
      </c>
      <c s="473">
        <v>5</v>
      </c>
      <c s="474">
        <v>0.092499999999999999</v>
      </c>
      <c s="783" t="s">
        <v>1478</v>
      </c>
      <c s="783" t="s">
        <v>1479</v>
      </c>
    </row>
    <row r="1827" spans="1:41" s="783" customFormat="1" ht="14.4">
      <c r="A1827" s="24" t="s">
        <v>4024</v>
      </c>
      <c s="517">
        <v>1</v>
      </c>
      <c s="24" t="s">
        <v>4500</v>
      </c>
      <c s="460" t="s">
        <v>364</v>
      </c>
      <c s="459" t="s">
        <v>365</v>
      </c>
      <c s="459" t="s">
        <v>979</v>
      </c>
      <c s="459" t="s">
        <v>808</v>
      </c>
      <c s="459" t="s">
        <v>957</v>
      </c>
      <c s="459" t="s">
        <v>368</v>
      </c>
      <c s="459" t="s">
        <v>1</v>
      </c>
      <c s="24" t="s">
        <v>808</v>
      </c>
      <c s="459" t="s">
        <v>367</v>
      </c>
      <c s="459" t="s">
        <v>372</v>
      </c>
      <c s="460">
        <v>1</v>
      </c>
      <c s="460">
        <v>1</v>
      </c>
      <c s="460">
        <v>1</v>
      </c>
      <c s="466">
        <v>0</v>
      </c>
      <c s="466">
        <v>1</v>
      </c>
      <c s="466">
        <v>1</v>
      </c>
      <c s="466">
        <v>1</v>
      </c>
      <c s="466">
        <v>0</v>
      </c>
      <c s="466">
        <v>0</v>
      </c>
      <c s="519">
        <v>63813502.909999996</v>
      </c>
      <c s="463">
        <v>0</v>
      </c>
      <c s="464">
        <v>0</v>
      </c>
      <c s="464">
        <v>0</v>
      </c>
      <c s="464">
        <v>0</v>
      </c>
      <c s="469">
        <v>0</v>
      </c>
      <c s="469">
        <v>0</v>
      </c>
      <c s="465">
        <v>63813502.909999996</v>
      </c>
      <c s="682">
        <v>45372</v>
      </c>
      <c s="682">
        <v>45737</v>
      </c>
      <c s="519">
        <v>63813502.909999996</v>
      </c>
      <c s="862">
        <v>0.30833333333333335</v>
      </c>
      <c s="862">
        <v>1</v>
      </c>
      <c s="684">
        <v>0.049000000000000002</v>
      </c>
      <c s="473">
        <v>0.3083333333333334</v>
      </c>
      <c s="473">
        <v>1</v>
      </c>
      <c s="474">
        <v>0.049000000000000002</v>
      </c>
      <c s="783" t="s">
        <v>1478</v>
      </c>
      <c s="783" t="s">
        <v>1479</v>
      </c>
    </row>
    <row r="1828" spans="1:41" s="783" customFormat="1" ht="14.4">
      <c r="A1828" s="24" t="s">
        <v>4025</v>
      </c>
      <c s="517">
        <v>1</v>
      </c>
      <c s="24" t="s">
        <v>4501</v>
      </c>
      <c s="460" t="s">
        <v>364</v>
      </c>
      <c s="459" t="s">
        <v>365</v>
      </c>
      <c s="459" t="s">
        <v>979</v>
      </c>
      <c s="459" t="s">
        <v>371</v>
      </c>
      <c s="459" t="s">
        <v>957</v>
      </c>
      <c s="459" t="s">
        <v>366</v>
      </c>
      <c s="459" t="s">
        <v>1</v>
      </c>
      <c s="24" t="s">
        <v>4039</v>
      </c>
      <c s="459" t="s">
        <v>367</v>
      </c>
      <c s="459" t="s">
        <v>372</v>
      </c>
      <c s="460">
        <v>1</v>
      </c>
      <c s="460">
        <v>1</v>
      </c>
      <c s="460">
        <v>1</v>
      </c>
      <c s="466">
        <v>0</v>
      </c>
      <c s="466">
        <v>0</v>
      </c>
      <c s="466">
        <v>1</v>
      </c>
      <c s="466">
        <v>1</v>
      </c>
      <c s="466">
        <v>1</v>
      </c>
      <c s="466">
        <v>0</v>
      </c>
      <c s="519">
        <v>28980299.300000001</v>
      </c>
      <c s="463">
        <v>0</v>
      </c>
      <c s="464">
        <v>0</v>
      </c>
      <c s="464">
        <v>0</v>
      </c>
      <c s="464">
        <v>0</v>
      </c>
      <c s="469">
        <v>0</v>
      </c>
      <c s="469">
        <v>0</v>
      </c>
      <c s="465">
        <v>28980299.300000001</v>
      </c>
      <c s="682">
        <v>45387</v>
      </c>
      <c s="682">
        <v>46482</v>
      </c>
      <c s="519">
        <v>28980299.300000001</v>
      </c>
      <c s="862">
        <v>2.3472222222222223</v>
      </c>
      <c s="862">
        <v>3</v>
      </c>
      <c s="684">
        <v>0.087499999999999994</v>
      </c>
      <c s="473">
        <v>2.3472222222222223</v>
      </c>
      <c s="473">
        <v>3</v>
      </c>
      <c s="474">
        <v>0.087499999999999994</v>
      </c>
      <c s="783" t="s">
        <v>1478</v>
      </c>
      <c s="783" t="s">
        <v>1479</v>
      </c>
    </row>
    <row r="1829" spans="1:41" s="783" customFormat="1" ht="14.4">
      <c r="A1829" s="24" t="s">
        <v>4026</v>
      </c>
      <c s="517">
        <v>1</v>
      </c>
      <c s="24" t="s">
        <v>4502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v>
      </c>
      <c s="463">
        <v>0</v>
      </c>
      <c s="464">
        <v>0</v>
      </c>
      <c s="464">
        <v>0</v>
      </c>
      <c s="464">
        <v>0</v>
      </c>
      <c s="469">
        <v>0</v>
      </c>
      <c s="469">
        <v>0</v>
      </c>
      <c s="465">
        <v>500000</v>
      </c>
      <c s="682">
        <v>45372</v>
      </c>
      <c s="682">
        <v>45737</v>
      </c>
      <c s="519">
        <v>500000</v>
      </c>
      <c s="862">
        <v>0.30833333333333335</v>
      </c>
      <c s="862">
        <v>1</v>
      </c>
      <c s="684">
        <v>0.049000000000000002</v>
      </c>
      <c s="473">
        <v>0.30833333333333335</v>
      </c>
      <c s="473">
        <v>1</v>
      </c>
      <c s="474">
        <v>0.049000000000000002</v>
      </c>
      <c s="783" t="s">
        <v>1478</v>
      </c>
      <c s="783" t="s">
        <v>1479</v>
      </c>
    </row>
    <row r="1830" spans="1:41" s="783" customFormat="1" ht="14.4">
      <c r="A1830" s="24" t="s">
        <v>4027</v>
      </c>
      <c s="517">
        <v>1</v>
      </c>
      <c s="24" t="s">
        <v>4503</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170000000</v>
      </c>
      <c s="463">
        <v>0</v>
      </c>
      <c s="464">
        <v>0</v>
      </c>
      <c s="464">
        <v>0</v>
      </c>
      <c s="464">
        <v>0</v>
      </c>
      <c s="469">
        <v>0</v>
      </c>
      <c s="469">
        <v>0</v>
      </c>
      <c s="465">
        <v>170000000</v>
      </c>
      <c s="682">
        <v>45506</v>
      </c>
      <c s="682">
        <v>47332</v>
      </c>
      <c s="519">
        <v>170000000</v>
      </c>
      <c s="862">
        <v>4.6722222222222225</v>
      </c>
      <c s="862">
        <v>5</v>
      </c>
      <c s="684">
        <v>0.092499999999999999</v>
      </c>
      <c s="473">
        <v>4.6722222222222225</v>
      </c>
      <c s="473">
        <v>5</v>
      </c>
      <c s="474">
        <v>0.092499999999999999</v>
      </c>
      <c s="783" t="s">
        <v>1478</v>
      </c>
      <c s="783" t="s">
        <v>1479</v>
      </c>
    </row>
    <row r="1831" spans="1:41" s="783" customFormat="1" ht="14.4">
      <c r="A1831" s="24" t="s">
        <v>4028</v>
      </c>
      <c s="517">
        <v>1</v>
      </c>
      <c s="24" t="s">
        <v>4504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4483125.75</v>
      </c>
      <c s="463">
        <v>0</v>
      </c>
      <c s="464">
        <v>0</v>
      </c>
      <c s="464">
        <v>0</v>
      </c>
      <c s="464">
        <v>0</v>
      </c>
      <c s="469">
        <v>0</v>
      </c>
      <c s="469">
        <v>0</v>
      </c>
      <c s="465">
        <v>4483125.75</v>
      </c>
      <c s="682">
        <v>45387</v>
      </c>
      <c s="682">
        <v>46482</v>
      </c>
      <c s="519">
        <v>4483125.75</v>
      </c>
      <c s="862">
        <v>2.3472222222222223</v>
      </c>
      <c s="862">
        <v>3</v>
      </c>
      <c s="684">
        <v>0.087499999999999994</v>
      </c>
      <c s="473">
        <v>2.3472222222222223</v>
      </c>
      <c s="473">
        <v>3</v>
      </c>
      <c s="474">
        <v>0.087499999999999994</v>
      </c>
      <c s="783" t="s">
        <v>1478</v>
      </c>
      <c s="783" t="s">
        <v>1479</v>
      </c>
    </row>
    <row r="1832" spans="1:41" s="783" customFormat="1" ht="14.4">
      <c r="A1832" s="24" t="s">
        <v>4029</v>
      </c>
      <c s="517">
        <v>1</v>
      </c>
      <c s="24" t="s">
        <v>4505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1552692.77</v>
      </c>
      <c s="463">
        <v>0</v>
      </c>
      <c s="464">
        <v>0</v>
      </c>
      <c s="464">
        <v>0</v>
      </c>
      <c s="464">
        <v>0</v>
      </c>
      <c s="469">
        <v>0</v>
      </c>
      <c s="469">
        <v>0</v>
      </c>
      <c s="465">
        <v>1552692.77</v>
      </c>
      <c s="682">
        <v>45455</v>
      </c>
      <c s="682">
        <v>47281</v>
      </c>
      <c s="519">
        <v>1552692.77</v>
      </c>
      <c s="862">
        <v>4.5333333333333332</v>
      </c>
      <c s="862">
        <v>5</v>
      </c>
      <c s="684">
        <v>0.092499999999999999</v>
      </c>
      <c s="473">
        <v>4.5333333333333332</v>
      </c>
      <c s="473">
        <v>5</v>
      </c>
      <c s="474">
        <v>0.092499999999999999</v>
      </c>
      <c s="783" t="s">
        <v>1478</v>
      </c>
      <c s="783" t="s">
        <v>1479</v>
      </c>
    </row>
    <row r="1833" spans="1:41" s="783" customFormat="1" ht="14.4">
      <c r="A1833" s="24" t="s">
        <v>4030</v>
      </c>
      <c s="517">
        <v>1</v>
      </c>
      <c s="24" t="s">
        <v>4506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1538236.3600000001</v>
      </c>
      <c s="463">
        <v>0</v>
      </c>
      <c s="464">
        <v>0</v>
      </c>
      <c s="464">
        <v>0</v>
      </c>
      <c s="464">
        <v>0</v>
      </c>
      <c s="469">
        <v>0</v>
      </c>
      <c s="469">
        <v>0</v>
      </c>
      <c s="465">
        <v>1538236.3600000001</v>
      </c>
      <c s="682">
        <v>45387</v>
      </c>
      <c s="682">
        <v>46482</v>
      </c>
      <c s="519">
        <v>1538236.3600000001</v>
      </c>
      <c s="862">
        <v>2.3472222222222223</v>
      </c>
      <c s="862">
        <v>3</v>
      </c>
      <c s="684">
        <v>0.087499999999999994</v>
      </c>
      <c s="473">
        <v>2.3472222222222223</v>
      </c>
      <c s="473">
        <v>3</v>
      </c>
      <c s="474">
        <v>0.087499999999999994</v>
      </c>
      <c s="783" t="s">
        <v>1478</v>
      </c>
      <c s="783" t="s">
        <v>1479</v>
      </c>
    </row>
    <row r="1834" spans="1:41" s="783" customFormat="1" ht="14.4">
      <c r="A1834" s="24" t="s">
        <v>4031</v>
      </c>
      <c s="517">
        <v>1</v>
      </c>
      <c s="24" t="s">
        <v>4507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1360711.8400000001</v>
      </c>
      <c s="463">
        <v>0</v>
      </c>
      <c s="464">
        <v>0</v>
      </c>
      <c s="464">
        <v>0</v>
      </c>
      <c s="464">
        <v>0</v>
      </c>
      <c s="469">
        <v>0</v>
      </c>
      <c s="469">
        <v>0</v>
      </c>
      <c s="465">
        <v>1360711.8400000001</v>
      </c>
      <c s="682">
        <v>45387</v>
      </c>
      <c s="682">
        <v>46482</v>
      </c>
      <c s="519">
        <v>1360711.8400000001</v>
      </c>
      <c s="862">
        <v>2.3472222222222223</v>
      </c>
      <c s="862">
        <v>3</v>
      </c>
      <c s="684">
        <v>0.087499999999999994</v>
      </c>
      <c s="473">
        <v>2.3472222222222223</v>
      </c>
      <c s="473">
        <v>3</v>
      </c>
      <c s="474">
        <v>0.087499999999999994</v>
      </c>
      <c s="783" t="s">
        <v>1478</v>
      </c>
      <c s="783" t="s">
        <v>1479</v>
      </c>
    </row>
    <row r="1835" spans="1:41" s="783" customFormat="1" ht="14.4">
      <c r="A1835" s="24" t="s">
        <v>4032</v>
      </c>
      <c s="517">
        <v>1</v>
      </c>
      <c s="24" t="s">
        <v>4508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3443172.79</v>
      </c>
      <c s="463">
        <v>0</v>
      </c>
      <c s="464">
        <v>0</v>
      </c>
      <c s="464">
        <v>0</v>
      </c>
      <c s="464">
        <v>0</v>
      </c>
      <c s="469">
        <v>0</v>
      </c>
      <c s="469">
        <v>0</v>
      </c>
      <c s="465">
        <v>3443172.79</v>
      </c>
      <c s="682">
        <v>45387</v>
      </c>
      <c s="682">
        <v>46482</v>
      </c>
      <c s="519">
        <v>3443172.79</v>
      </c>
      <c s="862">
        <v>2.3472222222222223</v>
      </c>
      <c s="862">
        <v>3</v>
      </c>
      <c s="684">
        <v>0.087499999999999994</v>
      </c>
      <c s="473">
        <v>2.3472222222222223</v>
      </c>
      <c s="473">
        <v>3.0000000000000004</v>
      </c>
      <c s="474">
        <v>0.087499999999999994</v>
      </c>
      <c s="783" t="s">
        <v>1478</v>
      </c>
      <c s="783" t="s">
        <v>1479</v>
      </c>
    </row>
    <row r="1836" spans="1:41" s="783" customFormat="1" ht="14.4">
      <c r="A1836" s="24" t="s">
        <v>4033</v>
      </c>
      <c s="517">
        <v>1</v>
      </c>
      <c s="24" t="s">
        <v>4509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290132.5</v>
      </c>
      <c s="463">
        <v>0</v>
      </c>
      <c s="464">
        <v>0</v>
      </c>
      <c s="464">
        <v>785.77999999999997</v>
      </c>
      <c s="464">
        <v>0</v>
      </c>
      <c s="469">
        <v>0</v>
      </c>
      <c s="469">
        <v>0</v>
      </c>
      <c s="465">
        <v>290132.5</v>
      </c>
      <c s="682">
        <v>45532</v>
      </c>
      <c s="682">
        <v>45897</v>
      </c>
      <c s="519">
        <v>290132.5</v>
      </c>
      <c s="862">
        <v>0.74444444444444446</v>
      </c>
      <c s="862">
        <v>1</v>
      </c>
      <c s="684">
        <v>0.032500000000000001</v>
      </c>
      <c s="473">
        <v>0.74444444444444446</v>
      </c>
      <c s="473">
        <v>1</v>
      </c>
      <c s="474">
        <v>0.032500000000000001</v>
      </c>
      <c s="783" t="s">
        <v>1478</v>
      </c>
      <c s="783" t="s">
        <v>1479</v>
      </c>
    </row>
    <row r="1837" spans="1:41" s="783" customFormat="1" ht="14.4">
      <c r="A1837" s="24" t="s">
        <v>4033</v>
      </c>
      <c s="517">
        <v>2</v>
      </c>
      <c s="24" t="s">
        <v>4510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370372.5</v>
      </c>
      <c s="463">
        <v>0</v>
      </c>
      <c s="464">
        <v>0</v>
      </c>
      <c s="464">
        <v>1179.02</v>
      </c>
      <c s="464">
        <v>0</v>
      </c>
      <c s="469">
        <v>0</v>
      </c>
      <c s="469">
        <v>0</v>
      </c>
      <c s="465">
        <v>370372.5</v>
      </c>
      <c s="682">
        <v>45532</v>
      </c>
      <c s="682">
        <v>46262</v>
      </c>
      <c s="519">
        <v>370372.5</v>
      </c>
      <c s="862">
        <v>1.7444444444444445</v>
      </c>
      <c s="862">
        <v>2</v>
      </c>
      <c s="684">
        <v>0.038199999999999998</v>
      </c>
      <c s="473">
        <v>1.7444444444444445</v>
      </c>
      <c s="473">
        <v>2</v>
      </c>
      <c s="474">
        <v>0.038199999999999998</v>
      </c>
      <c s="783" t="s">
        <v>1478</v>
      </c>
      <c s="783" t="s">
        <v>1479</v>
      </c>
    </row>
    <row r="1838" spans="1:41" s="783" customFormat="1" ht="14.4">
      <c r="A1838" s="24" t="s">
        <v>4033</v>
      </c>
      <c s="517">
        <v>3</v>
      </c>
      <c s="24" t="s">
        <v>4511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326000.09000000003</v>
      </c>
      <c s="463">
        <v>0</v>
      </c>
      <c s="464">
        <v>0</v>
      </c>
      <c s="464">
        <v>1168.1700000000001</v>
      </c>
      <c s="464">
        <v>0</v>
      </c>
      <c s="469">
        <v>0</v>
      </c>
      <c s="469">
        <v>0</v>
      </c>
      <c s="465">
        <v>326000.09000000003</v>
      </c>
      <c s="682">
        <v>45532</v>
      </c>
      <c s="682">
        <v>46627</v>
      </c>
      <c s="519">
        <v>326000.09000000003</v>
      </c>
      <c s="862">
        <v>2.7444444444444445</v>
      </c>
      <c s="862">
        <v>3</v>
      </c>
      <c s="684">
        <v>0.042999999999999997</v>
      </c>
      <c s="473">
        <v>2.7444444444444445</v>
      </c>
      <c s="473">
        <v>3</v>
      </c>
      <c s="474">
        <v>0.042999999999999997</v>
      </c>
      <c s="783" t="s">
        <v>1478</v>
      </c>
      <c s="783" t="s">
        <v>1479</v>
      </c>
    </row>
    <row r="1839" spans="1:41" s="783" customFormat="1" ht="14.4">
      <c r="A1839" s="24" t="s">
        <v>4033</v>
      </c>
      <c s="517">
        <v>4</v>
      </c>
      <c s="24" t="s">
        <v>4512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656965</v>
      </c>
      <c s="463">
        <v>0</v>
      </c>
      <c s="464">
        <v>0</v>
      </c>
      <c s="464">
        <v>2578.5900000000001</v>
      </c>
      <c s="464">
        <v>0</v>
      </c>
      <c s="469">
        <v>0</v>
      </c>
      <c s="469">
        <v>0</v>
      </c>
      <c s="465">
        <v>656965</v>
      </c>
      <c s="682">
        <v>45532</v>
      </c>
      <c s="682">
        <v>46993</v>
      </c>
      <c s="519">
        <v>656965</v>
      </c>
      <c s="862">
        <v>3.7444444444444445</v>
      </c>
      <c s="862">
        <v>4</v>
      </c>
      <c s="684">
        <v>0.047100000000000003</v>
      </c>
      <c s="473">
        <v>3.7444444444444445</v>
      </c>
      <c s="473">
        <v>4</v>
      </c>
      <c s="474">
        <v>0.047100000000000003</v>
      </c>
      <c s="783" t="s">
        <v>1478</v>
      </c>
      <c s="783" t="s">
        <v>1479</v>
      </c>
    </row>
    <row r="1840" spans="1:41" s="783" customFormat="1" ht="14.4">
      <c r="A1840" s="24" t="s">
        <v>4033</v>
      </c>
      <c s="517">
        <v>5</v>
      </c>
      <c s="24" t="s">
        <v>4513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701362.5</v>
      </c>
      <c s="463">
        <v>0</v>
      </c>
      <c s="464">
        <v>0</v>
      </c>
      <c s="464">
        <v>2963.2600000000002</v>
      </c>
      <c s="464">
        <v>0</v>
      </c>
      <c s="469">
        <v>0</v>
      </c>
      <c s="469">
        <v>0</v>
      </c>
      <c s="465">
        <v>701362.5</v>
      </c>
      <c s="682">
        <v>45532</v>
      </c>
      <c s="682">
        <v>47358</v>
      </c>
      <c s="519">
        <v>701362.5</v>
      </c>
      <c s="862">
        <v>4.7444444444444445</v>
      </c>
      <c s="862">
        <v>5</v>
      </c>
      <c s="684">
        <v>0.050700000000000002</v>
      </c>
      <c s="473">
        <v>4.7444444444444445</v>
      </c>
      <c s="473">
        <v>5</v>
      </c>
      <c s="474">
        <v>0.050700000000000002</v>
      </c>
      <c s="783" t="s">
        <v>1478</v>
      </c>
      <c s="783" t="s">
        <v>1479</v>
      </c>
    </row>
    <row r="1841" spans="1:41" s="783" customFormat="1" ht="14.4">
      <c r="A1841" s="24" t="s">
        <v>4033</v>
      </c>
      <c s="517">
        <v>6</v>
      </c>
      <c s="24" t="s">
        <v>4514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2004525</v>
      </c>
      <c s="463">
        <v>0</v>
      </c>
      <c s="464">
        <v>0</v>
      </c>
      <c s="464">
        <v>8953.5400000000009</v>
      </c>
      <c s="464">
        <v>0</v>
      </c>
      <c s="469">
        <v>0</v>
      </c>
      <c s="469">
        <v>0</v>
      </c>
      <c s="465">
        <v>2004525</v>
      </c>
      <c s="682">
        <v>45532</v>
      </c>
      <c s="682">
        <v>47723</v>
      </c>
      <c s="519">
        <v>2004525</v>
      </c>
      <c s="862">
        <v>5.7444444444444445</v>
      </c>
      <c s="862">
        <v>6</v>
      </c>
      <c s="684">
        <v>0.053600000000000002</v>
      </c>
      <c s="473">
        <v>5.7444444444444445</v>
      </c>
      <c s="473">
        <v>6</v>
      </c>
      <c s="474">
        <v>0.053600000000000002</v>
      </c>
      <c s="783" t="s">
        <v>1478</v>
      </c>
      <c s="783" t="s">
        <v>1479</v>
      </c>
    </row>
    <row r="1842" spans="1:41" s="783" customFormat="1" ht="14.4">
      <c r="A1842" s="24" t="s">
        <v>4033</v>
      </c>
      <c s="517">
        <v>7</v>
      </c>
      <c s="24" t="s">
        <v>4515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689415</v>
      </c>
      <c s="463">
        <v>0</v>
      </c>
      <c s="464">
        <v>0</v>
      </c>
      <c s="464">
        <v>3240.25</v>
      </c>
      <c s="464">
        <v>0</v>
      </c>
      <c s="469">
        <v>0</v>
      </c>
      <c s="469">
        <v>0</v>
      </c>
      <c s="465">
        <v>689415</v>
      </c>
      <c s="682">
        <v>45532</v>
      </c>
      <c s="682">
        <v>48088</v>
      </c>
      <c s="519">
        <v>689415</v>
      </c>
      <c s="862">
        <v>6.7444444444444445</v>
      </c>
      <c s="862">
        <v>7</v>
      </c>
      <c s="684">
        <v>0.056399999999999999</v>
      </c>
      <c s="473">
        <v>6.7444444444444445</v>
      </c>
      <c s="473">
        <v>7</v>
      </c>
      <c s="474">
        <v>0.056399999999999999</v>
      </c>
      <c s="783" t="s">
        <v>1478</v>
      </c>
      <c s="783" t="s">
        <v>1479</v>
      </c>
    </row>
    <row r="1843" spans="1:41" s="783" customFormat="1" ht="14.4">
      <c r="A1843" s="24" t="s">
        <v>4033</v>
      </c>
      <c s="517">
        <v>8</v>
      </c>
      <c s="24" t="s">
        <v>4516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106200</v>
      </c>
      <c s="463">
        <v>0</v>
      </c>
      <c s="464">
        <v>0</v>
      </c>
      <c s="464">
        <v>524.79999999999995</v>
      </c>
      <c s="464">
        <v>0</v>
      </c>
      <c s="469">
        <v>0</v>
      </c>
      <c s="469">
        <v>0</v>
      </c>
      <c s="465">
        <v>106200</v>
      </c>
      <c s="682">
        <v>45532</v>
      </c>
      <c s="682">
        <v>48454</v>
      </c>
      <c s="519">
        <v>106200</v>
      </c>
      <c s="862">
        <v>7.7444444444444445</v>
      </c>
      <c s="862">
        <v>8</v>
      </c>
      <c s="684">
        <v>0.059299999999999999</v>
      </c>
      <c s="473">
        <v>7.7444444444444445</v>
      </c>
      <c s="473">
        <v>8</v>
      </c>
      <c s="474">
        <v>0.059299999999999999</v>
      </c>
      <c s="783" t="s">
        <v>1478</v>
      </c>
      <c s="783" t="s">
        <v>1479</v>
      </c>
    </row>
    <row r="1844" spans="1:41" s="783" customFormat="1" ht="14.4">
      <c r="A1844" s="24" t="s">
        <v>4034</v>
      </c>
      <c s="517">
        <v>1</v>
      </c>
      <c s="24" t="s">
        <v>4517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5000000</v>
      </c>
      <c s="463">
        <v>0</v>
      </c>
      <c s="464">
        <v>0</v>
      </c>
      <c s="464">
        <v>0</v>
      </c>
      <c s="464">
        <v>0</v>
      </c>
      <c s="469">
        <v>0</v>
      </c>
      <c s="469">
        <v>0</v>
      </c>
      <c s="465">
        <v>5000000</v>
      </c>
      <c s="682">
        <v>45387</v>
      </c>
      <c s="682">
        <v>46482</v>
      </c>
      <c s="519">
        <v>5000000</v>
      </c>
      <c s="862">
        <v>2.3472222222222223</v>
      </c>
      <c s="862">
        <v>3</v>
      </c>
      <c s="684">
        <v>0.087499999999999994</v>
      </c>
      <c s="473">
        <v>2.3472222222222223</v>
      </c>
      <c s="473">
        <v>3</v>
      </c>
      <c s="474">
        <v>0.087499999999999994</v>
      </c>
      <c s="783" t="s">
        <v>1478</v>
      </c>
      <c s="783" t="s">
        <v>1479</v>
      </c>
    </row>
    <row r="1845" spans="1:41" s="783" customFormat="1" ht="14.4">
      <c r="A1845" s="24" t="s">
        <v>4035</v>
      </c>
      <c s="517">
        <v>1</v>
      </c>
      <c s="24" t="s">
        <v>4518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2000000</v>
      </c>
      <c s="463">
        <v>0</v>
      </c>
      <c s="464">
        <v>0</v>
      </c>
      <c s="464">
        <v>0</v>
      </c>
      <c s="464">
        <v>0</v>
      </c>
      <c s="469">
        <v>0</v>
      </c>
      <c s="469">
        <v>0</v>
      </c>
      <c s="465">
        <v>2000000</v>
      </c>
      <c s="682">
        <v>45387</v>
      </c>
      <c s="682">
        <v>46482</v>
      </c>
      <c s="519">
        <v>2000000</v>
      </c>
      <c s="862">
        <v>2.3472222222222223</v>
      </c>
      <c s="862">
        <v>3</v>
      </c>
      <c s="684">
        <v>0.087499999999999994</v>
      </c>
      <c s="473">
        <v>2.3472222222222223</v>
      </c>
      <c s="473">
        <v>3</v>
      </c>
      <c s="474">
        <v>0.087499999999999994</v>
      </c>
      <c s="783" t="s">
        <v>1478</v>
      </c>
      <c s="783" t="s">
        <v>1479</v>
      </c>
    </row>
    <row r="1846" spans="1:41" s="783" customFormat="1" ht="14.4">
      <c r="A1846" s="24" t="s">
        <v>4036</v>
      </c>
      <c s="517">
        <v>1</v>
      </c>
      <c s="24" t="s">
        <v>4519</v>
      </c>
      <c s="460" t="s">
        <v>364</v>
      </c>
      <c s="459" t="s">
        <v>365</v>
      </c>
      <c s="459" t="s">
        <v>979</v>
      </c>
      <c s="459" t="s">
        <v>831</v>
      </c>
      <c s="459" t="s">
        <v>957</v>
      </c>
      <c s="459" t="s">
        <v>366</v>
      </c>
      <c s="459" t="s">
        <v>1</v>
      </c>
      <c s="24" t="s">
        <v>831</v>
      </c>
      <c s="459" t="s">
        <v>367</v>
      </c>
      <c s="459" t="s">
        <v>372</v>
      </c>
      <c s="460">
        <v>1</v>
      </c>
      <c s="460">
        <v>1</v>
      </c>
      <c s="460">
        <v>1</v>
      </c>
      <c s="466">
        <v>0</v>
      </c>
      <c s="466">
        <v>0</v>
      </c>
      <c s="466">
        <v>1</v>
      </c>
      <c s="466">
        <v>1</v>
      </c>
      <c s="466">
        <v>1</v>
      </c>
      <c s="466">
        <v>0</v>
      </c>
      <c s="519">
        <v>34571368.609999999</v>
      </c>
      <c s="463">
        <v>0</v>
      </c>
      <c s="464">
        <v>0</v>
      </c>
      <c s="464">
        <v>0</v>
      </c>
      <c s="464">
        <v>0</v>
      </c>
      <c s="469">
        <v>0</v>
      </c>
      <c s="469">
        <v>0</v>
      </c>
      <c s="465">
        <v>34571368.609999999</v>
      </c>
      <c s="682">
        <v>45387</v>
      </c>
      <c s="682">
        <v>46482</v>
      </c>
      <c s="519">
        <v>34571368.609999999</v>
      </c>
      <c s="862">
        <v>2.3472222222222223</v>
      </c>
      <c s="862">
        <v>3</v>
      </c>
      <c s="684">
        <v>0.087499999999999994</v>
      </c>
      <c s="473">
        <v>2.3472222222222223</v>
      </c>
      <c s="473">
        <v>3</v>
      </c>
      <c s="474">
        <v>0.087499999999999994</v>
      </c>
      <c s="783" t="s">
        <v>1478</v>
      </c>
      <c s="783" t="s">
        <v>1479</v>
      </c>
    </row>
    <row r="1847" spans="1:41" s="783" customFormat="1" ht="14.4">
      <c r="A1847" s="24" t="s">
        <v>4037</v>
      </c>
      <c s="517">
        <v>1</v>
      </c>
      <c s="24" t="s">
        <v>4520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1874205.1599999999</v>
      </c>
      <c s="463">
        <v>0</v>
      </c>
      <c s="464">
        <v>0</v>
      </c>
      <c s="464">
        <v>0</v>
      </c>
      <c s="464">
        <v>0</v>
      </c>
      <c s="469">
        <v>0</v>
      </c>
      <c s="469">
        <v>0</v>
      </c>
      <c s="465">
        <v>1874205.1599999999</v>
      </c>
      <c s="682">
        <v>45387</v>
      </c>
      <c s="682">
        <v>46482</v>
      </c>
      <c s="519">
        <v>1874205.1599999999</v>
      </c>
      <c s="862">
        <v>2.3472222222222223</v>
      </c>
      <c s="862">
        <v>3</v>
      </c>
      <c s="684">
        <v>0.087499999999999994</v>
      </c>
      <c s="473">
        <v>2.3472222222222223</v>
      </c>
      <c s="473">
        <v>3</v>
      </c>
      <c s="474">
        <v>0.087500000000000008</v>
      </c>
      <c s="783" t="s">
        <v>1478</v>
      </c>
      <c s="783" t="s">
        <v>1479</v>
      </c>
    </row>
    <row r="1848" spans="1:41" s="783" customFormat="1" ht="14.4">
      <c r="A1848" s="24" t="s">
        <v>4038</v>
      </c>
      <c s="517">
        <v>1</v>
      </c>
      <c s="24" t="s">
        <v>4521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2815081.6400000001</v>
      </c>
      <c s="463">
        <v>0</v>
      </c>
      <c s="464">
        <v>0</v>
      </c>
      <c s="464">
        <v>0</v>
      </c>
      <c s="464">
        <v>0</v>
      </c>
      <c s="469">
        <v>0</v>
      </c>
      <c s="469">
        <v>0</v>
      </c>
      <c s="465">
        <v>2815081.6400000001</v>
      </c>
      <c s="682">
        <v>45387</v>
      </c>
      <c s="682">
        <v>46482</v>
      </c>
      <c s="519">
        <v>2815081.6400000001</v>
      </c>
      <c s="862">
        <v>2.3472222222222223</v>
      </c>
      <c s="862">
        <v>3</v>
      </c>
      <c s="684">
        <v>0.087499999999999994</v>
      </c>
      <c s="473">
        <v>2.3472222222222223</v>
      </c>
      <c s="473">
        <v>3</v>
      </c>
      <c s="474">
        <v>0.087499999999999994</v>
      </c>
      <c s="783" t="s">
        <v>1478</v>
      </c>
      <c s="783" t="s">
        <v>1479</v>
      </c>
    </row>
    <row r="1849" spans="1:41" s="783" customFormat="1" ht="14.4">
      <c r="A1849" s="24" t="s">
        <v>4081</v>
      </c>
      <c s="517">
        <v>1</v>
      </c>
      <c s="24" t="s">
        <v>4522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45506</v>
      </c>
      <c s="682">
        <v>47332</v>
      </c>
      <c s="683">
        <v>200000000</v>
      </c>
      <c s="862">
        <v>4.6722222222222225</v>
      </c>
      <c s="862">
        <v>5</v>
      </c>
      <c s="684">
        <v>0.092499999999999999</v>
      </c>
      <c s="473">
        <v>4.6722222222222225</v>
      </c>
      <c s="473">
        <v>5</v>
      </c>
      <c s="474">
        <v>0.092499999999999999</v>
      </c>
      <c s="783" t="s">
        <v>1478</v>
      </c>
      <c s="783" t="s">
        <v>1479</v>
      </c>
    </row>
    <row r="1850" spans="1:41" s="783" customFormat="1" ht="14.4">
      <c r="A1850" s="24" t="s">
        <v>4082</v>
      </c>
      <c s="517">
        <v>1</v>
      </c>
      <c s="24" t="s">
        <v>4523</v>
      </c>
      <c s="460" t="s">
        <v>364</v>
      </c>
      <c s="459" t="s">
        <v>365</v>
      </c>
      <c s="459" t="s">
        <v>979</v>
      </c>
      <c s="459" t="s">
        <v>883</v>
      </c>
      <c s="459" t="s">
        <v>957</v>
      </c>
      <c s="459" t="s">
        <v>366</v>
      </c>
      <c s="459" t="s">
        <v>1</v>
      </c>
      <c s="459" t="s">
        <v>883</v>
      </c>
      <c s="459" t="s">
        <v>367</v>
      </c>
      <c s="459" t="s">
        <v>372</v>
      </c>
      <c s="460">
        <v>1</v>
      </c>
      <c s="460">
        <v>1</v>
      </c>
      <c s="460">
        <v>1</v>
      </c>
      <c s="466">
        <v>0</v>
      </c>
      <c s="466">
        <v>0</v>
      </c>
      <c s="466">
        <v>1</v>
      </c>
      <c s="466">
        <v>1</v>
      </c>
      <c s="466">
        <v>1</v>
      </c>
      <c s="466">
        <v>0</v>
      </c>
      <c s="519">
        <v>22600000</v>
      </c>
      <c s="463">
        <v>0</v>
      </c>
      <c s="464">
        <v>0</v>
      </c>
      <c s="464">
        <v>0</v>
      </c>
      <c s="464">
        <v>0</v>
      </c>
      <c s="469">
        <v>0</v>
      </c>
      <c s="469">
        <v>0</v>
      </c>
      <c s="465">
        <v>22600000</v>
      </c>
      <c s="682">
        <v>45544</v>
      </c>
      <c s="682">
        <v>47370</v>
      </c>
      <c s="683">
        <v>22600000</v>
      </c>
      <c s="862">
        <v>4.7750000000000004</v>
      </c>
      <c s="862">
        <v>5</v>
      </c>
      <c s="684">
        <v>0.092499999999999999</v>
      </c>
      <c s="473">
        <v>4.7750000000000004</v>
      </c>
      <c s="473">
        <v>5</v>
      </c>
      <c s="474">
        <v>0.092499999999999999</v>
      </c>
      <c s="783" t="s">
        <v>1478</v>
      </c>
      <c s="783" t="s">
        <v>1479</v>
      </c>
    </row>
    <row r="1851" spans="1:41" s="783" customFormat="1" ht="14.4">
      <c r="A1851" s="24" t="s">
        <v>4083</v>
      </c>
      <c s="517">
        <v>1</v>
      </c>
      <c s="24" t="s">
        <v>4524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2371768.9900000002</v>
      </c>
      <c s="463">
        <v>0</v>
      </c>
      <c s="464">
        <v>0</v>
      </c>
      <c s="464">
        <v>0</v>
      </c>
      <c s="464">
        <v>0</v>
      </c>
      <c s="469">
        <v>0</v>
      </c>
      <c s="469">
        <v>0</v>
      </c>
      <c s="465">
        <v>2371768.9900000002</v>
      </c>
      <c s="682">
        <v>45372</v>
      </c>
      <c s="682">
        <v>45737</v>
      </c>
      <c s="683">
        <v>2371768.9900000002</v>
      </c>
      <c s="862">
        <v>0.30833333333333335</v>
      </c>
      <c s="862">
        <v>1</v>
      </c>
      <c s="684">
        <v>0.049000000000000002</v>
      </c>
      <c s="473">
        <v>0.30833333333333335</v>
      </c>
      <c s="473">
        <v>1</v>
      </c>
      <c s="474">
        <v>0.049000000000000002</v>
      </c>
      <c s="783" t="s">
        <v>1478</v>
      </c>
      <c s="783" t="s">
        <v>1479</v>
      </c>
    </row>
    <row r="1852" spans="1:41" s="783" customFormat="1" ht="14.4">
      <c r="A1852" s="24" t="s">
        <v>4084</v>
      </c>
      <c s="517">
        <v>1</v>
      </c>
      <c s="24" t="s">
        <v>4525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4885517.0999999996</v>
      </c>
      <c s="463">
        <v>0</v>
      </c>
      <c s="464">
        <v>0</v>
      </c>
      <c s="464">
        <v>0</v>
      </c>
      <c s="464">
        <v>0</v>
      </c>
      <c s="469">
        <v>0</v>
      </c>
      <c s="469">
        <v>0</v>
      </c>
      <c s="465">
        <v>4885517.0999999996</v>
      </c>
      <c s="682">
        <v>45387</v>
      </c>
      <c s="682">
        <v>46482</v>
      </c>
      <c s="683">
        <v>4885517.0999999996</v>
      </c>
      <c s="862">
        <v>2.3472222222222223</v>
      </c>
      <c s="862">
        <v>3</v>
      </c>
      <c s="684">
        <v>0.087499999999999994</v>
      </c>
      <c s="473">
        <v>2.3472222222222223</v>
      </c>
      <c s="473">
        <v>3</v>
      </c>
      <c s="474">
        <v>0.087499999999999994</v>
      </c>
      <c s="783" t="s">
        <v>1478</v>
      </c>
      <c s="783" t="s">
        <v>1479</v>
      </c>
    </row>
    <row r="1853" spans="1:41" s="783" customFormat="1" ht="14.4">
      <c r="A1853" s="24" t="s">
        <v>4085</v>
      </c>
      <c s="517">
        <v>1</v>
      </c>
      <c s="24" t="s">
        <v>4526</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152027.98000000001</v>
      </c>
      <c s="463">
        <v>0</v>
      </c>
      <c s="464">
        <v>0</v>
      </c>
      <c s="464">
        <v>0</v>
      </c>
      <c s="464">
        <v>0</v>
      </c>
      <c s="469">
        <v>0</v>
      </c>
      <c s="469">
        <v>0</v>
      </c>
      <c s="465">
        <v>152027.98000000001</v>
      </c>
      <c s="682">
        <v>45551</v>
      </c>
      <c s="682">
        <v>46646</v>
      </c>
      <c s="683">
        <v>152027.98000000001</v>
      </c>
      <c s="862">
        <v>2.7944444444444443</v>
      </c>
      <c s="862">
        <v>3</v>
      </c>
      <c s="684">
        <v>0.087499999999999994</v>
      </c>
      <c s="473">
        <v>2.7944444444444443</v>
      </c>
      <c s="473">
        <v>3</v>
      </c>
      <c s="474">
        <v>0.087499999999999994</v>
      </c>
      <c s="783" t="s">
        <v>1478</v>
      </c>
      <c s="783" t="s">
        <v>1479</v>
      </c>
    </row>
    <row r="1854" spans="1:41" s="783" customFormat="1" ht="14.4">
      <c r="A1854" s="24" t="s">
        <v>4086</v>
      </c>
      <c s="517">
        <v>1</v>
      </c>
      <c s="24" t="s">
        <v>4527</v>
      </c>
      <c s="460" t="s">
        <v>364</v>
      </c>
      <c s="459" t="s">
        <v>365</v>
      </c>
      <c s="459" t="s">
        <v>979</v>
      </c>
      <c s="459" t="s">
        <v>883</v>
      </c>
      <c s="459" t="s">
        <v>957</v>
      </c>
      <c s="459" t="s">
        <v>366</v>
      </c>
      <c s="459" t="s">
        <v>1</v>
      </c>
      <c s="459" t="s">
        <v>883</v>
      </c>
      <c s="459" t="s">
        <v>367</v>
      </c>
      <c s="459" t="s">
        <v>372</v>
      </c>
      <c s="460">
        <v>1</v>
      </c>
      <c s="460">
        <v>1</v>
      </c>
      <c s="460">
        <v>1</v>
      </c>
      <c s="466">
        <v>0</v>
      </c>
      <c s="466">
        <v>0</v>
      </c>
      <c s="466">
        <v>1</v>
      </c>
      <c s="466">
        <v>1</v>
      </c>
      <c s="466">
        <v>1</v>
      </c>
      <c s="466">
        <v>0</v>
      </c>
      <c s="519">
        <v>22067100.550000001</v>
      </c>
      <c s="463">
        <v>0</v>
      </c>
      <c s="464">
        <v>0</v>
      </c>
      <c s="464">
        <v>0</v>
      </c>
      <c s="464">
        <v>0</v>
      </c>
      <c s="469">
        <v>0</v>
      </c>
      <c s="469">
        <v>0</v>
      </c>
      <c s="465">
        <v>22067100.550000001</v>
      </c>
      <c s="682">
        <v>45455</v>
      </c>
      <c s="682">
        <v>47281</v>
      </c>
      <c s="683">
        <v>22067100.550000001</v>
      </c>
      <c s="862">
        <v>4.5333333333333332</v>
      </c>
      <c s="862">
        <v>5</v>
      </c>
      <c s="684">
        <v>0.092499999999999999</v>
      </c>
      <c s="473">
        <v>4.5333333333333332</v>
      </c>
      <c s="473">
        <v>5</v>
      </c>
      <c s="474">
        <v>0.092499999999999999</v>
      </c>
      <c s="783" t="s">
        <v>1478</v>
      </c>
      <c s="783" t="s">
        <v>1479</v>
      </c>
    </row>
    <row r="1855" spans="1:41" s="783" customFormat="1" ht="14.4">
      <c r="A1855" s="24" t="s">
        <v>4087</v>
      </c>
      <c s="517">
        <v>1</v>
      </c>
      <c s="24" t="s">
        <v>4528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1000000</v>
      </c>
      <c s="463">
        <v>0</v>
      </c>
      <c s="464">
        <v>0</v>
      </c>
      <c s="464">
        <v>0</v>
      </c>
      <c s="464">
        <v>0</v>
      </c>
      <c s="469">
        <v>0</v>
      </c>
      <c s="469">
        <v>0</v>
      </c>
      <c s="465">
        <v>1000000</v>
      </c>
      <c s="682">
        <v>45387</v>
      </c>
      <c s="682">
        <v>46482</v>
      </c>
      <c s="683">
        <v>1000000</v>
      </c>
      <c s="862">
        <v>2.3472222222222223</v>
      </c>
      <c s="862">
        <v>3</v>
      </c>
      <c s="684">
        <v>0.087499999999999994</v>
      </c>
      <c s="473">
        <v>2.3472222222222223</v>
      </c>
      <c s="473">
        <v>3</v>
      </c>
      <c s="474">
        <v>0.087499999999999994</v>
      </c>
      <c s="783" t="s">
        <v>1478</v>
      </c>
      <c s="783" t="s">
        <v>1479</v>
      </c>
    </row>
    <row r="1856" spans="1:41" s="783" customFormat="1" ht="14.4">
      <c r="A1856" s="24" t="s">
        <v>4088</v>
      </c>
      <c s="517">
        <v>1</v>
      </c>
      <c s="24" t="s">
        <v>4529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1500000</v>
      </c>
      <c s="463">
        <v>0</v>
      </c>
      <c s="464">
        <v>0</v>
      </c>
      <c s="464">
        <v>0</v>
      </c>
      <c s="464">
        <v>0</v>
      </c>
      <c s="469">
        <v>0</v>
      </c>
      <c s="469">
        <v>0</v>
      </c>
      <c s="465">
        <v>1500000</v>
      </c>
      <c s="682">
        <v>45372</v>
      </c>
      <c s="682">
        <v>45737</v>
      </c>
      <c s="683">
        <v>1500000</v>
      </c>
      <c s="862">
        <v>0.30833333333333335</v>
      </c>
      <c s="862">
        <v>1</v>
      </c>
      <c s="684">
        <v>0.049000000000000002</v>
      </c>
      <c s="473">
        <v>0.30833333333333335</v>
      </c>
      <c s="473">
        <v>1</v>
      </c>
      <c s="474">
        <v>0.049000000000000002</v>
      </c>
      <c s="783" t="s">
        <v>1478</v>
      </c>
      <c s="783" t="s">
        <v>1479</v>
      </c>
    </row>
    <row r="1857" spans="1:41" s="783" customFormat="1" ht="14.4">
      <c r="A1857" s="24" t="s">
        <v>4089</v>
      </c>
      <c s="517">
        <v>1</v>
      </c>
      <c s="24" t="s">
        <v>4530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10000000</v>
      </c>
      <c s="463">
        <v>0</v>
      </c>
      <c s="464">
        <v>0</v>
      </c>
      <c s="464">
        <v>0</v>
      </c>
      <c s="464">
        <v>0</v>
      </c>
      <c s="469">
        <v>0</v>
      </c>
      <c s="469">
        <v>0</v>
      </c>
      <c s="465">
        <v>10000000</v>
      </c>
      <c s="682">
        <v>45372</v>
      </c>
      <c s="682">
        <v>45737</v>
      </c>
      <c s="683">
        <v>10000000</v>
      </c>
      <c s="862">
        <v>0.30833333333333335</v>
      </c>
      <c s="862">
        <v>1</v>
      </c>
      <c s="684">
        <v>0.049000000000000002</v>
      </c>
      <c s="473">
        <v>0.30833333333333335</v>
      </c>
      <c s="473">
        <v>1</v>
      </c>
      <c s="474">
        <v>0.049000000000000002</v>
      </c>
      <c s="783" t="s">
        <v>1478</v>
      </c>
      <c s="783" t="s">
        <v>1479</v>
      </c>
    </row>
    <row r="1858" spans="1:41" s="783" customFormat="1" ht="14.4">
      <c r="A1858" s="24" t="s">
        <v>4090</v>
      </c>
      <c s="517">
        <v>1</v>
      </c>
      <c s="24" t="s">
        <v>4531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10000000</v>
      </c>
      <c s="463">
        <v>0</v>
      </c>
      <c s="464">
        <v>0</v>
      </c>
      <c s="464">
        <v>0</v>
      </c>
      <c s="464">
        <v>0</v>
      </c>
      <c s="469">
        <v>0</v>
      </c>
      <c s="469">
        <v>0</v>
      </c>
      <c s="465">
        <v>10000000</v>
      </c>
      <c s="682">
        <v>45372</v>
      </c>
      <c s="682">
        <v>45737</v>
      </c>
      <c s="683">
        <v>10000000</v>
      </c>
      <c s="862">
        <v>0.30833333333333335</v>
      </c>
      <c s="862">
        <v>1</v>
      </c>
      <c s="684">
        <v>0.049000000000000002</v>
      </c>
      <c s="473">
        <v>0.30833333333333335</v>
      </c>
      <c s="473">
        <v>1</v>
      </c>
      <c s="474">
        <v>0.049000000000000002</v>
      </c>
      <c s="783" t="s">
        <v>1478</v>
      </c>
      <c s="783" t="s">
        <v>1479</v>
      </c>
    </row>
    <row r="1859" spans="1:41" s="783" customFormat="1" ht="14.4">
      <c r="A1859" s="24" t="s">
        <v>4091</v>
      </c>
      <c s="517">
        <v>1</v>
      </c>
      <c s="24" t="s">
        <v>4532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55000000</v>
      </c>
      <c s="463">
        <v>0</v>
      </c>
      <c s="464">
        <v>0</v>
      </c>
      <c s="464">
        <v>0</v>
      </c>
      <c s="464">
        <v>0</v>
      </c>
      <c s="469">
        <v>0</v>
      </c>
      <c s="469">
        <v>0</v>
      </c>
      <c s="465">
        <v>55000000</v>
      </c>
      <c s="682">
        <v>45565</v>
      </c>
      <c s="682">
        <v>48121</v>
      </c>
      <c s="683">
        <v>55000000</v>
      </c>
      <c s="862">
        <v>6.833333333333333</v>
      </c>
      <c s="862">
        <v>7</v>
      </c>
      <c s="684">
        <v>0.095000000000000001</v>
      </c>
      <c s="473">
        <v>6.833333333333333</v>
      </c>
      <c s="473">
        <v>7</v>
      </c>
      <c s="474">
        <v>0.095000000000000001</v>
      </c>
      <c s="783" t="s">
        <v>1478</v>
      </c>
      <c s="783" t="s">
        <v>1479</v>
      </c>
    </row>
    <row r="1860" spans="1:41" s="783" customFormat="1" ht="14.4">
      <c r="A1860" s="24" t="s">
        <v>4109</v>
      </c>
      <c s="517">
        <v>1</v>
      </c>
      <c s="24" t="s">
        <v>4533</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200000000</v>
      </c>
      <c s="463">
        <v>0</v>
      </c>
      <c s="464">
        <v>0</v>
      </c>
      <c s="464">
        <v>0</v>
      </c>
      <c s="464">
        <v>0</v>
      </c>
      <c s="469">
        <v>0</v>
      </c>
      <c s="469">
        <v>0</v>
      </c>
      <c s="465">
        <v>200000000</v>
      </c>
      <c s="682">
        <v>45565</v>
      </c>
      <c s="682">
        <v>48121</v>
      </c>
      <c s="683">
        <v>200000000</v>
      </c>
      <c s="862">
        <v>6.833333333333333</v>
      </c>
      <c s="862">
        <v>7</v>
      </c>
      <c s="684">
        <v>0.095000000000000001</v>
      </c>
      <c s="473">
        <v>6.8333333333333321</v>
      </c>
      <c s="473">
        <v>7</v>
      </c>
      <c s="474">
        <v>0.095000000000000001</v>
      </c>
      <c s="783" t="s">
        <v>1478</v>
      </c>
      <c s="783" t="s">
        <v>1479</v>
      </c>
    </row>
    <row r="1861" spans="1:41" s="783" customFormat="1" ht="14.4">
      <c r="A1861" s="24" t="s">
        <v>4110</v>
      </c>
      <c s="517">
        <v>1</v>
      </c>
      <c s="24" t="s">
        <v>4534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8100000</v>
      </c>
      <c s="463">
        <v>0</v>
      </c>
      <c s="464">
        <v>0</v>
      </c>
      <c s="464">
        <v>0</v>
      </c>
      <c s="464">
        <v>0</v>
      </c>
      <c s="469">
        <v>0</v>
      </c>
      <c s="469">
        <v>0</v>
      </c>
      <c s="465">
        <v>8100000</v>
      </c>
      <c s="682">
        <v>45387</v>
      </c>
      <c s="682">
        <v>46482</v>
      </c>
      <c s="683">
        <v>8100000</v>
      </c>
      <c s="862">
        <v>2.3472222222222223</v>
      </c>
      <c s="862">
        <v>3</v>
      </c>
      <c s="684">
        <v>0.087499999999999994</v>
      </c>
      <c s="473">
        <v>2.3472222222222223</v>
      </c>
      <c s="473">
        <v>3</v>
      </c>
      <c s="474">
        <v>0.087499999999999994</v>
      </c>
      <c s="783" t="s">
        <v>1478</v>
      </c>
      <c s="783" t="s">
        <v>1479</v>
      </c>
    </row>
    <row r="1862" spans="1:41" s="783" customFormat="1" ht="14.4">
      <c r="A1862" s="24" t="s">
        <v>4111</v>
      </c>
      <c s="517">
        <v>1</v>
      </c>
      <c s="24" t="s">
        <v>4535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8100000</v>
      </c>
      <c s="463">
        <v>0</v>
      </c>
      <c s="464">
        <v>0</v>
      </c>
      <c s="464">
        <v>0</v>
      </c>
      <c s="464">
        <v>0</v>
      </c>
      <c s="469">
        <v>0</v>
      </c>
      <c s="469">
        <v>0</v>
      </c>
      <c s="465">
        <v>8100000</v>
      </c>
      <c s="682">
        <v>45387</v>
      </c>
      <c s="682">
        <v>46482</v>
      </c>
      <c s="683">
        <v>8100000</v>
      </c>
      <c s="862">
        <v>2.3472222222222223</v>
      </c>
      <c s="862">
        <v>3</v>
      </c>
      <c s="684">
        <v>0.087499999999999994</v>
      </c>
      <c s="473">
        <v>2.3472222222222223</v>
      </c>
      <c s="473">
        <v>3</v>
      </c>
      <c s="474">
        <v>0.087499999999999994</v>
      </c>
      <c s="783" t="s">
        <v>1478</v>
      </c>
      <c s="783" t="s">
        <v>1479</v>
      </c>
    </row>
    <row r="1863" spans="1:41" s="783" customFormat="1" ht="14.4">
      <c r="A1863" s="24" t="s">
        <v>4112</v>
      </c>
      <c s="517">
        <v>1</v>
      </c>
      <c s="24" t="s">
        <v>4536</v>
      </c>
      <c s="460" t="s">
        <v>364</v>
      </c>
      <c s="459" t="s">
        <v>365</v>
      </c>
      <c s="459" t="s">
        <v>979</v>
      </c>
      <c s="459" t="s">
        <v>126</v>
      </c>
      <c s="459" t="s">
        <v>957</v>
      </c>
      <c s="459" t="s">
        <v>368</v>
      </c>
      <c s="459" t="s">
        <v>1</v>
      </c>
      <c s="24" t="s">
        <v>126</v>
      </c>
      <c s="459" t="s">
        <v>367</v>
      </c>
      <c s="459" t="s">
        <v>372</v>
      </c>
      <c s="460">
        <v>1</v>
      </c>
      <c s="460">
        <v>1</v>
      </c>
      <c s="460">
        <v>1</v>
      </c>
      <c s="466">
        <v>0</v>
      </c>
      <c s="466">
        <v>1</v>
      </c>
      <c s="466">
        <v>1</v>
      </c>
      <c s="466">
        <v>1</v>
      </c>
      <c s="466">
        <v>0</v>
      </c>
      <c s="466">
        <v>0</v>
      </c>
      <c s="519">
        <v>7996194.6799999997</v>
      </c>
      <c s="463">
        <v>0</v>
      </c>
      <c s="464">
        <v>0</v>
      </c>
      <c s="464">
        <v>0</v>
      </c>
      <c s="464">
        <v>0</v>
      </c>
      <c s="469">
        <v>0</v>
      </c>
      <c s="469">
        <v>0</v>
      </c>
      <c s="465">
        <v>7996194.6799999997</v>
      </c>
      <c s="682">
        <v>45387</v>
      </c>
      <c s="682">
        <v>46482</v>
      </c>
      <c s="683">
        <v>7996194.6799999997</v>
      </c>
      <c s="862">
        <v>2.3472222222222223</v>
      </c>
      <c s="862">
        <v>3</v>
      </c>
      <c s="684">
        <v>0.087499999999999994</v>
      </c>
      <c s="473">
        <v>2.3472222222222223</v>
      </c>
      <c s="473">
        <v>3</v>
      </c>
      <c s="474">
        <v>0.087499999999999994</v>
      </c>
      <c s="783" t="s">
        <v>1478</v>
      </c>
      <c s="783" t="s">
        <v>1479</v>
      </c>
    </row>
    <row r="1864" spans="1:41" s="783" customFormat="1" ht="14.4">
      <c r="A1864" s="24" t="s">
        <v>4113</v>
      </c>
      <c s="517">
        <v>1</v>
      </c>
      <c s="24" t="s">
        <v>4537</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10000000</v>
      </c>
      <c s="463">
        <v>0</v>
      </c>
      <c s="464">
        <v>0</v>
      </c>
      <c s="464">
        <v>0</v>
      </c>
      <c s="464">
        <v>0</v>
      </c>
      <c s="469">
        <v>0</v>
      </c>
      <c s="469">
        <v>0</v>
      </c>
      <c s="465">
        <v>10000000</v>
      </c>
      <c s="682">
        <v>45372</v>
      </c>
      <c s="682">
        <v>45737</v>
      </c>
      <c s="683">
        <v>10000000</v>
      </c>
      <c s="862">
        <v>0.30833333333333335</v>
      </c>
      <c s="862">
        <v>1</v>
      </c>
      <c s="684">
        <v>0.049000000000000002</v>
      </c>
      <c s="473">
        <v>0.30833333333333335</v>
      </c>
      <c s="473">
        <v>1</v>
      </c>
      <c s="474">
        <v>0.049000000000000002</v>
      </c>
      <c s="783" t="s">
        <v>1478</v>
      </c>
      <c s="783" t="s">
        <v>1479</v>
      </c>
    </row>
    <row r="1865" spans="1:41" s="783" customFormat="1" ht="14.4">
      <c r="A1865" s="24" t="s">
        <v>4114</v>
      </c>
      <c s="517">
        <v>1</v>
      </c>
      <c s="24" t="s">
        <v>4538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10000000</v>
      </c>
      <c s="463">
        <v>0</v>
      </c>
      <c s="464">
        <v>0</v>
      </c>
      <c s="464">
        <v>0</v>
      </c>
      <c s="464">
        <v>0</v>
      </c>
      <c s="469">
        <v>0</v>
      </c>
      <c s="469">
        <v>0</v>
      </c>
      <c s="465">
        <v>10000000</v>
      </c>
      <c s="682">
        <v>45372</v>
      </c>
      <c s="682">
        <v>45737</v>
      </c>
      <c s="683">
        <v>10000000</v>
      </c>
      <c s="862">
        <v>0.30833333333333335</v>
      </c>
      <c s="862">
        <v>1</v>
      </c>
      <c s="684">
        <v>0.049000000000000002</v>
      </c>
      <c s="473">
        <v>0.30833333333333335</v>
      </c>
      <c s="473">
        <v>1</v>
      </c>
      <c s="474">
        <v>0.049000000000000002</v>
      </c>
      <c s="783" t="s">
        <v>1478</v>
      </c>
      <c s="783" t="s">
        <v>1479</v>
      </c>
    </row>
    <row r="1866" spans="1:41" s="783" customFormat="1" ht="14.4">
      <c r="A1866" s="24" t="s">
        <v>4115</v>
      </c>
      <c s="517">
        <v>1</v>
      </c>
      <c s="24" t="s">
        <v>4539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2000000</v>
      </c>
      <c s="463">
        <v>0</v>
      </c>
      <c s="464">
        <v>0</v>
      </c>
      <c s="464">
        <v>0</v>
      </c>
      <c s="464">
        <v>0</v>
      </c>
      <c s="469">
        <v>0</v>
      </c>
      <c s="469">
        <v>0</v>
      </c>
      <c s="465">
        <v>2000000</v>
      </c>
      <c s="682">
        <v>45387</v>
      </c>
      <c s="682">
        <v>46482</v>
      </c>
      <c s="683">
        <v>2000000</v>
      </c>
      <c s="862">
        <v>2.3472222222222223</v>
      </c>
      <c s="862">
        <v>3</v>
      </c>
      <c s="684">
        <v>0.087499999999999994</v>
      </c>
      <c s="473">
        <v>2.3472222222222223</v>
      </c>
      <c s="473">
        <v>3</v>
      </c>
      <c s="474">
        <v>0.087499999999999994</v>
      </c>
      <c s="783" t="s">
        <v>1478</v>
      </c>
      <c s="783" t="s">
        <v>1479</v>
      </c>
    </row>
    <row r="1867" spans="1:41" s="783" customFormat="1" ht="14.4">
      <c r="A1867" s="24" t="s">
        <v>4116</v>
      </c>
      <c s="517">
        <v>1</v>
      </c>
      <c s="24" t="s">
        <v>4540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12000000</v>
      </c>
      <c s="463">
        <v>0</v>
      </c>
      <c s="464">
        <v>0</v>
      </c>
      <c s="464">
        <v>0</v>
      </c>
      <c s="464">
        <v>0</v>
      </c>
      <c s="469">
        <v>0</v>
      </c>
      <c s="469">
        <v>0</v>
      </c>
      <c s="465">
        <v>12000000</v>
      </c>
      <c s="682">
        <v>45387</v>
      </c>
      <c s="682">
        <v>46482</v>
      </c>
      <c s="683">
        <v>12000000</v>
      </c>
      <c s="862">
        <v>2.3472222222222223</v>
      </c>
      <c s="862">
        <v>3</v>
      </c>
      <c s="684">
        <v>0.087499999999999994</v>
      </c>
      <c s="473">
        <v>2.3472222222222223</v>
      </c>
      <c s="473">
        <v>3</v>
      </c>
      <c s="474">
        <v>0.087499999999999994</v>
      </c>
      <c s="783" t="s">
        <v>1478</v>
      </c>
      <c s="783" t="s">
        <v>1479</v>
      </c>
    </row>
    <row r="1868" spans="1:41" s="783" customFormat="1" ht="14.4">
      <c r="A1868" s="24" t="s">
        <v>4117</v>
      </c>
      <c s="517">
        <v>1</v>
      </c>
      <c s="24" t="s">
        <v>4541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400000</v>
      </c>
      <c s="463">
        <v>0</v>
      </c>
      <c s="464">
        <v>0</v>
      </c>
      <c s="464">
        <v>0</v>
      </c>
      <c s="464">
        <v>0</v>
      </c>
      <c s="469">
        <v>0</v>
      </c>
      <c s="469">
        <v>0</v>
      </c>
      <c s="465">
        <v>400000</v>
      </c>
      <c s="682">
        <v>45372</v>
      </c>
      <c s="682">
        <v>45737</v>
      </c>
      <c s="683">
        <v>400000</v>
      </c>
      <c s="862">
        <v>0.30833333333333335</v>
      </c>
      <c s="862">
        <v>1</v>
      </c>
      <c s="684">
        <v>0.049000000000000002</v>
      </c>
      <c s="473">
        <v>0.30833333333333335</v>
      </c>
      <c s="473">
        <v>1</v>
      </c>
      <c s="474">
        <v>0.049000000000000002</v>
      </c>
      <c s="783" t="s">
        <v>1478</v>
      </c>
      <c s="783" t="s">
        <v>1479</v>
      </c>
    </row>
    <row r="1869" spans="1:41" s="783" customFormat="1" ht="14.4">
      <c r="A1869" s="24" t="s">
        <v>4118</v>
      </c>
      <c s="517">
        <v>1</v>
      </c>
      <c s="24" t="s">
        <v>4542</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100000000</v>
      </c>
      <c s="463">
        <v>0</v>
      </c>
      <c s="464">
        <v>0</v>
      </c>
      <c s="464">
        <v>0</v>
      </c>
      <c s="464">
        <v>0</v>
      </c>
      <c s="469">
        <v>0</v>
      </c>
      <c s="469">
        <v>0</v>
      </c>
      <c s="465">
        <v>100000000</v>
      </c>
      <c s="682">
        <v>45565</v>
      </c>
      <c s="682">
        <v>48121</v>
      </c>
      <c s="683">
        <v>100000000</v>
      </c>
      <c s="862">
        <v>6.833333333333333</v>
      </c>
      <c s="862">
        <v>7</v>
      </c>
      <c s="684">
        <v>0.095000000000000001</v>
      </c>
      <c s="473">
        <v>6.8333333333333321</v>
      </c>
      <c s="473">
        <v>7</v>
      </c>
      <c s="474">
        <v>0.095000000000000001</v>
      </c>
      <c s="783" t="s">
        <v>1478</v>
      </c>
      <c s="783" t="s">
        <v>1479</v>
      </c>
    </row>
    <row r="1870" spans="1:41" s="783" customFormat="1" ht="14.4">
      <c r="A1870" s="24" t="s">
        <v>4119</v>
      </c>
      <c s="517">
        <v>1</v>
      </c>
      <c s="24" t="s">
        <v>4543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1500000</v>
      </c>
      <c s="463">
        <v>0</v>
      </c>
      <c s="464">
        <v>0</v>
      </c>
      <c s="464">
        <v>0</v>
      </c>
      <c s="464">
        <v>0</v>
      </c>
      <c s="469">
        <v>0</v>
      </c>
      <c s="469">
        <v>0</v>
      </c>
      <c s="465">
        <v>1500000</v>
      </c>
      <c s="682">
        <v>45372</v>
      </c>
      <c s="682">
        <v>45737</v>
      </c>
      <c s="683">
        <v>1500000</v>
      </c>
      <c s="862">
        <v>0.30833333333333335</v>
      </c>
      <c s="862">
        <v>1</v>
      </c>
      <c s="684">
        <v>0.049000000000000002</v>
      </c>
      <c s="473">
        <v>0.30833333333333335</v>
      </c>
      <c s="473">
        <v>1</v>
      </c>
      <c s="474">
        <v>0.049000000000000002</v>
      </c>
      <c s="783" t="s">
        <v>1478</v>
      </c>
      <c s="783" t="s">
        <v>1479</v>
      </c>
    </row>
    <row r="1871" spans="1:41" s="783" customFormat="1" ht="13.8" customHeight="1">
      <c r="A1871" s="24" t="s">
        <v>4138</v>
      </c>
      <c s="517">
        <v>1</v>
      </c>
      <c s="24" t="s">
        <v>4544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146615</v>
      </c>
      <c s="464">
        <v>0</v>
      </c>
      <c s="464">
        <v>0</v>
      </c>
      <c s="464">
        <v>0</v>
      </c>
      <c s="469">
        <v>0</v>
      </c>
      <c s="469">
        <v>0</v>
      </c>
      <c s="465">
        <v>146615</v>
      </c>
      <c s="682">
        <v>45601</v>
      </c>
      <c s="682">
        <v>45966</v>
      </c>
      <c s="683">
        <v>146615</v>
      </c>
      <c s="862">
        <v>0.93055555555555558</v>
      </c>
      <c s="862">
        <v>1</v>
      </c>
      <c s="684">
        <v>0.032500000000000001</v>
      </c>
      <c s="473">
        <v>0.93055555555555558</v>
      </c>
      <c s="473">
        <v>1</v>
      </c>
      <c s="474">
        <v>0.032500000000000001</v>
      </c>
      <c s="783" t="s">
        <v>1478</v>
      </c>
      <c s="783" t="s">
        <v>1479</v>
      </c>
    </row>
    <row r="1872" spans="1:41" s="783" customFormat="1" ht="14.4">
      <c r="A1872" s="24" t="s">
        <v>4138</v>
      </c>
      <c s="517">
        <v>2</v>
      </c>
      <c s="24" t="s">
        <v>4545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147057.5</v>
      </c>
      <c s="464">
        <v>0</v>
      </c>
      <c s="464">
        <v>0</v>
      </c>
      <c s="464">
        <v>0</v>
      </c>
      <c s="469">
        <v>0</v>
      </c>
      <c s="469">
        <v>0</v>
      </c>
      <c s="465">
        <v>147057.5</v>
      </c>
      <c s="682">
        <v>45601</v>
      </c>
      <c s="682">
        <v>46331</v>
      </c>
      <c s="683">
        <v>147057.5</v>
      </c>
      <c s="862">
        <v>1.9305555555555556</v>
      </c>
      <c s="862">
        <v>2</v>
      </c>
      <c s="684">
        <v>0.038199999999999998</v>
      </c>
      <c s="473">
        <v>1.9305555555555556</v>
      </c>
      <c s="473">
        <v>2</v>
      </c>
      <c s="474">
        <v>0.038199999999999998</v>
      </c>
      <c s="783" t="s">
        <v>1478</v>
      </c>
      <c s="783" t="s">
        <v>1479</v>
      </c>
    </row>
    <row r="1873" spans="1:41" s="783" customFormat="1" ht="14.4">
      <c r="A1873" s="24" t="s">
        <v>4138</v>
      </c>
      <c s="517">
        <v>3</v>
      </c>
      <c s="24" t="s">
        <v>4546</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53100</v>
      </c>
      <c s="464">
        <v>0</v>
      </c>
      <c s="464">
        <v>0</v>
      </c>
      <c s="464">
        <v>0</v>
      </c>
      <c s="469">
        <v>0</v>
      </c>
      <c s="469">
        <v>0</v>
      </c>
      <c s="465">
        <v>53100</v>
      </c>
      <c s="682">
        <v>45601</v>
      </c>
      <c s="682">
        <v>46696</v>
      </c>
      <c s="683">
        <v>53100</v>
      </c>
      <c s="862">
        <v>2.9305555555555554</v>
      </c>
      <c s="862">
        <v>3</v>
      </c>
      <c s="684">
        <v>0.042999999999999997</v>
      </c>
      <c s="473">
        <v>2.9305555555555554</v>
      </c>
      <c s="473">
        <v>3</v>
      </c>
      <c s="474">
        <v>0.042999999999999997</v>
      </c>
      <c s="783" t="s">
        <v>1478</v>
      </c>
      <c s="783" t="s">
        <v>1479</v>
      </c>
    </row>
    <row r="1874" spans="1:41" s="783" customFormat="1" ht="14.4">
      <c r="A1874" s="24" t="s">
        <v>4138</v>
      </c>
      <c s="517">
        <v>4</v>
      </c>
      <c s="24" t="s">
        <v>4547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3161957.5</v>
      </c>
      <c s="464">
        <v>0</v>
      </c>
      <c s="464">
        <v>0</v>
      </c>
      <c s="464">
        <v>0</v>
      </c>
      <c s="469">
        <v>0</v>
      </c>
      <c s="469">
        <v>0</v>
      </c>
      <c s="465">
        <v>3161957.5</v>
      </c>
      <c s="682">
        <v>45601</v>
      </c>
      <c s="682">
        <v>47062</v>
      </c>
      <c s="683">
        <v>3161957.5</v>
      </c>
      <c s="862">
        <v>3.9305555555555554</v>
      </c>
      <c s="862">
        <v>4</v>
      </c>
      <c s="684">
        <v>0.047100000000000003</v>
      </c>
      <c s="473">
        <v>3.9305555555555549</v>
      </c>
      <c s="473">
        <v>4</v>
      </c>
      <c s="474">
        <v>0.047100000000000003</v>
      </c>
      <c s="783" t="s">
        <v>1478</v>
      </c>
      <c s="783" t="s">
        <v>1479</v>
      </c>
    </row>
    <row r="1875" spans="1:41" s="783" customFormat="1" ht="14.4">
      <c r="A1875" s="24" t="s">
        <v>4138</v>
      </c>
      <c s="517">
        <v>5</v>
      </c>
      <c s="24" t="s">
        <v>4548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21237640</v>
      </c>
      <c s="464">
        <v>0</v>
      </c>
      <c s="464">
        <v>0</v>
      </c>
      <c s="464">
        <v>0</v>
      </c>
      <c s="469">
        <v>0</v>
      </c>
      <c s="469">
        <v>0</v>
      </c>
      <c s="465">
        <v>21237640</v>
      </c>
      <c s="682">
        <v>45601</v>
      </c>
      <c s="682">
        <v>47427</v>
      </c>
      <c s="683">
        <v>21237640</v>
      </c>
      <c s="862">
        <v>4.9305555555555554</v>
      </c>
      <c s="862">
        <v>5</v>
      </c>
      <c s="684">
        <v>0.050700000000000002</v>
      </c>
      <c s="473">
        <v>4.9305555555555554</v>
      </c>
      <c s="473">
        <v>5</v>
      </c>
      <c s="474">
        <v>0.050700000000000002</v>
      </c>
      <c s="783" t="s">
        <v>1478</v>
      </c>
      <c s="783" t="s">
        <v>1479</v>
      </c>
    </row>
    <row r="1876" spans="1:41" s="783" customFormat="1" ht="14.4">
      <c r="A1876" s="24" t="s">
        <v>4139</v>
      </c>
      <c s="517">
        <v>1</v>
      </c>
      <c s="24" t="s">
        <v>4549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592470.07999999996</v>
      </c>
      <c s="464">
        <v>0</v>
      </c>
      <c s="464">
        <v>0</v>
      </c>
      <c s="464">
        <v>0</v>
      </c>
      <c s="469">
        <v>0</v>
      </c>
      <c s="469">
        <v>0</v>
      </c>
      <c s="465">
        <v>592470.07999999996</v>
      </c>
      <c s="682">
        <v>45603</v>
      </c>
      <c s="682">
        <v>46698</v>
      </c>
      <c s="683">
        <v>592470.07999999996</v>
      </c>
      <c s="862">
        <v>2.9361111111111109</v>
      </c>
      <c s="862">
        <v>3</v>
      </c>
      <c s="684">
        <v>0.087499999999999994</v>
      </c>
      <c s="473">
        <v>2.9361111111111109</v>
      </c>
      <c s="473">
        <v>3</v>
      </c>
      <c s="474">
        <v>0.087499999999999994</v>
      </c>
      <c s="783" t="s">
        <v>1478</v>
      </c>
      <c s="783" t="s">
        <v>1479</v>
      </c>
    </row>
    <row r="1877" spans="1:41" s="783" customFormat="1" ht="14.4">
      <c r="A1877" s="24" t="s">
        <v>4140</v>
      </c>
      <c s="517">
        <v>1</v>
      </c>
      <c s="24" t="s">
        <v>4550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2000000</v>
      </c>
      <c s="464">
        <v>0</v>
      </c>
      <c s="464">
        <v>0</v>
      </c>
      <c s="464">
        <v>0</v>
      </c>
      <c s="469">
        <v>0</v>
      </c>
      <c s="469">
        <v>0</v>
      </c>
      <c s="465">
        <v>2000000</v>
      </c>
      <c s="682">
        <v>45387</v>
      </c>
      <c s="682">
        <v>46482</v>
      </c>
      <c s="683">
        <v>2000000</v>
      </c>
      <c s="862">
        <v>2.3472222222222223</v>
      </c>
      <c s="862">
        <v>3</v>
      </c>
      <c s="684">
        <v>0.087499999999999994</v>
      </c>
      <c s="473">
        <v>2.3472222222222223</v>
      </c>
      <c s="473">
        <v>3</v>
      </c>
      <c s="474">
        <v>0.087499999999999994</v>
      </c>
      <c s="783" t="s">
        <v>1478</v>
      </c>
      <c s="783" t="s">
        <v>1479</v>
      </c>
    </row>
    <row r="1878" spans="1:41" s="783" customFormat="1" ht="14.4">
      <c r="A1878" s="24" t="s">
        <v>4141</v>
      </c>
      <c s="517">
        <v>1</v>
      </c>
      <c s="24" t="s">
        <v>4551</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25000000</v>
      </c>
      <c s="464">
        <v>0</v>
      </c>
      <c s="464">
        <v>0</v>
      </c>
      <c s="464">
        <v>0</v>
      </c>
      <c s="469">
        <v>0</v>
      </c>
      <c s="469">
        <v>0</v>
      </c>
      <c s="465">
        <v>25000000</v>
      </c>
      <c s="682">
        <v>45372</v>
      </c>
      <c s="682">
        <v>45737</v>
      </c>
      <c s="683">
        <v>25000000</v>
      </c>
      <c s="862">
        <v>0.30833333333333335</v>
      </c>
      <c s="862">
        <v>1</v>
      </c>
      <c s="684">
        <v>0.049000000000000002</v>
      </c>
      <c s="473">
        <v>0.30833333333333335</v>
      </c>
      <c s="473">
        <v>1</v>
      </c>
      <c s="474">
        <v>0.049000000000000002</v>
      </c>
      <c s="783" t="s">
        <v>1478</v>
      </c>
      <c s="783" t="s">
        <v>1479</v>
      </c>
    </row>
    <row r="1879" spans="1:41" s="783" customFormat="1" ht="14.4">
      <c r="A1879" s="24" t="s">
        <v>4142</v>
      </c>
      <c s="517">
        <v>1</v>
      </c>
      <c s="24" t="s">
        <v>4552</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25000000</v>
      </c>
      <c s="464">
        <v>0</v>
      </c>
      <c s="464">
        <v>0</v>
      </c>
      <c s="464">
        <v>0</v>
      </c>
      <c s="469">
        <v>0</v>
      </c>
      <c s="469">
        <v>0</v>
      </c>
      <c s="465">
        <v>25000000</v>
      </c>
      <c s="682">
        <v>45372</v>
      </c>
      <c s="682">
        <v>45737</v>
      </c>
      <c s="683">
        <v>25000000</v>
      </c>
      <c s="862">
        <v>0.30833333333333335</v>
      </c>
      <c s="862">
        <v>1</v>
      </c>
      <c s="684">
        <v>0.049000000000000002</v>
      </c>
      <c s="473">
        <v>0.30833333333333335</v>
      </c>
      <c s="473">
        <v>1</v>
      </c>
      <c s="474">
        <v>0.049000000000000002</v>
      </c>
      <c s="783" t="s">
        <v>1478</v>
      </c>
      <c s="783" t="s">
        <v>1479</v>
      </c>
    </row>
    <row r="1880" spans="1:41" s="783" customFormat="1" ht="14.4">
      <c r="A1880" s="24" t="s">
        <v>4143</v>
      </c>
      <c s="517">
        <v>1</v>
      </c>
      <c s="24" t="s">
        <v>4553</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4000000</v>
      </c>
      <c s="464">
        <v>0</v>
      </c>
      <c s="464">
        <v>0</v>
      </c>
      <c s="464">
        <v>0</v>
      </c>
      <c s="469">
        <v>0</v>
      </c>
      <c s="469">
        <v>0</v>
      </c>
      <c s="465">
        <v>4000000</v>
      </c>
      <c s="682">
        <v>45387</v>
      </c>
      <c s="682">
        <v>46482</v>
      </c>
      <c s="683">
        <v>4000000</v>
      </c>
      <c s="862">
        <v>2.3472222222222223</v>
      </c>
      <c s="862">
        <v>3</v>
      </c>
      <c s="684">
        <v>0.087499999999999994</v>
      </c>
      <c s="473">
        <v>2.3472222222222223</v>
      </c>
      <c s="473">
        <v>3</v>
      </c>
      <c s="474">
        <v>0.087499999999999994</v>
      </c>
      <c s="783" t="s">
        <v>1478</v>
      </c>
      <c s="783" t="s">
        <v>1479</v>
      </c>
    </row>
    <row r="1881" spans="1:41" s="783" customFormat="1" ht="14.4">
      <c r="A1881" s="24" t="s">
        <v>4144</v>
      </c>
      <c s="517">
        <v>1</v>
      </c>
      <c s="24" t="s">
        <v>4554</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12500000</v>
      </c>
      <c s="464">
        <v>0</v>
      </c>
      <c s="464">
        <v>0</v>
      </c>
      <c s="464">
        <v>0</v>
      </c>
      <c s="469">
        <v>0</v>
      </c>
      <c s="469">
        <v>0</v>
      </c>
      <c s="465">
        <v>12500000</v>
      </c>
      <c s="682">
        <v>45372</v>
      </c>
      <c s="682">
        <v>45737</v>
      </c>
      <c s="683">
        <v>12500000</v>
      </c>
      <c s="862">
        <v>0.30833333333333335</v>
      </c>
      <c s="862">
        <v>1</v>
      </c>
      <c s="684">
        <v>0.049000000000000002</v>
      </c>
      <c s="473">
        <v>0.30833333333333335</v>
      </c>
      <c s="473">
        <v>1</v>
      </c>
      <c s="474">
        <v>0.049000000000000002</v>
      </c>
      <c s="783" t="s">
        <v>1478</v>
      </c>
      <c s="783" t="s">
        <v>1479</v>
      </c>
    </row>
    <row r="1882" spans="1:41" s="783" customFormat="1" ht="14.4">
      <c r="A1882" s="24" t="s">
        <v>4145</v>
      </c>
      <c s="517">
        <v>1</v>
      </c>
      <c s="24" t="s">
        <v>4555</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12500000</v>
      </c>
      <c s="464">
        <v>0</v>
      </c>
      <c s="464">
        <v>0</v>
      </c>
      <c s="464">
        <v>0</v>
      </c>
      <c s="469">
        <v>0</v>
      </c>
      <c s="469">
        <v>0</v>
      </c>
      <c s="465">
        <v>12500000</v>
      </c>
      <c s="682">
        <v>45372</v>
      </c>
      <c s="682">
        <v>45737</v>
      </c>
      <c s="683">
        <v>12500000</v>
      </c>
      <c s="862">
        <v>0.30833333333333335</v>
      </c>
      <c s="862">
        <v>1</v>
      </c>
      <c s="684">
        <v>0.049000000000000002</v>
      </c>
      <c s="473">
        <v>0.30833333333333335</v>
      </c>
      <c s="473">
        <v>1</v>
      </c>
      <c s="474">
        <v>0.049000000000000002</v>
      </c>
      <c s="783" t="s">
        <v>1478</v>
      </c>
      <c s="783" t="s">
        <v>1479</v>
      </c>
    </row>
    <row r="1883" spans="1:41" s="783" customFormat="1" ht="14.4">
      <c r="A1883" s="24" t="s">
        <v>4146</v>
      </c>
      <c s="517">
        <v>1</v>
      </c>
      <c s="24" t="s">
        <v>4556</v>
      </c>
      <c s="460" t="s">
        <v>364</v>
      </c>
      <c s="459" t="s">
        <v>365</v>
      </c>
      <c s="459" t="s">
        <v>979</v>
      </c>
      <c s="459" t="s">
        <v>371</v>
      </c>
      <c s="459" t="s">
        <v>957</v>
      </c>
      <c s="459" t="s">
        <v>366</v>
      </c>
      <c s="459" t="s">
        <v>1</v>
      </c>
      <c s="24" t="s">
        <v>128</v>
      </c>
      <c s="459" t="s">
        <v>367</v>
      </c>
      <c s="459" t="s">
        <v>372</v>
      </c>
      <c s="460">
        <v>1</v>
      </c>
      <c s="460">
        <v>1</v>
      </c>
      <c s="460">
        <v>1</v>
      </c>
      <c s="466">
        <v>0</v>
      </c>
      <c s="466">
        <v>0</v>
      </c>
      <c s="466">
        <v>1</v>
      </c>
      <c s="466">
        <v>1</v>
      </c>
      <c s="466">
        <v>1</v>
      </c>
      <c s="466">
        <v>0</v>
      </c>
      <c s="519">
        <v>0</v>
      </c>
      <c s="463">
        <v>69436204.810000002</v>
      </c>
      <c s="464">
        <v>0</v>
      </c>
      <c s="464">
        <v>0</v>
      </c>
      <c s="464">
        <v>0</v>
      </c>
      <c s="469">
        <v>0</v>
      </c>
      <c s="469">
        <v>0</v>
      </c>
      <c s="465">
        <v>69436204.810000002</v>
      </c>
      <c s="682">
        <v>45610</v>
      </c>
      <c s="682">
        <v>45975</v>
      </c>
      <c s="683">
        <v>69436204.810000002</v>
      </c>
      <c s="862">
        <v>0.9555555555555556</v>
      </c>
      <c s="862">
        <v>1</v>
      </c>
      <c s="684">
        <v>0.049000000000000002</v>
      </c>
      <c s="473">
        <v>0.9555555555555556</v>
      </c>
      <c s="473">
        <v>1</v>
      </c>
      <c s="474">
        <v>0.049000000000000002</v>
      </c>
      <c s="783" t="s">
        <v>1478</v>
      </c>
      <c s="783" t="s">
        <v>1479</v>
      </c>
    </row>
    <row r="1884" spans="1:41" s="783" customFormat="1" ht="14.4">
      <c r="A1884" s="24" t="s">
        <v>4147</v>
      </c>
      <c s="517">
        <v>1</v>
      </c>
      <c s="24" t="s">
        <v>4557</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64900</v>
      </c>
      <c s="464">
        <v>0</v>
      </c>
      <c s="464">
        <v>0</v>
      </c>
      <c s="464">
        <v>0</v>
      </c>
      <c s="469">
        <v>0</v>
      </c>
      <c s="469">
        <v>0</v>
      </c>
      <c s="465">
        <v>64900</v>
      </c>
      <c s="682">
        <v>45614</v>
      </c>
      <c s="682">
        <v>45979</v>
      </c>
      <c s="683">
        <v>64900</v>
      </c>
      <c s="862">
        <v>0.96666666666666667</v>
      </c>
      <c s="862">
        <v>1</v>
      </c>
      <c s="684">
        <v>0.032500000000000001</v>
      </c>
      <c s="473">
        <v>0.96666666666666667</v>
      </c>
      <c s="473">
        <v>1</v>
      </c>
      <c s="474">
        <v>0.032500000000000001</v>
      </c>
      <c s="783" t="s">
        <v>1478</v>
      </c>
      <c s="783" t="s">
        <v>1479</v>
      </c>
    </row>
    <row r="1885" spans="1:41" s="783" customFormat="1" ht="14.4">
      <c r="A1885" s="24" t="s">
        <v>4147</v>
      </c>
      <c s="517">
        <v>2</v>
      </c>
      <c s="24" t="s">
        <v>4558</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47937.5</v>
      </c>
      <c s="464">
        <v>0</v>
      </c>
      <c s="464">
        <v>0</v>
      </c>
      <c s="464">
        <v>0</v>
      </c>
      <c s="469">
        <v>0</v>
      </c>
      <c s="469">
        <v>0</v>
      </c>
      <c s="465">
        <v>47937.5</v>
      </c>
      <c s="682">
        <v>45614</v>
      </c>
      <c s="682">
        <v>46344</v>
      </c>
      <c s="683">
        <v>47937.5</v>
      </c>
      <c s="862">
        <v>1.9666666666666666</v>
      </c>
      <c s="862">
        <v>2</v>
      </c>
      <c s="684">
        <v>0.038199999999999998</v>
      </c>
      <c s="473">
        <v>1.9666666666666666</v>
      </c>
      <c s="473">
        <v>2</v>
      </c>
      <c s="474">
        <v>0.038199999999999998</v>
      </c>
      <c s="783" t="s">
        <v>1478</v>
      </c>
      <c s="783" t="s">
        <v>1479</v>
      </c>
    </row>
    <row r="1886" spans="1:41" s="783" customFormat="1" ht="14.4">
      <c r="A1886" s="24" t="s">
        <v>4147</v>
      </c>
      <c s="517">
        <v>3</v>
      </c>
      <c s="24" t="s">
        <v>4559</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378190</v>
      </c>
      <c s="464">
        <v>0</v>
      </c>
      <c s="464">
        <v>0</v>
      </c>
      <c s="464">
        <v>0</v>
      </c>
      <c s="469">
        <v>0</v>
      </c>
      <c s="469">
        <v>0</v>
      </c>
      <c s="465">
        <v>378190</v>
      </c>
      <c s="682">
        <v>45614</v>
      </c>
      <c s="682">
        <v>46709</v>
      </c>
      <c s="683">
        <v>378190</v>
      </c>
      <c s="862">
        <v>2.9666666666666668</v>
      </c>
      <c s="862">
        <v>3</v>
      </c>
      <c s="684">
        <v>0.042999999999999997</v>
      </c>
      <c s="473">
        <v>2.9666666666666668</v>
      </c>
      <c s="473">
        <v>3</v>
      </c>
      <c s="474">
        <v>0.042999999999999997</v>
      </c>
      <c s="783" t="s">
        <v>1478</v>
      </c>
      <c s="783" t="s">
        <v>1479</v>
      </c>
    </row>
    <row r="1887" spans="1:41" s="783" customFormat="1" ht="14.4">
      <c r="A1887" s="24" t="s">
        <v>4147</v>
      </c>
      <c s="517">
        <v>4</v>
      </c>
      <c s="24" t="s">
        <v>4560</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463150</v>
      </c>
      <c s="464">
        <v>0</v>
      </c>
      <c s="464">
        <v>0</v>
      </c>
      <c s="464">
        <v>0</v>
      </c>
      <c s="469">
        <v>0</v>
      </c>
      <c s="469">
        <v>0</v>
      </c>
      <c s="465">
        <v>463150</v>
      </c>
      <c s="682">
        <v>45614</v>
      </c>
      <c s="682">
        <v>47075</v>
      </c>
      <c s="683">
        <v>463150</v>
      </c>
      <c s="862">
        <v>3.9666666666666668</v>
      </c>
      <c s="862">
        <v>4</v>
      </c>
      <c s="684">
        <v>0.047100000000000003</v>
      </c>
      <c s="473">
        <v>3.9666666666666668</v>
      </c>
      <c s="473">
        <v>4</v>
      </c>
      <c s="474">
        <v>0.047100000000000003</v>
      </c>
      <c s="783" t="s">
        <v>1478</v>
      </c>
      <c s="783" t="s">
        <v>1479</v>
      </c>
    </row>
    <row r="1888" spans="1:41" s="783" customFormat="1" ht="14.4">
      <c r="A1888" s="24" t="s">
        <v>4147</v>
      </c>
      <c s="517">
        <v>5</v>
      </c>
      <c s="24" t="s">
        <v>4561</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180835</v>
      </c>
      <c s="464">
        <v>0</v>
      </c>
      <c s="464">
        <v>0</v>
      </c>
      <c s="464">
        <v>0</v>
      </c>
      <c s="469">
        <v>0</v>
      </c>
      <c s="469">
        <v>0</v>
      </c>
      <c s="465">
        <v>180835</v>
      </c>
      <c s="682">
        <v>45614</v>
      </c>
      <c s="682">
        <v>47440</v>
      </c>
      <c s="683">
        <v>180835</v>
      </c>
      <c s="862">
        <v>4.9666666666666668</v>
      </c>
      <c s="862">
        <v>5</v>
      </c>
      <c s="684">
        <v>0.050700000000000002</v>
      </c>
      <c s="473">
        <v>4.9666666666666668</v>
      </c>
      <c s="473">
        <v>5</v>
      </c>
      <c s="474">
        <v>0.050700000000000002</v>
      </c>
      <c s="783" t="s">
        <v>1478</v>
      </c>
      <c s="783" t="s">
        <v>1479</v>
      </c>
    </row>
    <row r="1889" spans="1:41" s="783" customFormat="1" ht="14.4">
      <c r="A1889" s="24" t="s">
        <v>4147</v>
      </c>
      <c s="517">
        <v>6</v>
      </c>
      <c s="24" t="s">
        <v>4562</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426275</v>
      </c>
      <c s="464">
        <v>0</v>
      </c>
      <c s="464">
        <v>0</v>
      </c>
      <c s="464">
        <v>0</v>
      </c>
      <c s="469">
        <v>0</v>
      </c>
      <c s="469">
        <v>0</v>
      </c>
      <c s="465">
        <v>426275</v>
      </c>
      <c s="682">
        <v>45614</v>
      </c>
      <c s="682">
        <v>47805</v>
      </c>
      <c s="683">
        <v>426275</v>
      </c>
      <c s="862">
        <v>5.9666666666666668</v>
      </c>
      <c s="862">
        <v>6</v>
      </c>
      <c s="684">
        <v>0.053600000000000002</v>
      </c>
      <c s="473">
        <v>5.9666666666666668</v>
      </c>
      <c s="473">
        <v>6</v>
      </c>
      <c s="474">
        <v>0.053600000000000002</v>
      </c>
      <c s="783" t="s">
        <v>1478</v>
      </c>
      <c s="783" t="s">
        <v>1479</v>
      </c>
    </row>
    <row r="1890" spans="1:41" s="783" customFormat="1" ht="14.4">
      <c r="A1890" s="24" t="s">
        <v>4147</v>
      </c>
      <c s="517">
        <v>7</v>
      </c>
      <c s="24" t="s">
        <v>4563</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619352.5</v>
      </c>
      <c s="464">
        <v>0</v>
      </c>
      <c s="464">
        <v>0</v>
      </c>
      <c s="464">
        <v>0</v>
      </c>
      <c s="469">
        <v>0</v>
      </c>
      <c s="469">
        <v>0</v>
      </c>
      <c s="465">
        <v>619352.5</v>
      </c>
      <c s="682">
        <v>45614</v>
      </c>
      <c s="682">
        <v>48170</v>
      </c>
      <c s="683">
        <v>619352.5</v>
      </c>
      <c s="862">
        <v>6.9666666666666668</v>
      </c>
      <c s="862">
        <v>7</v>
      </c>
      <c s="684">
        <v>0.056399999999999999</v>
      </c>
      <c s="473">
        <v>6.9666666666666668</v>
      </c>
      <c s="473">
        <v>7</v>
      </c>
      <c s="474">
        <v>0.056399999999999999</v>
      </c>
      <c s="783" t="s">
        <v>1478</v>
      </c>
      <c s="783" t="s">
        <v>1479</v>
      </c>
    </row>
    <row r="1891" spans="1:41" s="783" customFormat="1" ht="14.4">
      <c r="A1891" s="24" t="s">
        <v>4147</v>
      </c>
      <c s="517">
        <v>8</v>
      </c>
      <c s="24" t="s">
        <v>4564</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637642.5</v>
      </c>
      <c s="464">
        <v>0</v>
      </c>
      <c s="464">
        <v>0</v>
      </c>
      <c s="464">
        <v>0</v>
      </c>
      <c s="469">
        <v>0</v>
      </c>
      <c s="469">
        <v>0</v>
      </c>
      <c s="465">
        <v>637642.5</v>
      </c>
      <c s="682">
        <v>45614</v>
      </c>
      <c s="682">
        <v>48536</v>
      </c>
      <c s="683">
        <v>637642.5</v>
      </c>
      <c s="862">
        <v>7.9666666666666668</v>
      </c>
      <c s="862">
        <v>8</v>
      </c>
      <c s="684">
        <v>0.059299999999999999</v>
      </c>
      <c s="473">
        <v>7.9666666666666668</v>
      </c>
      <c s="473">
        <v>8</v>
      </c>
      <c s="474">
        <v>0.059300000000000005</v>
      </c>
      <c s="783" t="s">
        <v>1478</v>
      </c>
      <c s="783" t="s">
        <v>1479</v>
      </c>
    </row>
    <row r="1892" spans="1:41" s="783" customFormat="1" ht="14.4">
      <c r="A1892" s="24" t="s">
        <v>4147</v>
      </c>
      <c s="517">
        <v>9</v>
      </c>
      <c s="24" t="s">
        <v>4565</v>
      </c>
      <c s="460" t="s">
        <v>364</v>
      </c>
      <c s="459" t="s">
        <v>365</v>
      </c>
      <c s="459" t="s">
        <v>979</v>
      </c>
      <c s="459" t="s">
        <v>644</v>
      </c>
      <c s="459" t="s">
        <v>956</v>
      </c>
      <c s="459" t="s">
        <v>643</v>
      </c>
      <c s="459" t="s">
        <v>0</v>
      </c>
      <c s="24" t="s">
        <v>645</v>
      </c>
      <c s="459" t="s">
        <v>367</v>
      </c>
      <c s="459" t="s">
        <v>372</v>
      </c>
      <c s="460">
        <v>1</v>
      </c>
      <c s="460">
        <v>1</v>
      </c>
      <c s="460">
        <v>1</v>
      </c>
      <c s="466">
        <v>1</v>
      </c>
      <c s="466">
        <v>1</v>
      </c>
      <c s="466">
        <v>1</v>
      </c>
      <c s="466">
        <v>0</v>
      </c>
      <c s="466">
        <v>0</v>
      </c>
      <c s="466">
        <v>0</v>
      </c>
      <c s="519">
        <v>0</v>
      </c>
      <c s="463">
        <v>4043417.5</v>
      </c>
      <c s="464">
        <v>0</v>
      </c>
      <c s="464">
        <v>0</v>
      </c>
      <c s="464">
        <v>0</v>
      </c>
      <c s="469">
        <v>0</v>
      </c>
      <c s="469">
        <v>0</v>
      </c>
      <c s="465">
        <v>4043417.5</v>
      </c>
      <c s="682">
        <v>45614</v>
      </c>
      <c s="682">
        <v>48901</v>
      </c>
      <c s="683">
        <v>4043417.5</v>
      </c>
      <c s="862">
        <v>8.9666666666666668</v>
      </c>
      <c s="862">
        <v>9</v>
      </c>
      <c s="684">
        <v>0.062100000000000002</v>
      </c>
      <c s="473">
        <v>8.9666666666666668</v>
      </c>
      <c s="473">
        <v>9</v>
      </c>
      <c s="474">
        <v>0.062100000000000002</v>
      </c>
      <c s="783" t="s">
        <v>1478</v>
      </c>
      <c s="783" t="s">
        <v>1479</v>
      </c>
    </row>
    <row r="1893" spans="1:41" s="783" customFormat="1" ht="14.4">
      <c r="A1893" s="24" t="s">
        <v>4148</v>
      </c>
      <c s="517">
        <v>1</v>
      </c>
      <c s="24" t="s">
        <v>4566</v>
      </c>
      <c s="460" t="s">
        <v>364</v>
      </c>
      <c s="459" t="s">
        <v>365</v>
      </c>
      <c s="459" t="s">
        <v>979</v>
      </c>
      <c s="459" t="s">
        <v>23</v>
      </c>
      <c s="459" t="s">
        <v>957</v>
      </c>
      <c s="459" t="s">
        <v>366</v>
      </c>
      <c s="459" t="s">
        <v>1</v>
      </c>
      <c s="24" t="s">
        <v>770</v>
      </c>
      <c s="459" t="s">
        <v>367</v>
      </c>
      <c s="459" t="s">
        <v>372</v>
      </c>
      <c s="460">
        <v>1</v>
      </c>
      <c s="460">
        <v>1</v>
      </c>
      <c s="460">
        <v>1</v>
      </c>
      <c s="466">
        <v>0</v>
      </c>
      <c s="466">
        <v>0</v>
      </c>
      <c s="466">
        <v>1</v>
      </c>
      <c s="466">
        <v>1</v>
      </c>
      <c s="466">
        <v>1</v>
      </c>
      <c s="466">
        <v>0</v>
      </c>
      <c s="519">
        <v>0</v>
      </c>
      <c s="463">
        <v>100000000</v>
      </c>
      <c s="464">
        <v>0</v>
      </c>
      <c s="464">
        <v>0</v>
      </c>
      <c s="464">
        <v>0</v>
      </c>
      <c s="469">
        <v>0</v>
      </c>
      <c s="469">
        <v>0</v>
      </c>
      <c s="465">
        <v>100000000</v>
      </c>
      <c s="682">
        <v>45565</v>
      </c>
      <c s="682">
        <v>48121</v>
      </c>
      <c s="683">
        <v>100000000</v>
      </c>
      <c s="862">
        <v>6.833333333333333</v>
      </c>
      <c s="862">
        <v>7</v>
      </c>
      <c s="684">
        <v>0.095000000000000001</v>
      </c>
      <c s="473">
        <v>6.8333333333333321</v>
      </c>
      <c s="473">
        <v>7</v>
      </c>
      <c s="474">
        <v>0.095000000000000001</v>
      </c>
      <c s="783" t="s">
        <v>1478</v>
      </c>
      <c s="783" t="s">
        <v>1479</v>
      </c>
    </row>
    <row r="1894" spans="1:41" s="783" customFormat="1" ht="14.4">
      <c r="A1894" s="24" t="s">
        <v>4149</v>
      </c>
      <c s="517">
        <v>1</v>
      </c>
      <c s="24" t="s">
        <v>4567</v>
      </c>
      <c s="460" t="s">
        <v>364</v>
      </c>
      <c s="459" t="s">
        <v>365</v>
      </c>
      <c s="459" t="s">
        <v>979</v>
      </c>
      <c s="459" t="s">
        <v>371</v>
      </c>
      <c s="459" t="s">
        <v>957</v>
      </c>
      <c s="459" t="s">
        <v>366</v>
      </c>
      <c s="459" t="s">
        <v>1</v>
      </c>
      <c s="459" t="s">
        <v>804</v>
      </c>
      <c s="459" t="s">
        <v>367</v>
      </c>
      <c s="459" t="s">
        <v>372</v>
      </c>
      <c s="460">
        <v>1</v>
      </c>
      <c s="460">
        <v>1</v>
      </c>
      <c s="460">
        <v>1</v>
      </c>
      <c s="466">
        <v>0</v>
      </c>
      <c s="466">
        <v>0</v>
      </c>
      <c s="466">
        <v>1</v>
      </c>
      <c s="466">
        <v>1</v>
      </c>
      <c s="466">
        <v>1</v>
      </c>
      <c s="466">
        <v>0</v>
      </c>
      <c s="519">
        <v>0</v>
      </c>
      <c s="463">
        <v>7012962.8399999999</v>
      </c>
      <c s="464">
        <v>0</v>
      </c>
      <c s="464">
        <v>0</v>
      </c>
      <c s="464">
        <v>0</v>
      </c>
      <c s="469">
        <v>0</v>
      </c>
      <c s="469">
        <v>0</v>
      </c>
      <c s="465">
        <v>7012962.8399999999</v>
      </c>
      <c s="682">
        <v>45387</v>
      </c>
      <c s="682">
        <v>46482</v>
      </c>
      <c s="683">
        <v>7012962.8399999999</v>
      </c>
      <c s="862">
        <v>2.3472222222222223</v>
      </c>
      <c s="862">
        <v>3</v>
      </c>
      <c s="684">
        <v>0.087499999999999994</v>
      </c>
      <c s="473">
        <v>2.3472222222222223</v>
      </c>
      <c s="473">
        <v>3</v>
      </c>
      <c s="474">
        <v>0.087499999999999994</v>
      </c>
      <c s="783" t="s">
        <v>1478</v>
      </c>
      <c s="783" t="s">
        <v>1479</v>
      </c>
    </row>
    <row r="1895" spans="1:41" s="783" customFormat="1" ht="14.4">
      <c r="A1895" s="24" t="s">
        <v>4150</v>
      </c>
      <c s="517">
        <v>1</v>
      </c>
      <c s="24" t="s">
        <v>4568</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1193601.22</v>
      </c>
      <c s="464">
        <v>0</v>
      </c>
      <c s="464">
        <v>0</v>
      </c>
      <c s="464">
        <v>0</v>
      </c>
      <c s="469">
        <v>0</v>
      </c>
      <c s="469">
        <v>0</v>
      </c>
      <c s="465">
        <v>1193601.22</v>
      </c>
      <c s="682">
        <v>45623</v>
      </c>
      <c s="682">
        <v>46718</v>
      </c>
      <c s="683">
        <v>1193601.22</v>
      </c>
      <c s="862">
        <v>2.9916666666666667</v>
      </c>
      <c s="862">
        <v>3</v>
      </c>
      <c s="684">
        <v>0.087499999999999994</v>
      </c>
      <c s="473">
        <v>2.9916666666666667</v>
      </c>
      <c s="473">
        <v>3</v>
      </c>
      <c s="474">
        <v>0.087499999999999994</v>
      </c>
      <c s="783" t="s">
        <v>1478</v>
      </c>
      <c s="783" t="s">
        <v>1479</v>
      </c>
    </row>
    <row r="1896" spans="1:41" s="783" customFormat="1" ht="14.4">
      <c r="A1896" s="24" t="s">
        <v>4151</v>
      </c>
      <c s="517">
        <v>1</v>
      </c>
      <c s="24" t="s">
        <v>4569</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25000000</v>
      </c>
      <c s="464">
        <v>0</v>
      </c>
      <c s="464">
        <v>0</v>
      </c>
      <c s="464">
        <v>0</v>
      </c>
      <c s="469">
        <v>0</v>
      </c>
      <c s="469">
        <v>0</v>
      </c>
      <c s="465">
        <v>25000000</v>
      </c>
      <c s="682">
        <v>45372</v>
      </c>
      <c s="682">
        <v>45737</v>
      </c>
      <c s="683">
        <v>25000000</v>
      </c>
      <c s="862">
        <v>0.30833333333333335</v>
      </c>
      <c s="862">
        <v>1</v>
      </c>
      <c s="684">
        <v>0.049000000000000002</v>
      </c>
      <c s="473">
        <v>0.30833333333333335</v>
      </c>
      <c s="473">
        <v>1</v>
      </c>
      <c s="474">
        <v>0.049000000000000002</v>
      </c>
      <c s="783" t="s">
        <v>1478</v>
      </c>
      <c s="783" t="s">
        <v>1479</v>
      </c>
    </row>
    <row r="1897" spans="1:41" s="783" customFormat="1" ht="14.4">
      <c r="A1897" s="24" t="s">
        <v>4152</v>
      </c>
      <c s="517">
        <v>1</v>
      </c>
      <c s="24" t="s">
        <v>4570</v>
      </c>
      <c s="460" t="s">
        <v>364</v>
      </c>
      <c s="459" t="s">
        <v>365</v>
      </c>
      <c s="459" t="s">
        <v>979</v>
      </c>
      <c s="459" t="s">
        <v>376</v>
      </c>
      <c s="459" t="s">
        <v>956</v>
      </c>
      <c s="459" t="s">
        <v>375</v>
      </c>
      <c s="459" t="s">
        <v>0</v>
      </c>
      <c s="24" t="s">
        <v>377</v>
      </c>
      <c s="459" t="s">
        <v>367</v>
      </c>
      <c s="459" t="s">
        <v>372</v>
      </c>
      <c s="460">
        <v>1</v>
      </c>
      <c s="460">
        <v>1</v>
      </c>
      <c s="460">
        <v>1</v>
      </c>
      <c s="466">
        <v>1</v>
      </c>
      <c s="466">
        <v>1</v>
      </c>
      <c s="466">
        <v>1</v>
      </c>
      <c s="466">
        <v>0</v>
      </c>
      <c s="466">
        <v>0</v>
      </c>
      <c s="466">
        <v>0</v>
      </c>
      <c s="519">
        <v>0</v>
      </c>
      <c s="463">
        <v>25000000</v>
      </c>
      <c s="464">
        <v>0</v>
      </c>
      <c s="464">
        <v>0</v>
      </c>
      <c s="464">
        <v>0</v>
      </c>
      <c s="469">
        <v>0</v>
      </c>
      <c s="469">
        <v>0</v>
      </c>
      <c s="465">
        <v>25000000</v>
      </c>
      <c s="682">
        <v>45372</v>
      </c>
      <c s="682">
        <v>45737</v>
      </c>
      <c s="683">
        <v>25000000</v>
      </c>
      <c s="862">
        <v>0.30833333333333335</v>
      </c>
      <c s="862">
        <v>1</v>
      </c>
      <c s="684">
        <v>0.049000000000000002</v>
      </c>
      <c s="473">
        <v>0.30833333333333335</v>
      </c>
      <c s="473">
        <v>1</v>
      </c>
      <c s="474">
        <v>0.049000000000000002</v>
      </c>
      <c s="783" t="s">
        <v>1478</v>
      </c>
      <c s="783" t="s">
        <v>1479</v>
      </c>
    </row>
    <row r="1898" spans="1:41" s="767" customFormat="1" ht="14.4">
      <c r="A1898" s="24"/>
      <c s="517"/>
      <c s="186"/>
      <c s="460"/>
      <c s="796"/>
      <c s="796"/>
      <c s="796"/>
      <c s="796"/>
      <c s="796"/>
      <c s="796"/>
      <c s="796"/>
      <c s="796"/>
      <c s="796"/>
      <c s="796"/>
      <c s="796"/>
      <c s="796"/>
      <c s="796"/>
      <c s="796"/>
      <c s="796"/>
      <c s="796"/>
      <c s="796"/>
      <c s="796"/>
      <c s="796"/>
      <c s="796"/>
      <c s="796"/>
      <c s="796"/>
      <c s="796"/>
      <c s="796"/>
      <c s="796"/>
      <c s="796"/>
      <c s="783"/>
      <c s="682"/>
      <c s="796"/>
      <c s="862"/>
      <c s="862"/>
      <c s="796"/>
      <c s="796"/>
      <c s="796"/>
      <c s="796"/>
      <c s="796"/>
      <c s="796"/>
    </row>
    <row r="1899" spans="1:41" ht="14.4">
      <c r="A1899" s="761"/>
      <c s="845"/>
      <c s="845"/>
      <c s="845"/>
      <c s="845"/>
      <c s="845"/>
      <c s="845"/>
      <c s="796"/>
      <c s="796"/>
      <c s="796"/>
      <c s="796"/>
      <c s="796"/>
      <c s="796"/>
      <c s="796"/>
      <c s="796"/>
      <c s="796"/>
      <c s="796"/>
      <c s="796"/>
      <c s="796"/>
      <c s="796"/>
      <c s="796"/>
      <c s="796"/>
      <c s="630">
        <f t="shared" si="0" ref="W1899:AD1899">SUBTOTAL(9,W3:W1897)</f>
        <v>18769210244.481003</v>
      </c>
      <c s="630">
        <f t="shared" si="0"/>
        <v>340843308.94999999</v>
      </c>
      <c s="630">
        <f t="shared" si="0"/>
        <v>67083398.829999998</v>
      </c>
      <c s="630">
        <f t="shared" si="0"/>
        <v>133877055.64999995</v>
      </c>
      <c s="630">
        <f t="shared" si="0"/>
        <v>0</v>
      </c>
      <c s="630">
        <f t="shared" si="0"/>
        <v>0</v>
      </c>
      <c s="630">
        <f t="shared" si="0"/>
        <v>0</v>
      </c>
      <c s="630">
        <f t="shared" si="0"/>
        <v>19042970154.601006</v>
      </c>
      <c s="783"/>
      <c s="783"/>
      <c s="796"/>
      <c s="862"/>
      <c s="862"/>
      <c s="796"/>
      <c s="796"/>
      <c s="796"/>
      <c s="796"/>
      <c s="796"/>
      <c s="796"/>
    </row>
    <row r="1900" spans="1:41" ht="14.4">
      <c r="A1900" s="761"/>
      <c s="783"/>
      <c s="783"/>
      <c s="460"/>
      <c s="783"/>
      <c s="783"/>
      <c s="783"/>
      <c s="796"/>
      <c s="796"/>
      <c s="796"/>
      <c s="796"/>
      <c s="796"/>
      <c s="796"/>
      <c s="796"/>
      <c s="796"/>
      <c s="796"/>
      <c s="796"/>
      <c s="796"/>
      <c s="796"/>
      <c s="796"/>
      <c s="796"/>
      <c s="796"/>
      <c s="788"/>
      <c s="788"/>
      <c s="671"/>
      <c s="788"/>
      <c s="788"/>
      <c s="788"/>
      <c s="788"/>
      <c s="765"/>
      <c s="783"/>
      <c s="783"/>
      <c s="796"/>
      <c s="862"/>
      <c s="862"/>
      <c s="796"/>
      <c s="796"/>
      <c s="796"/>
      <c s="796"/>
      <c s="796"/>
      <c s="796"/>
    </row>
    <row r="1901" spans="1:41" ht="14.4">
      <c r="A1901" s="864" t="s">
        <v>4157</v>
      </c>
      <c s="146"/>
      <c s="663"/>
      <c s="764"/>
      <c s="768"/>
      <c s="768"/>
      <c s="796"/>
      <c s="796"/>
      <c s="796"/>
      <c s="796"/>
      <c s="459"/>
      <c s="796"/>
      <c s="796"/>
      <c s="796"/>
      <c s="796"/>
      <c s="796"/>
      <c s="796"/>
      <c s="796"/>
      <c s="796"/>
      <c s="796"/>
      <c s="796"/>
      <c s="796"/>
      <c s="788"/>
      <c s="788"/>
      <c s="788"/>
      <c s="788"/>
      <c s="788"/>
      <c s="788"/>
      <c s="788"/>
      <c s="788"/>
      <c s="783"/>
      <c s="783"/>
      <c s="796"/>
      <c s="862"/>
      <c s="862"/>
      <c s="796"/>
      <c s="796"/>
      <c s="796"/>
      <c s="796"/>
      <c s="796"/>
      <c s="796"/>
    </row>
    <row r="1902" spans="1:41" ht="14.4">
      <c r="A1902" s="584"/>
      <c s="788"/>
      <c s="739"/>
      <c s="663"/>
      <c s="783"/>
      <c s="796"/>
      <c s="796"/>
      <c s="796"/>
      <c s="796"/>
      <c s="796"/>
      <c s="796"/>
      <c s="796"/>
      <c s="796"/>
      <c s="796"/>
      <c s="796"/>
      <c s="796"/>
      <c s="796"/>
      <c s="796"/>
      <c s="796"/>
      <c s="796"/>
      <c s="796"/>
      <c s="796"/>
      <c s="785"/>
      <c s="785" t="s">
        <v>1017</v>
      </c>
      <c s="785" t="s">
        <v>1017</v>
      </c>
      <c s="785" t="s">
        <v>1017</v>
      </c>
      <c s="785" t="s">
        <v>1017</v>
      </c>
      <c s="785" t="s">
        <v>1017</v>
      </c>
      <c s="785" t="s">
        <v>1017</v>
      </c>
      <c s="697"/>
      <c s="783"/>
      <c s="783"/>
      <c s="796"/>
      <c s="783"/>
      <c s="795"/>
      <c s="796"/>
      <c s="796"/>
      <c s="796"/>
      <c s="796"/>
      <c s="796"/>
      <c s="796"/>
    </row>
    <row r="1903" spans="1:41" ht="14.4">
      <c r="A1903" s="186"/>
      <c s="768"/>
      <c s="768"/>
      <c s="455"/>
      <c s="796"/>
      <c s="796"/>
      <c s="796"/>
      <c s="796"/>
      <c s="796"/>
      <c s="796"/>
      <c s="796"/>
      <c s="796"/>
      <c s="796"/>
      <c s="796"/>
      <c s="796"/>
      <c s="796"/>
      <c s="796"/>
      <c s="796"/>
      <c s="796"/>
      <c s="796"/>
      <c s="796"/>
      <c s="796"/>
      <c s="785"/>
      <c s="149"/>
      <c s="784"/>
      <c s="784"/>
      <c s="796"/>
      <c s="796"/>
      <c s="796"/>
      <c s="697"/>
      <c s="783"/>
      <c s="783"/>
      <c s="796"/>
      <c s="783"/>
      <c s="795"/>
      <c s="796"/>
      <c s="796"/>
      <c s="796"/>
      <c s="796"/>
      <c s="796"/>
      <c s="796"/>
    </row>
    <row r="1904" spans="1:41" ht="14.4">
      <c r="A1904" s="858"/>
      <c s="768"/>
      <c s="768"/>
      <c s="455"/>
      <c s="796"/>
      <c s="796"/>
      <c s="796"/>
      <c s="796"/>
      <c s="796"/>
      <c s="796"/>
      <c s="796"/>
      <c s="796"/>
      <c s="796"/>
      <c s="796"/>
      <c s="796"/>
      <c s="796"/>
      <c s="796"/>
      <c s="796"/>
      <c s="796"/>
      <c s="796"/>
      <c s="796"/>
      <c s="796"/>
      <c s="795"/>
      <c s="795"/>
      <c s="795"/>
      <c s="795"/>
      <c s="796"/>
      <c s="796"/>
      <c s="796"/>
      <c s="697"/>
      <c s="783"/>
      <c s="783"/>
      <c s="796"/>
      <c s="783"/>
      <c s="795"/>
      <c s="796"/>
      <c s="796"/>
      <c s="796"/>
      <c s="796"/>
      <c s="796"/>
      <c s="796"/>
    </row>
    <row r="1905" spans="1:41" ht="14.4">
      <c r="A1905" s="186"/>
      <c s="768"/>
      <c s="768"/>
      <c s="795"/>
      <c s="796"/>
      <c s="796"/>
      <c s="796"/>
      <c s="796"/>
      <c s="796"/>
      <c s="796"/>
      <c s="796"/>
      <c s="796"/>
      <c s="796"/>
      <c s="796"/>
      <c s="796"/>
      <c s="796"/>
      <c s="796"/>
      <c s="796"/>
      <c s="796"/>
      <c s="796"/>
      <c s="796"/>
      <c s="796"/>
      <c s="796"/>
      <c s="796"/>
      <c s="796"/>
      <c s="796"/>
      <c s="796"/>
      <c s="796"/>
      <c s="796"/>
      <c s="697"/>
      <c s="783"/>
      <c s="783"/>
      <c s="796"/>
      <c s="783"/>
      <c s="795"/>
      <c s="796"/>
      <c s="796"/>
      <c s="796"/>
      <c s="796"/>
      <c s="796"/>
      <c s="796"/>
    </row>
    <row r="1906" spans="1:41" ht="14.4">
      <c r="A1906" s="186"/>
      <c s="768"/>
      <c s="768"/>
      <c s="796"/>
      <c s="796"/>
      <c s="796"/>
      <c s="796"/>
      <c s="796"/>
      <c s="796"/>
      <c s="796"/>
      <c s="796"/>
      <c s="796"/>
      <c s="796"/>
      <c s="796"/>
      <c s="796"/>
      <c s="796"/>
      <c s="796"/>
      <c s="796"/>
      <c s="796"/>
      <c s="796"/>
      <c s="796"/>
      <c s="796"/>
      <c s="796"/>
      <c s="796"/>
      <c s="796"/>
      <c s="796"/>
      <c s="796"/>
      <c s="796"/>
      <c s="796"/>
      <c s="785"/>
      <c s="783"/>
      <c s="783"/>
      <c s="796"/>
      <c s="609"/>
      <c s="795"/>
      <c s="796"/>
      <c s="796"/>
      <c s="796"/>
      <c s="796"/>
      <c s="796"/>
      <c s="796"/>
    </row>
    <row r="1907" spans="1:41" ht="14.4">
      <c r="A1907" s="186"/>
      <c s="768"/>
      <c s="768"/>
      <c s="796"/>
      <c s="796"/>
      <c s="796"/>
      <c s="796"/>
      <c s="796"/>
      <c s="796"/>
      <c s="796"/>
      <c s="796"/>
      <c s="796"/>
      <c s="796"/>
      <c s="796"/>
      <c s="796"/>
      <c s="796"/>
      <c s="796"/>
      <c s="796"/>
      <c s="796"/>
      <c s="796"/>
      <c s="796"/>
      <c s="796"/>
      <c s="796"/>
      <c s="796"/>
      <c s="796"/>
      <c s="796"/>
      <c s="796"/>
      <c s="796"/>
      <c s="796"/>
      <c s="785"/>
      <c s="783"/>
      <c s="783"/>
      <c s="796"/>
      <c s="783"/>
      <c s="795"/>
      <c s="796"/>
      <c s="796"/>
      <c s="796"/>
      <c s="796"/>
      <c s="796"/>
      <c s="796"/>
    </row>
    <row r="1908" spans="1:41" ht="14.4">
      <c r="A1908" s="186"/>
      <c s="768"/>
      <c s="768"/>
      <c s="796"/>
      <c s="796"/>
      <c s="796"/>
      <c s="796"/>
      <c s="796"/>
      <c s="796"/>
      <c s="796"/>
      <c s="796"/>
      <c s="796"/>
      <c s="796"/>
      <c s="796"/>
      <c s="796"/>
      <c s="796"/>
      <c s="796"/>
      <c s="796"/>
      <c s="796"/>
      <c s="796"/>
      <c s="796"/>
      <c s="796"/>
      <c s="796"/>
      <c s="796"/>
      <c s="796"/>
      <c s="796"/>
      <c s="796"/>
      <c s="796"/>
      <c s="796"/>
      <c s="795"/>
      <c s="783"/>
      <c s="783"/>
      <c s="796"/>
      <c s="783"/>
      <c s="796"/>
      <c s="796"/>
      <c s="796"/>
      <c s="796"/>
      <c s="796"/>
      <c s="796"/>
      <c s="796"/>
    </row>
    <row r="1909" spans="1:41" ht="14.4">
      <c r="A1909" s="186"/>
      <c s="768"/>
      <c s="768"/>
      <c s="796"/>
      <c s="796"/>
      <c s="796"/>
      <c s="796"/>
      <c s="796"/>
      <c s="796"/>
      <c s="796"/>
      <c s="796"/>
      <c s="796"/>
      <c s="796"/>
      <c s="796"/>
      <c s="796"/>
      <c s="796"/>
      <c s="796"/>
      <c s="796"/>
      <c s="796"/>
      <c s="796"/>
      <c s="796"/>
      <c s="796"/>
      <c s="796"/>
      <c s="796"/>
      <c s="796"/>
      <c s="796"/>
      <c s="796"/>
      <c s="796"/>
      <c s="796"/>
      <c s="796"/>
      <c s="783"/>
      <c s="783"/>
      <c s="796"/>
      <c s="783"/>
      <c s="796"/>
      <c s="796"/>
      <c s="796"/>
      <c s="796"/>
      <c s="796"/>
      <c s="796"/>
      <c s="796"/>
    </row>
    <row r="1910" spans="1:41" ht="14.4">
      <c r="A1910" s="186"/>
      <c s="768"/>
      <c s="768"/>
      <c s="796"/>
      <c s="796"/>
      <c s="796"/>
      <c s="796"/>
      <c s="796"/>
      <c s="796"/>
      <c s="796"/>
      <c s="796"/>
      <c s="796"/>
      <c s="796"/>
      <c s="796"/>
      <c s="796"/>
      <c s="796"/>
      <c s="796"/>
      <c s="796"/>
      <c s="796"/>
      <c s="796"/>
      <c s="796"/>
      <c s="796"/>
      <c s="796"/>
      <c s="796"/>
      <c s="796"/>
      <c s="796"/>
      <c s="796"/>
      <c s="796"/>
      <c s="796"/>
      <c s="796"/>
      <c s="783"/>
      <c s="783"/>
      <c s="796"/>
      <c s="783"/>
      <c s="796"/>
      <c s="796"/>
      <c s="796"/>
      <c s="796"/>
      <c s="796"/>
      <c s="796"/>
      <c s="796"/>
    </row>
    <row r="1911" spans="1:41" ht="14.4">
      <c r="A1911" s="186"/>
      <c s="768"/>
      <c s="768"/>
      <c s="796"/>
      <c s="796"/>
      <c s="796"/>
      <c s="796"/>
      <c s="796"/>
      <c s="796"/>
      <c s="796"/>
      <c s="796"/>
      <c s="796"/>
      <c s="796"/>
      <c s="796"/>
      <c s="796"/>
      <c s="796"/>
      <c s="796"/>
      <c s="796"/>
      <c s="796"/>
      <c s="796"/>
      <c s="796"/>
      <c s="796"/>
      <c s="796"/>
      <c s="796"/>
      <c s="796"/>
      <c s="796"/>
      <c s="796"/>
      <c s="796"/>
      <c s="796"/>
      <c s="796"/>
      <c s="783"/>
      <c s="783"/>
      <c s="796"/>
      <c s="783"/>
      <c s="796"/>
      <c s="796"/>
      <c s="796"/>
      <c s="796"/>
      <c s="796"/>
      <c s="796"/>
      <c s="796"/>
    </row>
    <row r="1912" spans="1:41" ht="14.4">
      <c r="A1912" s="796"/>
      <c s="796"/>
      <c s="796"/>
      <c s="796"/>
      <c s="796"/>
      <c s="796"/>
      <c s="796"/>
      <c s="796"/>
      <c s="796"/>
      <c s="796"/>
      <c s="796"/>
      <c s="796"/>
      <c s="796"/>
      <c s="796"/>
      <c s="796"/>
      <c s="796"/>
      <c s="796"/>
      <c s="796"/>
      <c s="796"/>
      <c s="796"/>
      <c s="796"/>
      <c s="796"/>
      <c s="796"/>
      <c s="796"/>
      <c s="796"/>
      <c s="796"/>
      <c s="796"/>
      <c s="796"/>
      <c s="796"/>
      <c s="785"/>
      <c s="783"/>
      <c s="783"/>
      <c s="796"/>
      <c s="783"/>
      <c s="796"/>
      <c s="796"/>
      <c s="796"/>
      <c s="796"/>
      <c s="796"/>
      <c s="796"/>
      <c s="796"/>
    </row>
    <row r="1913" spans="1:41" ht="14.4">
      <c r="A1913" s="186"/>
      <c s="796"/>
      <c s="796"/>
      <c s="796"/>
      <c s="796"/>
      <c s="796"/>
      <c s="796"/>
      <c s="796"/>
      <c s="796"/>
      <c s="796"/>
      <c s="796"/>
      <c s="796"/>
      <c s="796"/>
      <c s="796"/>
      <c s="796"/>
      <c s="796"/>
      <c s="796"/>
      <c s="796"/>
      <c s="796"/>
      <c s="796"/>
      <c s="796"/>
      <c s="796"/>
      <c s="796"/>
      <c s="796"/>
      <c s="796"/>
      <c s="796"/>
      <c s="796"/>
      <c s="796"/>
      <c s="796"/>
      <c s="785"/>
      <c s="783"/>
      <c s="783"/>
      <c s="796"/>
      <c s="783"/>
      <c s="796"/>
      <c s="796"/>
      <c s="796"/>
      <c s="796"/>
      <c s="796"/>
      <c s="796"/>
      <c s="796"/>
    </row>
    <row r="1914" spans="1:41" ht="14.4">
      <c r="A1914" s="186"/>
      <c s="186"/>
      <c s="186"/>
      <c s="796"/>
      <c s="796"/>
      <c s="796"/>
      <c s="796"/>
      <c s="796"/>
      <c s="796"/>
      <c s="796"/>
      <c s="796"/>
      <c s="796"/>
      <c s="796"/>
      <c s="796"/>
      <c s="796"/>
      <c s="796"/>
      <c s="796"/>
      <c s="796"/>
      <c s="796"/>
      <c s="796"/>
      <c s="796"/>
      <c s="796"/>
      <c s="796"/>
      <c s="796"/>
      <c s="796"/>
      <c s="796"/>
      <c s="796"/>
      <c s="796"/>
      <c s="796"/>
      <c s="785"/>
      <c s="783"/>
      <c s="783"/>
      <c s="796"/>
      <c s="783"/>
      <c s="796"/>
      <c s="796"/>
      <c s="796"/>
      <c s="796"/>
      <c s="796"/>
      <c s="796"/>
      <c s="796"/>
    </row>
    <row r="1915" spans="1:41" ht="14.4">
      <c r="A1915" s="186"/>
      <c s="186"/>
      <c s="186"/>
      <c s="796"/>
      <c s="796"/>
      <c s="796"/>
      <c s="796"/>
      <c s="796"/>
      <c s="796"/>
      <c s="796"/>
      <c s="796"/>
      <c s="796"/>
      <c s="796"/>
      <c s="796"/>
      <c s="796"/>
      <c s="796"/>
      <c s="796"/>
      <c s="796"/>
      <c s="796"/>
      <c s="796"/>
      <c s="796"/>
      <c s="796"/>
      <c s="796"/>
      <c s="796"/>
      <c s="796"/>
      <c s="796"/>
      <c s="796"/>
      <c s="796"/>
      <c s="796"/>
      <c s="795"/>
      <c s="783"/>
      <c s="783"/>
      <c s="796"/>
      <c s="783"/>
      <c s="796"/>
      <c s="796"/>
      <c s="796"/>
      <c s="796"/>
      <c s="796"/>
      <c s="796"/>
      <c s="796"/>
    </row>
    <row r="1916" spans="1:41" ht="14.4">
      <c r="A1916" s="186"/>
      <c s="186"/>
      <c s="186"/>
      <c s="796"/>
      <c s="796"/>
      <c s="796"/>
      <c s="796"/>
      <c s="796"/>
      <c s="796"/>
      <c s="796"/>
      <c s="796"/>
      <c s="796"/>
      <c s="796"/>
      <c s="796"/>
      <c s="796"/>
      <c s="796"/>
      <c s="796"/>
      <c s="796"/>
      <c s="796"/>
      <c s="796"/>
      <c s="796"/>
      <c s="796"/>
      <c s="796"/>
      <c s="796"/>
      <c s="796"/>
      <c s="796"/>
      <c s="796"/>
      <c s="796"/>
      <c s="796"/>
      <c s="796"/>
      <c s="783"/>
      <c s="783"/>
      <c s="796"/>
      <c s="783"/>
      <c s="796"/>
      <c s="796"/>
      <c s="796"/>
      <c s="796"/>
      <c s="796"/>
      <c s="796"/>
      <c s="796"/>
    </row>
    <row r="1917" spans="1:41" ht="14.4">
      <c r="A1917" s="186"/>
      <c s="186"/>
      <c s="186"/>
      <c s="796"/>
      <c s="796"/>
      <c s="796"/>
      <c s="796"/>
      <c s="796"/>
      <c s="796"/>
      <c s="796"/>
      <c s="796"/>
      <c s="796"/>
      <c s="796"/>
      <c s="796"/>
      <c s="796"/>
      <c s="796"/>
      <c s="796"/>
      <c s="796"/>
      <c s="796"/>
      <c s="796"/>
      <c s="796"/>
      <c s="796"/>
      <c s="796"/>
      <c s="796"/>
      <c s="796"/>
      <c s="796"/>
      <c s="796"/>
      <c s="796"/>
      <c s="796"/>
      <c s="796"/>
      <c s="783"/>
      <c s="783"/>
      <c s="796"/>
      <c s="783"/>
      <c s="796"/>
      <c s="796"/>
      <c s="796"/>
      <c s="796"/>
      <c s="796"/>
      <c s="796"/>
      <c s="796"/>
    </row>
  </sheetData>
  <autoFilter ref="A2:AO1897"/>
  <pageMargins left="0.7" right="0.7" top="0.75" bottom="0.75" header="0.3" footer="0.3"/>
  <pageSetup orientation="landscape" paperSize="9" r:id="rId3"/>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41">
    <tabColor rgb="FFFFC000"/>
    <pageSetUpPr fitToPage="1"/>
  </sheetPr>
  <dimension ref="B1:K151"/>
  <sheetViews>
    <sheetView showGridLines="0" zoomScale="120" zoomScaleNormal="120" workbookViewId="0" topLeftCell="A1">
      <selection pane="topLeft" activeCell="F147" sqref="F147"/>
    </sheetView>
  </sheetViews>
  <sheetFormatPr defaultColWidth="7.44428571428571" defaultRowHeight="10.5" customHeight="1"/>
  <cols>
    <col min="1" max="1" width="7.42857142857143" style="186"/>
    <col min="2" max="2" width="12.4285714285714" style="186" customWidth="1"/>
    <col min="3" max="3" width="33.5714285714286" style="186" customWidth="1"/>
    <col min="4" max="4" width="16" style="186" customWidth="1"/>
    <col min="5" max="5" width="12" style="186" bestFit="1" customWidth="1"/>
    <col min="6" max="6" width="13.4285714285714" style="186" bestFit="1" customWidth="1"/>
    <col min="7" max="8" width="11.5714285714286" style="186" bestFit="1" customWidth="1"/>
    <col min="9" max="9" width="10.5714285714286" style="186" bestFit="1" customWidth="1"/>
    <col min="10" max="10" width="8" style="186" bestFit="1" customWidth="1"/>
    <col min="11" max="11" width="15.5714285714286" style="186" customWidth="1"/>
    <col min="12" max="16384" width="7.42857142857143" style="186"/>
  </cols>
  <sheetData>
    <row r="1" spans="4:11" ht="10.5" customHeight="1">
      <c r="D1" s="187"/>
      <c s="187"/>
      <c s="187"/>
      <c s="187"/>
      <c s="187"/>
      <c s="187"/>
      <c s="187"/>
      <c s="187"/>
    </row>
    <row r="2" spans="2:11" ht="10.5" customHeight="1">
      <c r="B2" s="956" t="s">
        <v>4132</v>
      </c>
      <c s="957"/>
      <c s="957"/>
      <c s="957"/>
      <c s="957"/>
      <c s="957"/>
      <c s="957"/>
      <c s="957"/>
      <c s="957"/>
      <c s="958"/>
    </row>
    <row r="3" spans="2:11" ht="10.5" customHeight="1">
      <c r="B3" s="959"/>
      <c s="933"/>
      <c s="933"/>
      <c s="933"/>
      <c s="933"/>
      <c s="933"/>
      <c s="933"/>
      <c s="933"/>
      <c s="933"/>
      <c s="960"/>
    </row>
    <row r="4" spans="2:11" ht="16.5" customHeight="1">
      <c r="B4" s="961"/>
      <c s="962"/>
      <c s="962"/>
      <c s="962"/>
      <c s="962"/>
      <c s="962"/>
      <c s="962"/>
      <c s="962"/>
      <c s="962"/>
      <c s="963"/>
    </row>
    <row r="5" spans="2:11" ht="33" customHeight="1">
      <c r="B5" s="964" t="s">
        <v>977</v>
      </c>
      <c s="965" t="s">
        <v>1007</v>
      </c>
      <c s="853" t="s">
        <v>4097</v>
      </c>
      <c s="270" t="s">
        <v>935</v>
      </c>
      <c s="270" t="s">
        <v>936</v>
      </c>
      <c s="270" t="s">
        <v>934</v>
      </c>
      <c s="270" t="s">
        <v>1152</v>
      </c>
      <c s="853" t="s">
        <v>974</v>
      </c>
      <c s="270" t="s">
        <v>1082</v>
      </c>
      <c s="853" t="s">
        <v>4129</v>
      </c>
    </row>
    <row r="6" spans="2:11" ht="23.25" customHeight="1">
      <c r="B6" s="964"/>
      <c s="965"/>
      <c s="271">
        <v>18769210.244480997</v>
      </c>
      <c s="271">
        <v>340843.30895000004</v>
      </c>
      <c s="271">
        <v>67083.398830000006</v>
      </c>
      <c s="271">
        <v>133877.05564999999</v>
      </c>
      <c s="271">
        <v>0</v>
      </c>
      <c s="271">
        <v>0</v>
      </c>
      <c s="272"/>
      <c s="272">
        <v>19042970.154601</v>
      </c>
    </row>
    <row r="7" spans="2:11" ht="10.5" customHeight="1" thickBot="1">
      <c r="B7" s="436" t="s">
        <v>5</v>
      </c>
      <c s="437" t="s">
        <v>983</v>
      </c>
      <c s="438">
        <v>1920003.2266599997</v>
      </c>
      <c s="438">
        <v>164394.14130000002</v>
      </c>
      <c s="438">
        <v>12384.48222</v>
      </c>
      <c s="438">
        <v>8378.7244999999984</v>
      </c>
      <c s="438">
        <v>0</v>
      </c>
      <c s="438">
        <v>0</v>
      </c>
      <c s="437">
        <v>0</v>
      </c>
      <c s="437">
        <v>2072012.8857399998</v>
      </c>
    </row>
    <row r="8" spans="2:11" ht="10.5" customHeight="1">
      <c r="B8" s="954" t="s">
        <v>1191</v>
      </c>
      <c s="439" t="s">
        <v>376</v>
      </c>
      <c s="440">
        <v>1098838.7727799998</v>
      </c>
      <c s="440">
        <v>132786.07130000001</v>
      </c>
      <c s="440">
        <v>3221.70586</v>
      </c>
      <c s="440">
        <v>4832.97642</v>
      </c>
      <c s="440">
        <v>0</v>
      </c>
      <c s="440">
        <v>0</v>
      </c>
      <c s="440">
        <v>0</v>
      </c>
      <c s="441">
        <v>1228403.1382199998</v>
      </c>
    </row>
    <row r="9" spans="2:11" ht="10.5" customHeight="1">
      <c r="B9" s="955"/>
      <c s="13" t="s">
        <v>956</v>
      </c>
      <c s="435">
        <v>1098838.7727799998</v>
      </c>
      <c s="435">
        <v>132786.07130000001</v>
      </c>
      <c s="435">
        <v>3221.70586</v>
      </c>
      <c s="435">
        <v>4832.97642</v>
      </c>
      <c s="435">
        <v>0</v>
      </c>
      <c s="435">
        <v>0</v>
      </c>
      <c s="435">
        <v>0</v>
      </c>
      <c s="442">
        <v>1228403.1382199998</v>
      </c>
    </row>
    <row r="10" spans="2:11" ht="10.5" customHeight="1">
      <c r="B10" s="955"/>
      <c s="16" t="s">
        <v>644</v>
      </c>
      <c s="265">
        <v>792951.28472</v>
      </c>
      <c s="265">
        <v>31608.07</v>
      </c>
      <c s="265">
        <v>9162.7763599999998</v>
      </c>
      <c s="265">
        <v>3545.7480799999985</v>
      </c>
      <c s="265">
        <v>0</v>
      </c>
      <c s="265">
        <v>0</v>
      </c>
      <c s="265">
        <v>0</v>
      </c>
      <c s="17">
        <v>815396.57836000004</v>
      </c>
    </row>
    <row r="11" spans="2:11" ht="10.5" customHeight="1">
      <c r="B11" s="955"/>
      <c s="13" t="s">
        <v>956</v>
      </c>
      <c s="435">
        <v>792951.28472</v>
      </c>
      <c s="435">
        <v>31608.07</v>
      </c>
      <c s="435">
        <v>9162.7763599999998</v>
      </c>
      <c s="435">
        <v>3545.7480799999985</v>
      </c>
      <c s="435">
        <v>0</v>
      </c>
      <c s="435">
        <v>0</v>
      </c>
      <c s="435">
        <v>0</v>
      </c>
      <c s="442">
        <v>815396.57836000004</v>
      </c>
    </row>
    <row r="12" spans="2:11" ht="10.5" customHeight="1">
      <c r="B12" s="955"/>
      <c s="16" t="s">
        <v>765</v>
      </c>
      <c s="265">
        <v>0</v>
      </c>
      <c s="265">
        <v>0</v>
      </c>
      <c s="265">
        <v>0</v>
      </c>
      <c s="265">
        <v>0</v>
      </c>
      <c s="265">
        <v>0</v>
      </c>
      <c s="265">
        <v>0</v>
      </c>
      <c s="265">
        <v>0</v>
      </c>
      <c s="443">
        <v>0</v>
      </c>
    </row>
    <row r="13" spans="2:11" ht="10.5" customHeight="1">
      <c r="B13" s="955"/>
      <c s="13" t="s">
        <v>956</v>
      </c>
      <c s="435">
        <v>0</v>
      </c>
      <c s="435">
        <v>0</v>
      </c>
      <c s="435">
        <v>0</v>
      </c>
      <c s="435">
        <v>0</v>
      </c>
      <c s="435">
        <v>0</v>
      </c>
      <c s="435">
        <v>0</v>
      </c>
      <c s="435">
        <v>0</v>
      </c>
      <c s="442">
        <v>0</v>
      </c>
    </row>
    <row r="14" spans="2:11" ht="10.5" customHeight="1">
      <c r="B14" s="955"/>
      <c s="16" t="s">
        <v>819</v>
      </c>
      <c s="265">
        <v>28213.169160000001</v>
      </c>
      <c s="265">
        <v>0</v>
      </c>
      <c s="265">
        <v>0</v>
      </c>
      <c s="265">
        <v>0</v>
      </c>
      <c s="265">
        <v>0</v>
      </c>
      <c s="265">
        <v>0</v>
      </c>
      <c s="265">
        <v>0</v>
      </c>
      <c s="17">
        <v>28213.169160000001</v>
      </c>
    </row>
    <row r="15" spans="2:11" ht="10.5" customHeight="1">
      <c r="B15" s="955"/>
      <c s="13" t="s">
        <v>956</v>
      </c>
      <c s="435">
        <v>28213.169160000001</v>
      </c>
      <c s="435">
        <v>0</v>
      </c>
      <c s="435">
        <v>0</v>
      </c>
      <c s="435">
        <v>0</v>
      </c>
      <c s="435">
        <v>0</v>
      </c>
      <c s="435">
        <v>0</v>
      </c>
      <c s="435">
        <v>0</v>
      </c>
      <c s="442">
        <v>28213.169160000001</v>
      </c>
    </row>
    <row r="16" spans="2:11" ht="10.5" customHeight="1">
      <c r="B16" s="955"/>
      <c s="7" t="s">
        <v>984</v>
      </c>
      <c s="262">
        <v>16849207.017820999</v>
      </c>
      <c s="262">
        <v>176449.16765000002</v>
      </c>
      <c s="262">
        <v>54698.91661</v>
      </c>
      <c s="262">
        <v>125498.33115</v>
      </c>
      <c s="262">
        <v>0</v>
      </c>
      <c s="262">
        <v>0</v>
      </c>
      <c s="7">
        <v>0</v>
      </c>
      <c s="8">
        <v>16970957.268860999</v>
      </c>
    </row>
    <row r="17" spans="2:11" ht="10.5" customHeight="1">
      <c r="B17" s="955"/>
      <c s="16" t="s">
        <v>829</v>
      </c>
      <c s="265">
        <v>6405.1187299999992</v>
      </c>
      <c s="265">
        <v>0</v>
      </c>
      <c s="265">
        <v>0</v>
      </c>
      <c s="265">
        <v>0</v>
      </c>
      <c s="265">
        <v>0</v>
      </c>
      <c s="265">
        <v>0</v>
      </c>
      <c s="16">
        <v>0</v>
      </c>
      <c s="17">
        <v>6405.1187299999992</v>
      </c>
    </row>
    <row r="18" spans="2:11" ht="10.5" customHeight="1">
      <c r="B18" s="955"/>
      <c s="16" t="s">
        <v>813</v>
      </c>
      <c s="265">
        <v>0</v>
      </c>
      <c s="265">
        <v>0</v>
      </c>
      <c s="265">
        <v>0</v>
      </c>
      <c s="265">
        <v>0</v>
      </c>
      <c s="265">
        <v>0</v>
      </c>
      <c s="265">
        <v>0</v>
      </c>
      <c s="16">
        <v>0</v>
      </c>
      <c s="17">
        <v>0</v>
      </c>
    </row>
    <row r="19" spans="2:11" ht="10.5" customHeight="1">
      <c r="B19" s="955"/>
      <c s="13" t="s">
        <v>957</v>
      </c>
      <c s="435">
        <v>0</v>
      </c>
      <c s="435">
        <v>0</v>
      </c>
      <c s="435">
        <v>0</v>
      </c>
      <c s="435">
        <v>0</v>
      </c>
      <c s="435">
        <v>0</v>
      </c>
      <c s="435">
        <v>0</v>
      </c>
      <c s="435">
        <v>0</v>
      </c>
      <c s="442">
        <v>0</v>
      </c>
    </row>
    <row r="20" spans="2:11" ht="10.5" customHeight="1">
      <c r="B20" s="955"/>
      <c s="16" t="s">
        <v>830</v>
      </c>
      <c s="265">
        <v>6405.1187299999992</v>
      </c>
      <c s="265">
        <v>0</v>
      </c>
      <c s="265">
        <v>0</v>
      </c>
      <c s="265">
        <v>0</v>
      </c>
      <c s="265">
        <v>0</v>
      </c>
      <c s="265">
        <v>0</v>
      </c>
      <c s="16">
        <v>0</v>
      </c>
      <c s="17">
        <v>6405.1187299999992</v>
      </c>
    </row>
    <row r="21" spans="2:11" ht="10.5" customHeight="1">
      <c r="B21" s="955"/>
      <c s="13" t="s">
        <v>957</v>
      </c>
      <c s="435">
        <v>6405.1187299999992</v>
      </c>
      <c s="435">
        <v>0</v>
      </c>
      <c s="435">
        <v>0</v>
      </c>
      <c s="435">
        <v>0</v>
      </c>
      <c s="435">
        <v>0</v>
      </c>
      <c s="435">
        <v>0</v>
      </c>
      <c s="435">
        <v>0</v>
      </c>
      <c s="442">
        <v>6405.1187299999992</v>
      </c>
    </row>
    <row r="22" spans="2:11" ht="10.5" customHeight="1">
      <c r="B22" s="955"/>
      <c s="16" t="s">
        <v>888</v>
      </c>
      <c s="265">
        <v>0</v>
      </c>
      <c s="265">
        <v>0</v>
      </c>
      <c s="265">
        <v>0</v>
      </c>
      <c s="265">
        <v>0</v>
      </c>
      <c s="265">
        <v>0</v>
      </c>
      <c s="265">
        <v>0</v>
      </c>
      <c s="275">
        <v>0</v>
      </c>
      <c s="443">
        <v>0</v>
      </c>
    </row>
    <row r="23" spans="2:11" ht="10.5" customHeight="1">
      <c r="B23" s="955"/>
      <c s="13" t="s">
        <v>957</v>
      </c>
      <c s="435">
        <v>0</v>
      </c>
      <c s="435">
        <v>0</v>
      </c>
      <c s="435">
        <v>0</v>
      </c>
      <c s="435">
        <v>0</v>
      </c>
      <c s="435">
        <v>0</v>
      </c>
      <c s="435">
        <v>0</v>
      </c>
      <c s="435">
        <v>0</v>
      </c>
      <c s="442">
        <v>0</v>
      </c>
    </row>
    <row r="24" spans="2:11" ht="10.5" customHeight="1">
      <c r="B24" s="955"/>
      <c s="7" t="s">
        <v>948</v>
      </c>
      <c s="262">
        <v>7598.5031099999997</v>
      </c>
      <c s="262">
        <v>0</v>
      </c>
      <c s="262">
        <v>0</v>
      </c>
      <c s="262">
        <v>0</v>
      </c>
      <c s="262">
        <v>0</v>
      </c>
      <c s="262">
        <v>0</v>
      </c>
      <c s="7">
        <v>0</v>
      </c>
      <c s="8">
        <v>7598.5031099999997</v>
      </c>
    </row>
    <row r="25" spans="2:11" ht="10.5" customHeight="1">
      <c r="B25" s="955"/>
      <c s="16" t="s">
        <v>795</v>
      </c>
      <c s="265">
        <v>7598.5031099999997</v>
      </c>
      <c s="265">
        <v>0</v>
      </c>
      <c s="265">
        <v>0</v>
      </c>
      <c s="265">
        <v>0</v>
      </c>
      <c s="265">
        <v>0</v>
      </c>
      <c s="265">
        <v>0</v>
      </c>
      <c s="265">
        <v>0</v>
      </c>
      <c s="443">
        <v>7598.5031099999997</v>
      </c>
    </row>
    <row r="26" spans="2:11" ht="10.5" customHeight="1">
      <c r="B26" s="955"/>
      <c s="13" t="s">
        <v>957</v>
      </c>
      <c s="435">
        <v>7598.5031099999997</v>
      </c>
      <c s="435">
        <v>0</v>
      </c>
      <c s="435">
        <v>0</v>
      </c>
      <c s="435">
        <v>0</v>
      </c>
      <c s="435">
        <v>0</v>
      </c>
      <c s="435">
        <v>0</v>
      </c>
      <c s="435">
        <v>0</v>
      </c>
      <c s="442">
        <v>7598.5031099999997</v>
      </c>
    </row>
    <row r="27" spans="2:11" ht="10.5" customHeight="1">
      <c r="B27" s="955"/>
      <c s="7" t="s">
        <v>985</v>
      </c>
      <c s="262">
        <v>668948.35303900007</v>
      </c>
      <c s="262">
        <v>76449.167650000003</v>
      </c>
      <c s="262">
        <v>2179.6667600000001</v>
      </c>
      <c s="262">
        <v>890.06623999999999</v>
      </c>
      <c s="262">
        <v>0</v>
      </c>
      <c s="262">
        <v>0</v>
      </c>
      <c s="7">
        <v>0</v>
      </c>
      <c s="8">
        <v>743217.85392899998</v>
      </c>
    </row>
    <row r="28" spans="2:11" ht="10.5" customHeight="1">
      <c r="B28" s="955"/>
      <c s="16" t="s">
        <v>371</v>
      </c>
      <c s="265">
        <v>668948.35303900007</v>
      </c>
      <c s="265">
        <v>76449.167650000003</v>
      </c>
      <c s="265">
        <v>2179.6667600000001</v>
      </c>
      <c s="265">
        <v>890.06623999999999</v>
      </c>
      <c s="265">
        <v>0</v>
      </c>
      <c s="265">
        <v>0</v>
      </c>
      <c s="265">
        <v>0</v>
      </c>
      <c s="443">
        <v>743217.85392899998</v>
      </c>
    </row>
    <row r="29" spans="2:11" ht="10.5" customHeight="1">
      <c r="B29" s="955"/>
      <c s="13" t="s">
        <v>957</v>
      </c>
      <c s="435">
        <v>668948.35303900007</v>
      </c>
      <c s="435">
        <v>76449.167650000003</v>
      </c>
      <c s="435">
        <v>2179.6667600000001</v>
      </c>
      <c s="435">
        <v>890.06623999999999</v>
      </c>
      <c s="435">
        <v>0</v>
      </c>
      <c s="435">
        <v>0</v>
      </c>
      <c s="435">
        <v>0</v>
      </c>
      <c s="442">
        <v>743217.85392899998</v>
      </c>
    </row>
    <row r="30" spans="2:11" ht="10.5" customHeight="1">
      <c r="B30" s="955"/>
      <c s="7" t="s">
        <v>986</v>
      </c>
      <c s="262">
        <v>11860977.212762998</v>
      </c>
      <c s="262">
        <v>100000</v>
      </c>
      <c s="262">
        <v>52446.522579999997</v>
      </c>
      <c s="262">
        <v>117396.28251999999</v>
      </c>
      <c s="262">
        <v>0</v>
      </c>
      <c s="262">
        <v>0</v>
      </c>
      <c s="7">
        <v>0</v>
      </c>
      <c s="8">
        <v>11908530.690182999</v>
      </c>
    </row>
    <row r="31" spans="2:11" ht="10.5" customHeight="1">
      <c r="B31" s="955"/>
      <c s="16" t="s">
        <v>23</v>
      </c>
      <c s="265">
        <v>11326625.956152998</v>
      </c>
      <c s="265">
        <v>100000</v>
      </c>
      <c s="265">
        <v>50173.795299999998</v>
      </c>
      <c s="265">
        <v>115416.90145999999</v>
      </c>
      <c s="265">
        <v>0</v>
      </c>
      <c s="265">
        <v>0</v>
      </c>
      <c s="275">
        <v>0</v>
      </c>
      <c s="443">
        <v>11376452.160852998</v>
      </c>
    </row>
    <row r="32" spans="2:11" ht="10.5" customHeight="1">
      <c r="B32" s="955"/>
      <c s="13" t="s">
        <v>981</v>
      </c>
      <c s="435">
        <v>0</v>
      </c>
      <c s="435">
        <v>0</v>
      </c>
      <c s="435">
        <v>0</v>
      </c>
      <c s="435">
        <v>0</v>
      </c>
      <c s="435">
        <v>0</v>
      </c>
      <c s="435">
        <v>0</v>
      </c>
      <c s="435">
        <v>0</v>
      </c>
      <c s="442">
        <v>0</v>
      </c>
    </row>
    <row r="33" spans="2:11" ht="10.5" customHeight="1">
      <c r="B33" s="955"/>
      <c s="13" t="s">
        <v>957</v>
      </c>
      <c s="435">
        <v>11326625.956152998</v>
      </c>
      <c s="435">
        <v>100000</v>
      </c>
      <c s="435">
        <v>50173.795299999998</v>
      </c>
      <c s="435">
        <v>115416.90145999999</v>
      </c>
      <c s="435">
        <v>0</v>
      </c>
      <c s="435">
        <v>0</v>
      </c>
      <c s="435">
        <v>0</v>
      </c>
      <c s="442">
        <v>11376452.160852998</v>
      </c>
    </row>
    <row r="34" spans="2:11" ht="10.5" customHeight="1">
      <c r="B34" s="955"/>
      <c s="16" t="s">
        <v>831</v>
      </c>
      <c s="265">
        <v>68455.799189999991</v>
      </c>
      <c s="265">
        <v>0</v>
      </c>
      <c s="265">
        <v>0</v>
      </c>
      <c s="265">
        <v>0</v>
      </c>
      <c s="265">
        <v>0</v>
      </c>
      <c s="265">
        <v>0</v>
      </c>
      <c s="275">
        <v>0</v>
      </c>
      <c s="443">
        <v>68455.799189999991</v>
      </c>
    </row>
    <row r="35" spans="2:11" ht="10.5" customHeight="1">
      <c r="B35" s="955"/>
      <c s="13" t="s">
        <v>957</v>
      </c>
      <c s="435">
        <v>68455.799189999991</v>
      </c>
      <c s="435">
        <v>0</v>
      </c>
      <c s="435">
        <v>0</v>
      </c>
      <c s="435">
        <v>0</v>
      </c>
      <c s="435">
        <v>0</v>
      </c>
      <c s="435">
        <v>0</v>
      </c>
      <c s="435">
        <v>0</v>
      </c>
      <c s="442">
        <v>68455.799189999991</v>
      </c>
    </row>
    <row r="36" spans="2:11" ht="10.5" customHeight="1">
      <c r="B36" s="955"/>
      <c s="16" t="s">
        <v>833</v>
      </c>
      <c s="265">
        <v>260786.16506000003</v>
      </c>
      <c s="265">
        <v>0</v>
      </c>
      <c s="265">
        <v>2272.7272799999996</v>
      </c>
      <c s="265">
        <v>1979.3810600000002</v>
      </c>
      <c s="265">
        <v>0</v>
      </c>
      <c s="265">
        <v>0</v>
      </c>
      <c s="275">
        <v>0</v>
      </c>
      <c s="443">
        <v>258513.43778000004</v>
      </c>
    </row>
    <row r="37" spans="2:11" ht="10.5" customHeight="1">
      <c r="B37" s="955"/>
      <c s="13" t="s">
        <v>957</v>
      </c>
      <c s="435">
        <v>260786.16506000003</v>
      </c>
      <c s="435">
        <v>0</v>
      </c>
      <c s="435">
        <v>2272.7272799999996</v>
      </c>
      <c s="435">
        <v>1979.3810600000002</v>
      </c>
      <c s="435">
        <v>0</v>
      </c>
      <c s="435">
        <v>0</v>
      </c>
      <c s="435">
        <v>0</v>
      </c>
      <c s="442">
        <v>258513.43778000004</v>
      </c>
    </row>
    <row r="38" spans="2:11" ht="10.5" customHeight="1">
      <c r="B38" s="955"/>
      <c s="16" t="s">
        <v>883</v>
      </c>
      <c s="265">
        <v>205109.29236000002</v>
      </c>
      <c s="265">
        <v>0</v>
      </c>
      <c s="265">
        <v>0</v>
      </c>
      <c s="265">
        <v>0</v>
      </c>
      <c s="265">
        <v>0</v>
      </c>
      <c s="265">
        <v>0</v>
      </c>
      <c s="275">
        <v>0</v>
      </c>
      <c s="443">
        <v>205109.29236000002</v>
      </c>
    </row>
    <row r="39" spans="2:11" ht="10.5" customHeight="1">
      <c r="B39" s="955"/>
      <c s="13" t="s">
        <v>957</v>
      </c>
      <c s="435">
        <v>205109.29236000002</v>
      </c>
      <c s="435">
        <v>0</v>
      </c>
      <c s="435">
        <v>0</v>
      </c>
      <c s="435">
        <v>0</v>
      </c>
      <c s="435">
        <v>0</v>
      </c>
      <c s="435">
        <v>0</v>
      </c>
      <c s="435">
        <v>0</v>
      </c>
      <c s="442">
        <v>205109.29236000002</v>
      </c>
    </row>
    <row r="40" spans="2:11" ht="10.5" customHeight="1">
      <c r="B40" s="955"/>
      <c s="7" t="s">
        <v>949</v>
      </c>
      <c s="262">
        <v>4305277.8301790003</v>
      </c>
      <c s="262">
        <v>0</v>
      </c>
      <c s="262">
        <v>72.727270000000004</v>
      </c>
      <c s="262">
        <v>7211.9823900000001</v>
      </c>
      <c s="262">
        <v>0</v>
      </c>
      <c s="262">
        <v>0</v>
      </c>
      <c s="262">
        <v>0</v>
      </c>
      <c s="262">
        <v>4305205.1029089997</v>
      </c>
    </row>
    <row r="41" spans="2:11" ht="10.5" customHeight="1">
      <c r="B41" s="955"/>
      <c s="16" t="s">
        <v>369</v>
      </c>
      <c s="265">
        <v>2899339.1089689997</v>
      </c>
      <c s="265">
        <v>0</v>
      </c>
      <c s="265">
        <v>0</v>
      </c>
      <c s="735">
        <v>0</v>
      </c>
      <c s="735">
        <v>0</v>
      </c>
      <c s="735">
        <v>0</v>
      </c>
      <c s="735">
        <v>0</v>
      </c>
      <c s="736">
        <v>2899339.1089689997</v>
      </c>
    </row>
    <row r="42" spans="2:11" ht="10.5" customHeight="1">
      <c r="B42" s="955"/>
      <c s="13" t="s">
        <v>980</v>
      </c>
      <c s="435">
        <v>0</v>
      </c>
      <c s="435">
        <v>0</v>
      </c>
      <c s="435">
        <v>0</v>
      </c>
      <c s="435">
        <v>0</v>
      </c>
      <c s="435">
        <v>0</v>
      </c>
      <c s="435">
        <v>0</v>
      </c>
      <c s="435">
        <v>0</v>
      </c>
      <c s="442">
        <v>0</v>
      </c>
    </row>
    <row r="43" spans="2:11" ht="10.5" customHeight="1">
      <c r="B43" s="955"/>
      <c s="13" t="s">
        <v>1625</v>
      </c>
      <c s="435">
        <v>2899339.1089689997</v>
      </c>
      <c s="435">
        <v>0</v>
      </c>
      <c s="435">
        <v>0</v>
      </c>
      <c s="435">
        <v>0</v>
      </c>
      <c s="435">
        <v>0</v>
      </c>
      <c s="435">
        <v>0</v>
      </c>
      <c s="435">
        <v>0</v>
      </c>
      <c s="442">
        <v>2899339.1089689997</v>
      </c>
    </row>
    <row r="44" spans="2:11" ht="10.5" customHeight="1">
      <c r="B44" s="955"/>
      <c s="13" t="s">
        <v>957</v>
      </c>
      <c s="435">
        <v>0</v>
      </c>
      <c s="435">
        <v>0</v>
      </c>
      <c s="435">
        <v>0</v>
      </c>
      <c s="435">
        <v>0</v>
      </c>
      <c s="435">
        <v>0</v>
      </c>
      <c s="435">
        <v>0</v>
      </c>
      <c s="435">
        <v>0</v>
      </c>
      <c s="442">
        <v>0</v>
      </c>
    </row>
    <row r="45" spans="2:11" ht="10.5" customHeight="1">
      <c r="B45" s="955"/>
      <c s="16" t="s">
        <v>768</v>
      </c>
      <c s="265">
        <v>0</v>
      </c>
      <c s="265">
        <v>0</v>
      </c>
      <c s="265">
        <v>0</v>
      </c>
      <c s="265">
        <v>0</v>
      </c>
      <c s="265">
        <v>0</v>
      </c>
      <c s="265">
        <v>0</v>
      </c>
      <c s="275">
        <v>0</v>
      </c>
      <c s="443">
        <v>0</v>
      </c>
    </row>
    <row r="46" spans="2:11" ht="10.5" customHeight="1">
      <c r="B46" s="955"/>
      <c s="13" t="s">
        <v>957</v>
      </c>
      <c s="435">
        <v>0</v>
      </c>
      <c s="435">
        <v>0</v>
      </c>
      <c s="435">
        <v>0</v>
      </c>
      <c s="435">
        <v>0</v>
      </c>
      <c s="435">
        <v>0</v>
      </c>
      <c s="435">
        <v>0</v>
      </c>
      <c s="435">
        <v>0</v>
      </c>
      <c s="442">
        <v>0</v>
      </c>
    </row>
    <row r="47" spans="2:11" ht="10.5" customHeight="1">
      <c r="B47" s="955"/>
      <c s="16" t="s">
        <v>370</v>
      </c>
      <c s="265">
        <v>120186.00265000001</v>
      </c>
      <c s="265">
        <v>0</v>
      </c>
      <c s="265">
        <v>0</v>
      </c>
      <c s="265">
        <v>0</v>
      </c>
      <c s="265">
        <v>0</v>
      </c>
      <c s="265">
        <v>0</v>
      </c>
      <c s="275">
        <v>0</v>
      </c>
      <c s="443">
        <v>120186.00265000001</v>
      </c>
    </row>
    <row r="48" spans="2:11" ht="10.5" customHeight="1">
      <c r="B48" s="955"/>
      <c s="13" t="s">
        <v>980</v>
      </c>
      <c s="435">
        <v>40908.619180000002</v>
      </c>
      <c s="435">
        <v>0</v>
      </c>
      <c s="435">
        <v>0</v>
      </c>
      <c s="435">
        <v>0</v>
      </c>
      <c s="435">
        <v>0</v>
      </c>
      <c s="435">
        <v>0</v>
      </c>
      <c s="435">
        <v>0</v>
      </c>
      <c s="442">
        <v>40908.619180000002</v>
      </c>
    </row>
    <row r="49" spans="2:11" ht="10.5" customHeight="1">
      <c r="B49" s="955"/>
      <c s="13" t="s">
        <v>957</v>
      </c>
      <c s="435">
        <v>79277.383470000001</v>
      </c>
      <c s="435">
        <v>0</v>
      </c>
      <c s="435">
        <v>0</v>
      </c>
      <c s="435">
        <v>0</v>
      </c>
      <c s="435">
        <v>0</v>
      </c>
      <c s="435">
        <v>0</v>
      </c>
      <c s="435">
        <v>0</v>
      </c>
      <c s="442">
        <v>79277.383470000001</v>
      </c>
    </row>
    <row r="50" spans="2:11" ht="10.5" customHeight="1">
      <c r="B50" s="955"/>
      <c s="16" t="s">
        <v>271</v>
      </c>
      <c s="265">
        <v>0</v>
      </c>
      <c s="265">
        <v>0</v>
      </c>
      <c s="265">
        <v>0</v>
      </c>
      <c s="265">
        <v>0</v>
      </c>
      <c s="265">
        <v>0</v>
      </c>
      <c s="265">
        <v>0</v>
      </c>
      <c s="275">
        <v>0</v>
      </c>
      <c s="443">
        <v>0</v>
      </c>
    </row>
    <row r="51" spans="2:11" ht="10.5" customHeight="1">
      <c r="B51" s="955"/>
      <c s="13" t="s">
        <v>957</v>
      </c>
      <c s="435">
        <v>0</v>
      </c>
      <c s="435">
        <v>0</v>
      </c>
      <c s="435">
        <v>0</v>
      </c>
      <c s="435">
        <v>0</v>
      </c>
      <c s="435">
        <v>0</v>
      </c>
      <c s="435">
        <v>0</v>
      </c>
      <c s="435">
        <v>0</v>
      </c>
      <c s="442">
        <v>0</v>
      </c>
    </row>
    <row r="52" spans="2:11" ht="10.5" customHeight="1">
      <c r="B52" s="955"/>
      <c s="16" t="s">
        <v>28</v>
      </c>
      <c s="265">
        <v>439864.47489000007</v>
      </c>
      <c s="265">
        <v>0</v>
      </c>
      <c s="265">
        <v>72.727270000000004</v>
      </c>
      <c s="265">
        <v>36.982390000000002</v>
      </c>
      <c s="265">
        <v>0</v>
      </c>
      <c s="265">
        <v>0</v>
      </c>
      <c s="265">
        <v>0</v>
      </c>
      <c s="443">
        <v>439791.7476200001</v>
      </c>
    </row>
    <row r="53" spans="2:11" ht="10.5" customHeight="1">
      <c r="B53" s="955"/>
      <c s="13" t="s">
        <v>3727</v>
      </c>
      <c s="264">
        <v>78859.929430000004</v>
      </c>
      <c s="264">
        <v>0</v>
      </c>
      <c s="264">
        <v>0</v>
      </c>
      <c s="264">
        <v>0</v>
      </c>
      <c s="264">
        <v>0</v>
      </c>
      <c s="264">
        <v>0</v>
      </c>
      <c s="264">
        <v>0</v>
      </c>
      <c s="737">
        <v>78859.929430000004</v>
      </c>
    </row>
    <row r="54" spans="2:11" ht="10.5" customHeight="1">
      <c r="B54" s="955"/>
      <c s="13" t="s">
        <v>957</v>
      </c>
      <c s="435">
        <v>361004.54546000005</v>
      </c>
      <c s="435">
        <v>0</v>
      </c>
      <c s="435">
        <v>72.727270000000004</v>
      </c>
      <c s="435">
        <v>36.982390000000002</v>
      </c>
      <c s="435">
        <v>0</v>
      </c>
      <c s="435">
        <v>0</v>
      </c>
      <c s="435">
        <v>0</v>
      </c>
      <c s="442">
        <v>360931.81819000008</v>
      </c>
    </row>
    <row r="55" spans="2:11" ht="10.5" customHeight="1">
      <c r="B55" s="955"/>
      <c s="16" t="s">
        <v>808</v>
      </c>
      <c s="265">
        <v>837892.04899000004</v>
      </c>
      <c s="265">
        <v>0</v>
      </c>
      <c s="265">
        <v>0</v>
      </c>
      <c s="265">
        <v>7175</v>
      </c>
      <c s="265">
        <v>0</v>
      </c>
      <c s="265">
        <v>0</v>
      </c>
      <c s="275">
        <v>0</v>
      </c>
      <c s="443">
        <v>837892.04899000004</v>
      </c>
    </row>
    <row r="56" spans="2:11" ht="10.5" customHeight="1">
      <c r="B56" s="955"/>
      <c s="13" t="s">
        <v>957</v>
      </c>
      <c s="435">
        <v>837892.04899000004</v>
      </c>
      <c s="435">
        <v>0</v>
      </c>
      <c s="435">
        <v>0</v>
      </c>
      <c s="435">
        <v>7175</v>
      </c>
      <c s="435">
        <v>0</v>
      </c>
      <c s="435">
        <v>0</v>
      </c>
      <c s="435">
        <v>0</v>
      </c>
      <c s="442">
        <v>837892.04899000004</v>
      </c>
    </row>
    <row r="57" spans="2:11" ht="10.5" customHeight="1">
      <c r="B57" s="855"/>
      <c s="16" t="s">
        <v>126</v>
      </c>
      <c s="265">
        <v>7996.1946799999996</v>
      </c>
      <c s="265">
        <v>0</v>
      </c>
      <c s="265">
        <v>0</v>
      </c>
      <c s="265">
        <v>0</v>
      </c>
      <c s="265">
        <v>0</v>
      </c>
      <c s="265">
        <v>0</v>
      </c>
      <c s="275">
        <v>0</v>
      </c>
      <c s="276">
        <v>7996.1946799999996</v>
      </c>
    </row>
    <row r="58" spans="2:11" ht="10.5" customHeight="1" thickBot="1">
      <c r="B58" s="839"/>
      <c s="201" t="s">
        <v>957</v>
      </c>
      <c s="444">
        <v>7996.1946799999996</v>
      </c>
      <c s="444">
        <v>0</v>
      </c>
      <c s="444">
        <v>0</v>
      </c>
      <c s="444">
        <v>0</v>
      </c>
      <c s="444">
        <v>0</v>
      </c>
      <c s="444">
        <v>0</v>
      </c>
      <c s="444">
        <v>0</v>
      </c>
      <c s="445">
        <v>7996.1946799999996</v>
      </c>
    </row>
    <row r="59" spans="2:11" ht="10.5" customHeight="1">
      <c r="B59" s="21" t="s">
        <v>975</v>
      </c>
      <c r="K59" s="434"/>
    </row>
    <row r="60" spans="11:11" ht="10.5" customHeight="1">
      <c r="K60" s="434"/>
    </row>
    <row r="61" spans="2:11" ht="19.5" customHeight="1">
      <c r="B61" s="966" t="s">
        <v>4133</v>
      </c>
      <c s="966"/>
      <c s="966"/>
      <c s="966"/>
      <c s="966"/>
      <c s="966"/>
      <c s="966"/>
      <c s="966"/>
      <c s="966"/>
      <c s="966"/>
    </row>
    <row r="62" spans="2:11" ht="14.25" customHeight="1">
      <c r="B62" s="966"/>
      <c s="966"/>
      <c s="966"/>
      <c s="966"/>
      <c s="966"/>
      <c s="966"/>
      <c s="966"/>
      <c s="966"/>
      <c s="966"/>
      <c s="966"/>
    </row>
    <row r="63" spans="2:11" ht="10.5" customHeight="1">
      <c r="B63" s="966"/>
      <c s="966"/>
      <c s="966"/>
      <c s="966"/>
      <c s="966"/>
      <c s="966"/>
      <c s="966"/>
      <c s="966"/>
      <c s="966"/>
      <c s="966"/>
    </row>
    <row r="64" spans="2:11" ht="10.5" customHeight="1">
      <c r="B64" s="603"/>
      <c s="603"/>
      <c s="853" t="s">
        <v>4097</v>
      </c>
      <c s="270" t="s">
        <v>935</v>
      </c>
      <c s="270" t="s">
        <v>936</v>
      </c>
      <c s="270" t="s">
        <v>934</v>
      </c>
      <c s="270" t="s">
        <v>1152</v>
      </c>
      <c s="853" t="s">
        <v>974</v>
      </c>
      <c s="270" t="s">
        <v>1082</v>
      </c>
      <c s="853" t="s">
        <v>4129</v>
      </c>
    </row>
    <row r="65" spans="2:11" ht="10.5" customHeight="1">
      <c r="B65" s="967" t="s">
        <v>1008</v>
      </c>
      <c s="279" t="s">
        <v>1009</v>
      </c>
      <c s="279">
        <v>1920003.2266599997</v>
      </c>
      <c s="279">
        <v>164394.14130000002</v>
      </c>
      <c s="279">
        <v>12384.48222</v>
      </c>
      <c s="279">
        <v>8378.7244999999984</v>
      </c>
      <c s="279">
        <v>0</v>
      </c>
      <c s="279">
        <v>0</v>
      </c>
      <c s="279">
        <v>0</v>
      </c>
      <c s="279">
        <v>2072012.8857399996</v>
      </c>
    </row>
    <row r="66" spans="2:11" ht="10.5" customHeight="1">
      <c r="B66" s="968"/>
      <c s="16" t="s">
        <v>376</v>
      </c>
      <c s="16">
        <v>1098838.7727799998</v>
      </c>
      <c s="16">
        <v>132786.07130000001</v>
      </c>
      <c s="16">
        <v>3221.70586</v>
      </c>
      <c s="16">
        <v>4832.97642</v>
      </c>
      <c s="16">
        <v>0</v>
      </c>
      <c s="16">
        <v>0</v>
      </c>
      <c s="16">
        <v>0</v>
      </c>
      <c s="274">
        <v>1228403.1382199996</v>
      </c>
    </row>
    <row r="67" spans="2:11" ht="10.5" customHeight="1">
      <c r="B67" s="968"/>
      <c s="13" t="s">
        <v>956</v>
      </c>
      <c s="13">
        <v>1098838.7727799998</v>
      </c>
      <c s="13">
        <v>132786.07130000001</v>
      </c>
      <c s="13">
        <v>3221.70586</v>
      </c>
      <c s="13">
        <v>4832.97642</v>
      </c>
      <c s="13">
        <v>0</v>
      </c>
      <c s="13">
        <v>0</v>
      </c>
      <c s="13">
        <v>0</v>
      </c>
      <c s="273">
        <v>1228403.1382199996</v>
      </c>
    </row>
    <row r="68" spans="2:11" ht="10.5" customHeight="1">
      <c r="B68" s="968"/>
      <c s="16" t="s">
        <v>644</v>
      </c>
      <c s="16">
        <v>792951.28472</v>
      </c>
      <c s="16">
        <v>31608.07</v>
      </c>
      <c s="16">
        <v>9162.7763599999998</v>
      </c>
      <c s="16">
        <v>3545.7480799999985</v>
      </c>
      <c s="16">
        <v>0</v>
      </c>
      <c s="16">
        <v>0</v>
      </c>
      <c s="16">
        <v>0</v>
      </c>
      <c s="274">
        <v>815396.57835999993</v>
      </c>
    </row>
    <row r="69" spans="2:11" ht="10.5" customHeight="1">
      <c r="B69" s="968"/>
      <c s="13" t="s">
        <v>956</v>
      </c>
      <c s="277">
        <v>792951.28472</v>
      </c>
      <c s="277">
        <v>31608.07</v>
      </c>
      <c s="277">
        <v>9162.7763599999998</v>
      </c>
      <c s="277">
        <v>3545.7480799999985</v>
      </c>
      <c s="277">
        <v>0</v>
      </c>
      <c s="277">
        <v>0</v>
      </c>
      <c s="277">
        <v>0</v>
      </c>
      <c s="273">
        <v>815396.57835999993</v>
      </c>
    </row>
    <row r="70" spans="2:11" ht="10.5" customHeight="1">
      <c r="B70" s="968"/>
      <c s="16" t="s">
        <v>765</v>
      </c>
      <c s="275">
        <v>0</v>
      </c>
      <c s="275">
        <v>0</v>
      </c>
      <c s="275">
        <v>0</v>
      </c>
      <c s="275">
        <v>0</v>
      </c>
      <c s="275">
        <v>0</v>
      </c>
      <c s="275">
        <v>0</v>
      </c>
      <c s="275">
        <v>0</v>
      </c>
      <c s="276">
        <v>0</v>
      </c>
    </row>
    <row r="71" spans="2:11" ht="10.5" customHeight="1">
      <c r="B71" s="968"/>
      <c s="13" t="s">
        <v>956</v>
      </c>
      <c s="13">
        <v>0</v>
      </c>
      <c s="13">
        <v>0</v>
      </c>
      <c s="13">
        <v>0</v>
      </c>
      <c s="13">
        <v>0</v>
      </c>
      <c s="13">
        <v>0</v>
      </c>
      <c s="13">
        <v>0</v>
      </c>
      <c s="13">
        <v>0</v>
      </c>
      <c s="273">
        <v>0</v>
      </c>
    </row>
    <row r="72" spans="2:11" ht="10.5" customHeight="1">
      <c r="B72" s="968"/>
      <c s="16" t="s">
        <v>819</v>
      </c>
      <c s="16">
        <v>28213.169160000001</v>
      </c>
      <c s="16">
        <v>0</v>
      </c>
      <c s="16">
        <v>0</v>
      </c>
      <c s="16">
        <v>0</v>
      </c>
      <c s="16">
        <v>0</v>
      </c>
      <c s="16">
        <v>0</v>
      </c>
      <c s="16">
        <v>0</v>
      </c>
      <c s="274">
        <v>28213.169160000001</v>
      </c>
    </row>
    <row r="73" spans="2:11" ht="10.5" customHeight="1">
      <c r="B73" s="969"/>
      <c s="278" t="s">
        <v>956</v>
      </c>
      <c s="280">
        <v>28213.169160000001</v>
      </c>
      <c s="280">
        <v>0</v>
      </c>
      <c s="280">
        <v>0</v>
      </c>
      <c s="280">
        <v>0</v>
      </c>
      <c s="280">
        <v>0</v>
      </c>
      <c s="280">
        <v>0</v>
      </c>
      <c s="280">
        <v>0</v>
      </c>
      <c s="281">
        <v>28213.169160000001</v>
      </c>
    </row>
    <row r="74" spans="2:11" ht="10.5" customHeight="1">
      <c r="B74" s="282"/>
      <c s="13"/>
      <c s="277"/>
      <c s="277"/>
      <c s="277"/>
      <c s="277"/>
      <c s="277"/>
      <c s="277"/>
      <c s="277"/>
      <c s="277"/>
    </row>
    <row r="75" spans="2:11" ht="10.5" customHeight="1">
      <c r="B75" s="604"/>
      <c s="605"/>
      <c s="853" t="s">
        <v>4097</v>
      </c>
      <c s="270" t="s">
        <v>935</v>
      </c>
      <c s="270" t="s">
        <v>936</v>
      </c>
      <c s="270" t="s">
        <v>934</v>
      </c>
      <c s="270" t="s">
        <v>1152</v>
      </c>
      <c s="853" t="s">
        <v>974</v>
      </c>
      <c s="270" t="s">
        <v>1082</v>
      </c>
      <c s="853" t="s">
        <v>4129</v>
      </c>
    </row>
    <row r="76" spans="2:11" ht="10.5" customHeight="1">
      <c r="B76" s="952" t="s">
        <v>1010</v>
      </c>
      <c s="838"/>
      <c s="283">
        <v>6225281.0568390004</v>
      </c>
      <c s="283">
        <v>164394.14130000002</v>
      </c>
      <c s="283">
        <v>12457.209489999999</v>
      </c>
      <c s="283">
        <v>15590.706889999998</v>
      </c>
      <c s="283">
        <v>0</v>
      </c>
      <c s="283">
        <v>0</v>
      </c>
      <c s="283">
        <v>0</v>
      </c>
      <c s="283">
        <v>6377217.9886489995</v>
      </c>
    </row>
    <row r="77" spans="2:11" ht="10.5" customHeight="1">
      <c r="B77" s="953"/>
      <c s="840" t="s">
        <v>1009</v>
      </c>
      <c s="283">
        <v>1920003.2266599997</v>
      </c>
      <c s="283">
        <v>164394.14130000002</v>
      </c>
      <c s="283">
        <v>12384.48222</v>
      </c>
      <c s="283">
        <v>8378.7244999999984</v>
      </c>
      <c s="283">
        <v>0</v>
      </c>
      <c s="283">
        <v>0</v>
      </c>
      <c s="283">
        <v>0</v>
      </c>
      <c s="283">
        <v>2072012.8857399996</v>
      </c>
    </row>
    <row r="78" spans="2:11" ht="10.5" customHeight="1">
      <c r="B78" s="953"/>
      <c s="16" t="s">
        <v>376</v>
      </c>
      <c s="16">
        <v>1098838.7727799998</v>
      </c>
      <c s="16">
        <v>132786.07130000001</v>
      </c>
      <c s="16">
        <v>3221.70586</v>
      </c>
      <c s="16">
        <v>4832.97642</v>
      </c>
      <c s="16">
        <v>0</v>
      </c>
      <c s="16">
        <v>0</v>
      </c>
      <c s="16">
        <v>0</v>
      </c>
      <c s="274">
        <v>1228403.1382199996</v>
      </c>
    </row>
    <row r="79" spans="2:11" ht="10.5" customHeight="1">
      <c r="B79" s="953"/>
      <c s="13" t="s">
        <v>956</v>
      </c>
      <c s="13">
        <v>1098838.7727799998</v>
      </c>
      <c s="13">
        <v>132786.07130000001</v>
      </c>
      <c s="13">
        <v>3221.70586</v>
      </c>
      <c s="13">
        <v>4832.97642</v>
      </c>
      <c s="13">
        <v>0</v>
      </c>
      <c s="13">
        <v>0</v>
      </c>
      <c s="13">
        <v>0</v>
      </c>
      <c s="447">
        <v>1228403.1382199996</v>
      </c>
    </row>
    <row r="80" spans="2:11" ht="10.5" customHeight="1">
      <c r="B80" s="953"/>
      <c s="16" t="s">
        <v>644</v>
      </c>
      <c s="16">
        <v>792951.28472</v>
      </c>
      <c s="16">
        <v>31608.07</v>
      </c>
      <c s="16">
        <v>9162.7763599999998</v>
      </c>
      <c s="16">
        <v>3545.7480799999985</v>
      </c>
      <c s="16">
        <v>0</v>
      </c>
      <c s="16">
        <v>0</v>
      </c>
      <c s="16">
        <v>0</v>
      </c>
      <c s="274">
        <v>815396.57835999993</v>
      </c>
    </row>
    <row r="81" spans="2:11" ht="10.5" customHeight="1">
      <c r="B81" s="953"/>
      <c s="13" t="s">
        <v>956</v>
      </c>
      <c s="277">
        <v>792951.28472</v>
      </c>
      <c s="277">
        <v>31608.07</v>
      </c>
      <c s="277">
        <v>9162.7763599999998</v>
      </c>
      <c s="277">
        <v>3545.7480799999985</v>
      </c>
      <c s="277">
        <v>0</v>
      </c>
      <c s="277">
        <v>0</v>
      </c>
      <c s="277">
        <v>0</v>
      </c>
      <c s="447">
        <v>815396.57835999993</v>
      </c>
    </row>
    <row r="82" spans="2:11" ht="10.5" customHeight="1">
      <c r="B82" s="953"/>
      <c s="16" t="s">
        <v>765</v>
      </c>
      <c s="275">
        <v>0</v>
      </c>
      <c s="275">
        <v>0</v>
      </c>
      <c s="275">
        <v>0</v>
      </c>
      <c s="275">
        <v>0</v>
      </c>
      <c s="275">
        <v>0</v>
      </c>
      <c s="275">
        <v>0</v>
      </c>
      <c s="275">
        <v>0</v>
      </c>
      <c s="276">
        <v>0</v>
      </c>
    </row>
    <row r="83" spans="2:11" ht="10.5" customHeight="1">
      <c r="B83" s="953"/>
      <c s="13" t="s">
        <v>956</v>
      </c>
      <c s="13">
        <v>0</v>
      </c>
      <c s="13">
        <v>0</v>
      </c>
      <c s="13">
        <v>0</v>
      </c>
      <c s="13">
        <v>0</v>
      </c>
      <c s="13">
        <v>0</v>
      </c>
      <c s="13">
        <v>0</v>
      </c>
      <c s="13">
        <v>0</v>
      </c>
      <c s="447">
        <v>0</v>
      </c>
    </row>
    <row r="84" spans="2:11" ht="10.5" customHeight="1">
      <c r="B84" s="953"/>
      <c s="16" t="s">
        <v>819</v>
      </c>
      <c s="16">
        <v>28213.169160000001</v>
      </c>
      <c s="16">
        <v>0</v>
      </c>
      <c s="16">
        <v>0</v>
      </c>
      <c s="16">
        <v>0</v>
      </c>
      <c s="16">
        <v>0</v>
      </c>
      <c s="16">
        <v>0</v>
      </c>
      <c s="16">
        <v>0</v>
      </c>
      <c s="274">
        <v>28213.169160000001</v>
      </c>
    </row>
    <row r="85" spans="2:11" ht="10.5" customHeight="1">
      <c r="B85" s="953"/>
      <c s="13" t="s">
        <v>956</v>
      </c>
      <c s="277">
        <v>28213.169160000001</v>
      </c>
      <c s="277">
        <v>0</v>
      </c>
      <c s="277">
        <v>0</v>
      </c>
      <c s="277">
        <v>0</v>
      </c>
      <c s="277">
        <v>0</v>
      </c>
      <c s="277">
        <v>0</v>
      </c>
      <c s="277">
        <v>0</v>
      </c>
      <c s="447">
        <v>28213.169160000001</v>
      </c>
    </row>
    <row r="86" spans="2:11" ht="10.5" customHeight="1">
      <c r="B86" s="953"/>
      <c s="841" t="s">
        <v>949</v>
      </c>
      <c s="446">
        <v>4305277.8301790003</v>
      </c>
      <c s="446">
        <v>0</v>
      </c>
      <c s="446">
        <v>72.727270000000004</v>
      </c>
      <c s="446">
        <v>7211.9823900000001</v>
      </c>
      <c s="446">
        <v>0</v>
      </c>
      <c s="446">
        <v>0</v>
      </c>
      <c s="446">
        <v>0</v>
      </c>
      <c s="446">
        <v>4305205.1029089997</v>
      </c>
    </row>
    <row r="87" spans="2:11" ht="10.5" customHeight="1">
      <c r="B87" s="953"/>
      <c s="16" t="s">
        <v>369</v>
      </c>
      <c s="275">
        <v>2899339.1089689997</v>
      </c>
      <c s="275">
        <v>0</v>
      </c>
      <c s="275">
        <v>0</v>
      </c>
      <c s="275">
        <v>0</v>
      </c>
      <c s="275">
        <v>0</v>
      </c>
      <c s="275">
        <v>0</v>
      </c>
      <c s="275">
        <v>0</v>
      </c>
      <c s="837">
        <v>2899339.1089689997</v>
      </c>
    </row>
    <row r="88" spans="2:11" ht="10.5" customHeight="1">
      <c r="B88" s="953"/>
      <c s="13" t="s">
        <v>980</v>
      </c>
      <c s="448">
        <v>0</v>
      </c>
      <c s="448">
        <v>0</v>
      </c>
      <c s="448">
        <v>0</v>
      </c>
      <c s="448">
        <v>0</v>
      </c>
      <c s="448">
        <v>0</v>
      </c>
      <c s="448">
        <v>0</v>
      </c>
      <c s="448">
        <v>0</v>
      </c>
      <c s="447">
        <v>0</v>
      </c>
    </row>
    <row r="89" spans="2:11" ht="10.5" customHeight="1">
      <c r="B89" s="953"/>
      <c s="13" t="s">
        <v>1625</v>
      </c>
      <c s="448">
        <v>2899339.1089689997</v>
      </c>
      <c s="448">
        <v>0</v>
      </c>
      <c s="448">
        <v>0</v>
      </c>
      <c s="448">
        <v>0</v>
      </c>
      <c s="448">
        <v>0</v>
      </c>
      <c s="448">
        <v>0</v>
      </c>
      <c s="448">
        <v>0</v>
      </c>
      <c s="447">
        <v>2899339.1089689997</v>
      </c>
    </row>
    <row r="90" spans="2:11" ht="10.5" customHeight="1">
      <c r="B90" s="953"/>
      <c s="13" t="s">
        <v>957</v>
      </c>
      <c s="448">
        <v>0</v>
      </c>
      <c s="448">
        <v>0</v>
      </c>
      <c s="448">
        <v>0</v>
      </c>
      <c s="448">
        <v>0</v>
      </c>
      <c s="448">
        <v>0</v>
      </c>
      <c s="448">
        <v>0</v>
      </c>
      <c s="448">
        <v>0</v>
      </c>
      <c s="447">
        <v>0</v>
      </c>
    </row>
    <row r="91" spans="2:11" ht="10.5" customHeight="1">
      <c r="B91" s="953"/>
      <c s="16" t="s">
        <v>768</v>
      </c>
      <c s="275">
        <v>0</v>
      </c>
      <c s="275">
        <v>0</v>
      </c>
      <c s="275">
        <v>0</v>
      </c>
      <c s="275">
        <v>0</v>
      </c>
      <c s="275">
        <v>0</v>
      </c>
      <c s="275">
        <v>0</v>
      </c>
      <c s="275">
        <v>0</v>
      </c>
      <c s="276">
        <v>0</v>
      </c>
    </row>
    <row r="92" spans="2:11" ht="10.5" customHeight="1">
      <c r="B92" s="953"/>
      <c s="13" t="s">
        <v>957</v>
      </c>
      <c s="448">
        <v>0</v>
      </c>
      <c s="448">
        <v>0</v>
      </c>
      <c s="448">
        <v>0</v>
      </c>
      <c s="448">
        <v>0</v>
      </c>
      <c s="448">
        <v>0</v>
      </c>
      <c s="448">
        <v>0</v>
      </c>
      <c s="448">
        <v>0</v>
      </c>
      <c s="447">
        <v>0</v>
      </c>
    </row>
    <row r="93" spans="2:11" ht="10.5" customHeight="1">
      <c r="B93" s="953"/>
      <c s="16" t="s">
        <v>370</v>
      </c>
      <c s="275">
        <v>120186.00265000001</v>
      </c>
      <c s="275">
        <v>0</v>
      </c>
      <c s="275">
        <v>0</v>
      </c>
      <c s="275">
        <v>0</v>
      </c>
      <c s="275">
        <v>0</v>
      </c>
      <c s="275">
        <v>0</v>
      </c>
      <c s="275">
        <v>0</v>
      </c>
      <c s="276">
        <v>120186.00265000001</v>
      </c>
    </row>
    <row r="94" spans="2:11" ht="10.5" customHeight="1">
      <c r="B94" s="953"/>
      <c s="13" t="s">
        <v>980</v>
      </c>
      <c s="448">
        <v>40908.619180000002</v>
      </c>
      <c s="448">
        <v>0</v>
      </c>
      <c s="448">
        <v>0</v>
      </c>
      <c s="448">
        <v>0</v>
      </c>
      <c s="448">
        <v>0</v>
      </c>
      <c s="448">
        <v>0</v>
      </c>
      <c s="448">
        <v>0</v>
      </c>
      <c s="447">
        <v>40908.619180000002</v>
      </c>
    </row>
    <row r="95" spans="2:11" ht="10.5" customHeight="1">
      <c r="B95" s="953"/>
      <c s="13" t="s">
        <v>957</v>
      </c>
      <c s="448">
        <v>79277.383470000001</v>
      </c>
      <c s="448">
        <v>0</v>
      </c>
      <c s="448">
        <v>0</v>
      </c>
      <c s="448">
        <v>0</v>
      </c>
      <c s="448">
        <v>0</v>
      </c>
      <c s="448">
        <v>0</v>
      </c>
      <c s="448">
        <v>0</v>
      </c>
      <c s="447">
        <v>79277.383470000001</v>
      </c>
    </row>
    <row r="96" spans="2:11" ht="10.5" customHeight="1">
      <c r="B96" s="953"/>
      <c s="16" t="s">
        <v>271</v>
      </c>
      <c s="275">
        <v>0</v>
      </c>
      <c s="275">
        <v>0</v>
      </c>
      <c s="275">
        <v>0</v>
      </c>
      <c s="275">
        <v>0</v>
      </c>
      <c s="275">
        <v>0</v>
      </c>
      <c s="275">
        <v>0</v>
      </c>
      <c s="275">
        <v>0</v>
      </c>
      <c s="276">
        <v>0</v>
      </c>
    </row>
    <row r="97" spans="2:11" ht="10.5" customHeight="1">
      <c r="B97" s="953"/>
      <c s="13" t="s">
        <v>957</v>
      </c>
      <c s="448">
        <v>0</v>
      </c>
      <c s="448">
        <v>0</v>
      </c>
      <c s="448">
        <v>0</v>
      </c>
      <c s="448">
        <v>0</v>
      </c>
      <c s="448">
        <v>0</v>
      </c>
      <c s="448">
        <v>0</v>
      </c>
      <c s="448">
        <v>0</v>
      </c>
      <c s="447">
        <v>0</v>
      </c>
    </row>
    <row r="98" spans="2:11" ht="10.5" customHeight="1">
      <c r="B98" s="953"/>
      <c s="16" t="s">
        <v>28</v>
      </c>
      <c s="275">
        <v>439864.47489000007</v>
      </c>
      <c s="275">
        <v>0</v>
      </c>
      <c s="275">
        <v>72.727270000000004</v>
      </c>
      <c s="275">
        <v>36.982390000000002</v>
      </c>
      <c s="275">
        <v>0</v>
      </c>
      <c s="275">
        <v>0</v>
      </c>
      <c s="275">
        <v>0</v>
      </c>
      <c s="276">
        <v>439791.7476200001</v>
      </c>
    </row>
    <row r="99" spans="2:11" ht="10.5" customHeight="1">
      <c r="B99" s="953"/>
      <c s="13" t="s">
        <v>3727</v>
      </c>
      <c s="277">
        <v>78859.929430000004</v>
      </c>
      <c s="277">
        <v>0</v>
      </c>
      <c s="277">
        <v>0</v>
      </c>
      <c s="277">
        <v>0</v>
      </c>
      <c s="277">
        <v>0</v>
      </c>
      <c s="277">
        <v>0</v>
      </c>
      <c s="277">
        <v>0</v>
      </c>
      <c s="724">
        <v>78859.929430000004</v>
      </c>
    </row>
    <row r="100" spans="2:11" ht="10.5" customHeight="1">
      <c r="B100" s="953"/>
      <c s="13" t="s">
        <v>957</v>
      </c>
      <c s="448">
        <v>361004.54546000005</v>
      </c>
      <c s="448">
        <v>0</v>
      </c>
      <c s="448">
        <v>72.727270000000004</v>
      </c>
      <c s="448">
        <v>36.982390000000002</v>
      </c>
      <c s="448">
        <v>0</v>
      </c>
      <c s="448">
        <v>0</v>
      </c>
      <c s="448">
        <v>0</v>
      </c>
      <c s="447">
        <v>360931.81819000008</v>
      </c>
    </row>
    <row r="101" spans="2:11" ht="10.5" customHeight="1">
      <c r="B101" s="953"/>
      <c s="16" t="s">
        <v>808</v>
      </c>
      <c s="275">
        <v>837892.04899000004</v>
      </c>
      <c s="275">
        <v>0</v>
      </c>
      <c s="275">
        <v>0</v>
      </c>
      <c s="275">
        <v>7175</v>
      </c>
      <c s="275">
        <v>0</v>
      </c>
      <c s="275">
        <v>0</v>
      </c>
      <c s="275">
        <v>0</v>
      </c>
      <c s="276">
        <v>837892.04899000004</v>
      </c>
    </row>
    <row r="102" spans="2:11" ht="10.5" customHeight="1">
      <c r="B102" s="953"/>
      <c s="13" t="s">
        <v>957</v>
      </c>
      <c s="448">
        <v>837892.04899000004</v>
      </c>
      <c s="448">
        <v>0</v>
      </c>
      <c s="448">
        <v>0</v>
      </c>
      <c s="448">
        <v>7175</v>
      </c>
      <c s="448">
        <v>0</v>
      </c>
      <c s="448">
        <v>0</v>
      </c>
      <c s="448">
        <v>0</v>
      </c>
      <c s="447">
        <v>837892.04899000004</v>
      </c>
    </row>
    <row r="103" spans="2:11" ht="10.5" customHeight="1">
      <c r="B103" s="854"/>
      <c s="16" t="s">
        <v>126</v>
      </c>
      <c s="275">
        <v>7996.1946799999996</v>
      </c>
      <c s="275">
        <v>0</v>
      </c>
      <c s="275">
        <v>0</v>
      </c>
      <c s="275">
        <v>0</v>
      </c>
      <c s="275">
        <v>0</v>
      </c>
      <c s="275">
        <v>0</v>
      </c>
      <c s="275">
        <v>0</v>
      </c>
      <c s="276">
        <v>7996.1946799999996</v>
      </c>
    </row>
    <row r="104" spans="2:11" ht="10.5" customHeight="1">
      <c r="B104" s="835"/>
      <c s="278" t="s">
        <v>957</v>
      </c>
      <c s="449">
        <v>7996.1946799999996</v>
      </c>
      <c s="449">
        <v>0</v>
      </c>
      <c s="449">
        <v>0</v>
      </c>
      <c s="449">
        <v>0</v>
      </c>
      <c s="449">
        <v>0</v>
      </c>
      <c s="449">
        <v>0</v>
      </c>
      <c s="449">
        <v>0</v>
      </c>
      <c s="450">
        <v>7996.1946799999996</v>
      </c>
    </row>
    <row r="105" spans="2:11" ht="10.5" customHeight="1">
      <c r="B105" s="282"/>
      <c s="13"/>
      <c s="277"/>
      <c s="277"/>
      <c s="277"/>
      <c s="277"/>
      <c s="277"/>
      <c s="277"/>
      <c s="277"/>
      <c s="277"/>
    </row>
    <row r="106" spans="2:11" ht="10.5" customHeight="1">
      <c r="B106" s="604"/>
      <c s="605"/>
      <c s="853" t="s">
        <v>4097</v>
      </c>
      <c s="270" t="s">
        <v>935</v>
      </c>
      <c s="270" t="s">
        <v>936</v>
      </c>
      <c s="270" t="s">
        <v>934</v>
      </c>
      <c s="270" t="s">
        <v>1152</v>
      </c>
      <c s="853" t="s">
        <v>974</v>
      </c>
      <c s="270" t="s">
        <v>1082</v>
      </c>
      <c s="853" t="s">
        <v>4129</v>
      </c>
    </row>
    <row r="107" spans="2:11" ht="10.5" customHeight="1">
      <c r="B107" s="952" t="s">
        <v>1011</v>
      </c>
      <c s="838"/>
      <c s="283">
        <v>18762805.125750996</v>
      </c>
      <c s="283">
        <v>340843.30895000004</v>
      </c>
      <c s="283">
        <v>67083.398830000006</v>
      </c>
      <c s="283">
        <v>133877.05564999999</v>
      </c>
      <c s="283">
        <v>0</v>
      </c>
      <c s="283">
        <v>0</v>
      </c>
      <c s="283">
        <v>0</v>
      </c>
      <c s="283">
        <v>19036565.035870999</v>
      </c>
    </row>
    <row r="108" spans="2:11" ht="10.5" customHeight="1">
      <c r="B108" s="953"/>
      <c s="840" t="s">
        <v>1009</v>
      </c>
      <c s="283">
        <v>1920003.2266599997</v>
      </c>
      <c s="283">
        <v>164394.14130000002</v>
      </c>
      <c s="283">
        <v>12384.48222</v>
      </c>
      <c s="283">
        <v>8378.7244999999984</v>
      </c>
      <c s="283">
        <v>0</v>
      </c>
      <c s="283">
        <v>0</v>
      </c>
      <c s="283">
        <v>0</v>
      </c>
      <c s="283">
        <v>2072012.8857399996</v>
      </c>
    </row>
    <row r="109" spans="2:11" ht="10.5" customHeight="1">
      <c r="B109" s="953"/>
      <c s="16" t="s">
        <v>376</v>
      </c>
      <c s="16">
        <v>1098838.7727799998</v>
      </c>
      <c s="16">
        <v>132786.07130000001</v>
      </c>
      <c s="16">
        <v>3221.70586</v>
      </c>
      <c s="16">
        <v>4832.97642</v>
      </c>
      <c s="16">
        <v>0</v>
      </c>
      <c s="16">
        <v>0</v>
      </c>
      <c s="16">
        <v>0</v>
      </c>
      <c s="274">
        <v>1228403.1382199996</v>
      </c>
    </row>
    <row r="110" spans="2:11" ht="10.5" customHeight="1">
      <c r="B110" s="953"/>
      <c s="13" t="s">
        <v>956</v>
      </c>
      <c s="448">
        <v>1098838.7727799998</v>
      </c>
      <c s="448">
        <v>132786.07130000001</v>
      </c>
      <c s="448">
        <v>3221.70586</v>
      </c>
      <c s="448">
        <v>4832.97642</v>
      </c>
      <c s="448">
        <v>0</v>
      </c>
      <c s="448">
        <v>0</v>
      </c>
      <c s="448">
        <v>0</v>
      </c>
      <c s="447">
        <v>1228403.1382199996</v>
      </c>
    </row>
    <row r="111" spans="2:11" ht="10.5" customHeight="1">
      <c r="B111" s="953"/>
      <c s="16" t="s">
        <v>644</v>
      </c>
      <c s="16">
        <v>792951.28472</v>
      </c>
      <c s="16">
        <v>31608.07</v>
      </c>
      <c s="16">
        <v>9162.7763599999998</v>
      </c>
      <c s="16">
        <v>3545.7480799999985</v>
      </c>
      <c s="16">
        <v>0</v>
      </c>
      <c s="16">
        <v>0</v>
      </c>
      <c s="16">
        <v>0</v>
      </c>
      <c s="274">
        <v>815396.57835999993</v>
      </c>
    </row>
    <row r="112" spans="2:11" ht="10.5" customHeight="1">
      <c r="B112" s="953"/>
      <c s="13" t="s">
        <v>956</v>
      </c>
      <c s="448">
        <v>792951.28472</v>
      </c>
      <c s="448">
        <v>31608.07</v>
      </c>
      <c s="448">
        <v>9162.7763599999998</v>
      </c>
      <c s="448">
        <v>3545.7480799999985</v>
      </c>
      <c s="448">
        <v>0</v>
      </c>
      <c s="448">
        <v>0</v>
      </c>
      <c s="448">
        <v>0</v>
      </c>
      <c s="447">
        <v>815396.57835999993</v>
      </c>
    </row>
    <row r="113" spans="2:11" ht="10.5" customHeight="1">
      <c r="B113" s="953"/>
      <c s="16" t="s">
        <v>765</v>
      </c>
      <c s="275">
        <v>0</v>
      </c>
      <c s="275">
        <v>0</v>
      </c>
      <c s="275">
        <v>0</v>
      </c>
      <c s="275">
        <v>0</v>
      </c>
      <c s="275">
        <v>0</v>
      </c>
      <c s="275">
        <v>0</v>
      </c>
      <c s="275">
        <v>0</v>
      </c>
      <c s="276">
        <v>0</v>
      </c>
    </row>
    <row r="114" spans="2:11" ht="10.5" customHeight="1">
      <c r="B114" s="953"/>
      <c s="13" t="s">
        <v>956</v>
      </c>
      <c s="448">
        <v>0</v>
      </c>
      <c s="448">
        <v>0</v>
      </c>
      <c s="448">
        <v>0</v>
      </c>
      <c s="448">
        <v>0</v>
      </c>
      <c s="448">
        <v>0</v>
      </c>
      <c s="448">
        <v>0</v>
      </c>
      <c s="448">
        <v>0</v>
      </c>
      <c s="447">
        <v>0</v>
      </c>
    </row>
    <row r="115" spans="2:11" ht="10.5" customHeight="1">
      <c r="B115" s="953"/>
      <c s="16" t="s">
        <v>819</v>
      </c>
      <c s="16">
        <v>28213.169160000001</v>
      </c>
      <c s="16">
        <v>0</v>
      </c>
      <c s="16">
        <v>0</v>
      </c>
      <c s="16">
        <v>0</v>
      </c>
      <c s="16">
        <v>0</v>
      </c>
      <c s="16">
        <v>0</v>
      </c>
      <c s="16">
        <v>0</v>
      </c>
      <c s="274">
        <v>28213.169160000001</v>
      </c>
    </row>
    <row r="116" spans="2:11" ht="10.5" customHeight="1">
      <c r="B116" s="953"/>
      <c s="13" t="s">
        <v>956</v>
      </c>
      <c s="448">
        <v>28213.169160000001</v>
      </c>
      <c s="448">
        <v>0</v>
      </c>
      <c s="448">
        <v>0</v>
      </c>
      <c s="448">
        <v>0</v>
      </c>
      <c s="448">
        <v>0</v>
      </c>
      <c s="448">
        <v>0</v>
      </c>
      <c s="448">
        <v>0</v>
      </c>
      <c s="447">
        <v>28213.169160000001</v>
      </c>
    </row>
    <row r="117" spans="2:11" ht="10.5" customHeight="1">
      <c r="B117" s="953"/>
      <c s="841" t="s">
        <v>948</v>
      </c>
      <c s="446">
        <v>7598.5031099999997</v>
      </c>
      <c s="446">
        <v>0</v>
      </c>
      <c s="446">
        <v>0</v>
      </c>
      <c s="446">
        <v>0</v>
      </c>
      <c s="446">
        <v>0</v>
      </c>
      <c s="446">
        <v>0</v>
      </c>
      <c s="446">
        <v>0</v>
      </c>
      <c s="446">
        <v>7598.5031099999997</v>
      </c>
    </row>
    <row r="118" spans="2:11" ht="10.5" customHeight="1">
      <c r="B118" s="953"/>
      <c s="16" t="s">
        <v>795</v>
      </c>
      <c s="275">
        <v>7598.5031099999997</v>
      </c>
      <c s="275">
        <v>0</v>
      </c>
      <c s="275">
        <v>0</v>
      </c>
      <c s="275">
        <v>0</v>
      </c>
      <c s="275">
        <v>0</v>
      </c>
      <c s="275">
        <v>0</v>
      </c>
      <c s="275">
        <v>0</v>
      </c>
      <c s="276">
        <v>7598.5031099999997</v>
      </c>
    </row>
    <row r="119" spans="2:11" ht="10.5" customHeight="1">
      <c r="B119" s="953"/>
      <c s="13" t="s">
        <v>957</v>
      </c>
      <c s="277">
        <v>7598.5031099999997</v>
      </c>
      <c s="277">
        <v>0</v>
      </c>
      <c s="277">
        <v>0</v>
      </c>
      <c s="277">
        <v>0</v>
      </c>
      <c s="277">
        <v>0</v>
      </c>
      <c s="277">
        <v>0</v>
      </c>
      <c s="277">
        <v>0</v>
      </c>
      <c s="447">
        <v>7598.5031099999997</v>
      </c>
    </row>
    <row r="120" spans="2:11" ht="10.5" customHeight="1">
      <c r="B120" s="953"/>
      <c s="841" t="s">
        <v>985</v>
      </c>
      <c s="446">
        <v>668948.35303900007</v>
      </c>
      <c s="446">
        <v>76449.167650000003</v>
      </c>
      <c s="446">
        <v>2179.6667600000001</v>
      </c>
      <c s="446">
        <v>890.06623999999999</v>
      </c>
      <c s="446">
        <v>0</v>
      </c>
      <c s="446">
        <v>0</v>
      </c>
      <c s="446">
        <v>0</v>
      </c>
      <c s="446">
        <v>743217.85392899998</v>
      </c>
    </row>
    <row r="121" spans="2:11" ht="10.5" customHeight="1">
      <c r="B121" s="953"/>
      <c s="16" t="s">
        <v>371</v>
      </c>
      <c s="275">
        <v>668948.35303900007</v>
      </c>
      <c s="275">
        <v>76449.167650000003</v>
      </c>
      <c s="275">
        <v>2179.6667600000001</v>
      </c>
      <c s="275">
        <v>890.06623999999999</v>
      </c>
      <c s="275">
        <v>0</v>
      </c>
      <c s="275">
        <v>0</v>
      </c>
      <c s="275">
        <v>0</v>
      </c>
      <c s="276">
        <v>743217.85392899998</v>
      </c>
    </row>
    <row r="122" spans="2:11" ht="10.5" customHeight="1">
      <c r="B122" s="953"/>
      <c s="13" t="s">
        <v>957</v>
      </c>
      <c s="277">
        <v>668948.35303900007</v>
      </c>
      <c s="277">
        <v>76449.167650000003</v>
      </c>
      <c s="277">
        <v>2179.6667600000001</v>
      </c>
      <c s="277">
        <v>890.06623999999999</v>
      </c>
      <c s="277">
        <v>0</v>
      </c>
      <c s="277">
        <v>0</v>
      </c>
      <c s="277">
        <v>0</v>
      </c>
      <c s="447">
        <v>743217.85392899998</v>
      </c>
    </row>
    <row r="123" spans="2:11" ht="10.5" customHeight="1">
      <c r="B123" s="953"/>
      <c s="841" t="s">
        <v>986</v>
      </c>
      <c s="446">
        <v>11860977.212762998</v>
      </c>
      <c s="446">
        <v>100000</v>
      </c>
      <c s="446">
        <v>52446.522579999997</v>
      </c>
      <c s="446">
        <v>117396.28251999999</v>
      </c>
      <c s="446">
        <v>0</v>
      </c>
      <c s="446">
        <v>0</v>
      </c>
      <c s="446">
        <v>0</v>
      </c>
      <c s="446">
        <v>11908530.690182999</v>
      </c>
    </row>
    <row r="124" spans="2:11" ht="10.5" customHeight="1">
      <c r="B124" s="953"/>
      <c s="16" t="s">
        <v>23</v>
      </c>
      <c s="275">
        <v>11326625.956152998</v>
      </c>
      <c s="275">
        <v>100000</v>
      </c>
      <c s="275">
        <v>50173.795299999998</v>
      </c>
      <c s="275">
        <v>115416.90145999999</v>
      </c>
      <c s="275">
        <v>0</v>
      </c>
      <c s="275">
        <v>0</v>
      </c>
      <c s="275">
        <v>0</v>
      </c>
      <c s="276">
        <v>11376452.160852998</v>
      </c>
    </row>
    <row r="125" spans="2:11" ht="10.5" customHeight="1">
      <c r="B125" s="953"/>
      <c s="13" t="s">
        <v>981</v>
      </c>
      <c s="277">
        <v>0</v>
      </c>
      <c s="277">
        <v>0</v>
      </c>
      <c s="277">
        <v>0</v>
      </c>
      <c s="277">
        <v>0</v>
      </c>
      <c s="277">
        <v>0</v>
      </c>
      <c s="277">
        <v>0</v>
      </c>
      <c s="277">
        <v>0</v>
      </c>
      <c s="447">
        <v>0</v>
      </c>
    </row>
    <row r="126" spans="2:11" ht="10.5" customHeight="1">
      <c r="B126" s="953"/>
      <c s="13" t="s">
        <v>957</v>
      </c>
      <c s="277">
        <v>11326625.956152998</v>
      </c>
      <c s="277">
        <v>100000</v>
      </c>
      <c s="277">
        <v>50173.795299999998</v>
      </c>
      <c s="277">
        <v>115416.90145999999</v>
      </c>
      <c s="277">
        <v>0</v>
      </c>
      <c s="277">
        <v>0</v>
      </c>
      <c s="277">
        <v>0</v>
      </c>
      <c s="447">
        <v>11376452.160852998</v>
      </c>
    </row>
    <row r="127" spans="2:11" ht="10.5" customHeight="1">
      <c r="B127" s="953"/>
      <c s="16" t="s">
        <v>831</v>
      </c>
      <c s="275">
        <v>68455.799189999991</v>
      </c>
      <c s="275">
        <v>0</v>
      </c>
      <c s="275">
        <v>0</v>
      </c>
      <c s="275">
        <v>0</v>
      </c>
      <c s="275">
        <v>0</v>
      </c>
      <c s="275">
        <v>0</v>
      </c>
      <c s="275">
        <v>0</v>
      </c>
      <c s="276">
        <v>68455.799189999991</v>
      </c>
    </row>
    <row r="128" spans="2:11" ht="10.5" customHeight="1">
      <c r="B128" s="953"/>
      <c s="13" t="s">
        <v>957</v>
      </c>
      <c s="277">
        <v>68455.799189999991</v>
      </c>
      <c s="277">
        <v>0</v>
      </c>
      <c s="277">
        <v>0</v>
      </c>
      <c s="277">
        <v>0</v>
      </c>
      <c s="277">
        <v>0</v>
      </c>
      <c s="277">
        <v>0</v>
      </c>
      <c s="277">
        <v>0</v>
      </c>
      <c s="447">
        <v>68455.799189999991</v>
      </c>
    </row>
    <row r="129" spans="2:11" ht="10.5" customHeight="1">
      <c r="B129" s="953"/>
      <c s="16" t="s">
        <v>833</v>
      </c>
      <c s="275">
        <v>260786.16506000003</v>
      </c>
      <c s="275">
        <v>0</v>
      </c>
      <c s="275">
        <v>2272.7272799999996</v>
      </c>
      <c s="275">
        <v>1979.3810600000002</v>
      </c>
      <c s="275">
        <v>0</v>
      </c>
      <c s="275">
        <v>0</v>
      </c>
      <c s="275">
        <v>0</v>
      </c>
      <c s="276">
        <v>258513.43778000004</v>
      </c>
    </row>
    <row r="130" spans="2:11" ht="10.5" customHeight="1">
      <c r="B130" s="953"/>
      <c s="13" t="s">
        <v>957</v>
      </c>
      <c s="277">
        <v>260786.16506000003</v>
      </c>
      <c s="277">
        <v>0</v>
      </c>
      <c s="277">
        <v>2272.7272799999996</v>
      </c>
      <c s="277">
        <v>1979.3810600000002</v>
      </c>
      <c s="277">
        <v>0</v>
      </c>
      <c s="277">
        <v>0</v>
      </c>
      <c s="277">
        <v>0</v>
      </c>
      <c s="447">
        <v>258513.43778000004</v>
      </c>
    </row>
    <row r="131" spans="2:11" ht="10.5" customHeight="1">
      <c r="B131" s="953"/>
      <c s="16" t="s">
        <v>883</v>
      </c>
      <c s="275">
        <v>205109.29236000002</v>
      </c>
      <c s="275">
        <v>0</v>
      </c>
      <c s="275">
        <v>0</v>
      </c>
      <c s="275">
        <v>0</v>
      </c>
      <c s="275">
        <v>0</v>
      </c>
      <c s="275">
        <v>0</v>
      </c>
      <c s="275">
        <v>0</v>
      </c>
      <c s="276">
        <v>205109.29236000002</v>
      </c>
    </row>
    <row r="132" spans="2:11" ht="10.5" customHeight="1">
      <c r="B132" s="953"/>
      <c s="13" t="s">
        <v>957</v>
      </c>
      <c s="277">
        <v>205109.29236000002</v>
      </c>
      <c s="277">
        <v>0</v>
      </c>
      <c s="277">
        <v>0</v>
      </c>
      <c s="277">
        <v>0</v>
      </c>
      <c s="277">
        <v>0</v>
      </c>
      <c s="277">
        <v>0</v>
      </c>
      <c s="277">
        <v>0</v>
      </c>
      <c s="447">
        <v>205109.29236000002</v>
      </c>
    </row>
    <row r="133" spans="2:11" ht="10.5" customHeight="1">
      <c r="B133" s="953"/>
      <c s="841" t="s">
        <v>949</v>
      </c>
      <c s="446">
        <v>4305277.8301790003</v>
      </c>
      <c s="446">
        <v>0</v>
      </c>
      <c s="446">
        <v>72.727270000000004</v>
      </c>
      <c s="446">
        <v>7211.9823900000001</v>
      </c>
      <c s="446">
        <v>0</v>
      </c>
      <c s="446">
        <v>0</v>
      </c>
      <c s="446">
        <v>0</v>
      </c>
      <c s="446">
        <v>4305205.1029089997</v>
      </c>
    </row>
    <row r="134" spans="2:11" ht="10.5" customHeight="1">
      <c r="B134" s="953"/>
      <c s="16" t="s">
        <v>369</v>
      </c>
      <c s="275">
        <v>2899339.1089689997</v>
      </c>
      <c s="275">
        <v>0</v>
      </c>
      <c s="275">
        <v>0</v>
      </c>
      <c s="275">
        <v>0</v>
      </c>
      <c s="275">
        <v>0</v>
      </c>
      <c s="275">
        <v>0</v>
      </c>
      <c s="275">
        <v>0</v>
      </c>
      <c s="837">
        <v>2899339.1089689997</v>
      </c>
    </row>
    <row r="135" spans="2:11" ht="10.5" customHeight="1">
      <c r="B135" s="953"/>
      <c s="13" t="s">
        <v>980</v>
      </c>
      <c s="277">
        <v>0</v>
      </c>
      <c s="277">
        <v>0</v>
      </c>
      <c s="277">
        <v>0</v>
      </c>
      <c s="277">
        <v>0</v>
      </c>
      <c s="277">
        <v>0</v>
      </c>
      <c s="277">
        <v>0</v>
      </c>
      <c s="277">
        <v>0</v>
      </c>
      <c s="447">
        <v>0</v>
      </c>
    </row>
    <row r="136" spans="2:11" ht="10.5" customHeight="1">
      <c r="B136" s="953"/>
      <c s="13" t="s">
        <v>1625</v>
      </c>
      <c s="277">
        <v>2899339.1089689997</v>
      </c>
      <c s="277">
        <v>0</v>
      </c>
      <c s="277">
        <v>0</v>
      </c>
      <c s="277">
        <v>0</v>
      </c>
      <c s="277">
        <v>0</v>
      </c>
      <c s="277">
        <v>0</v>
      </c>
      <c s="277">
        <v>0</v>
      </c>
      <c s="447">
        <v>2899339.1089689997</v>
      </c>
    </row>
    <row r="137" spans="2:11" ht="10.5" customHeight="1">
      <c r="B137" s="953"/>
      <c s="13" t="s">
        <v>957</v>
      </c>
      <c s="277">
        <v>0</v>
      </c>
      <c s="277">
        <v>0</v>
      </c>
      <c s="277">
        <v>0</v>
      </c>
      <c s="277">
        <v>0</v>
      </c>
      <c s="277">
        <v>0</v>
      </c>
      <c s="277">
        <v>0</v>
      </c>
      <c s="277">
        <v>0</v>
      </c>
      <c s="447">
        <v>0</v>
      </c>
    </row>
    <row r="138" spans="2:11" ht="10.5" customHeight="1">
      <c r="B138" s="953"/>
      <c s="16" t="s">
        <v>768</v>
      </c>
      <c s="275">
        <v>0</v>
      </c>
      <c s="275">
        <v>0</v>
      </c>
      <c s="275">
        <v>0</v>
      </c>
      <c s="275">
        <v>0</v>
      </c>
      <c s="275">
        <v>0</v>
      </c>
      <c s="275">
        <v>0</v>
      </c>
      <c s="275">
        <v>0</v>
      </c>
      <c s="276">
        <v>0</v>
      </c>
    </row>
    <row r="139" spans="2:11" ht="10.5" customHeight="1">
      <c r="B139" s="953"/>
      <c s="13" t="s">
        <v>957</v>
      </c>
      <c s="277">
        <v>0</v>
      </c>
      <c s="277">
        <v>0</v>
      </c>
      <c s="277">
        <v>0</v>
      </c>
      <c s="277">
        <v>0</v>
      </c>
      <c s="277">
        <v>0</v>
      </c>
      <c s="277">
        <v>0</v>
      </c>
      <c s="277">
        <v>0</v>
      </c>
      <c s="447">
        <v>0</v>
      </c>
    </row>
    <row r="140" spans="2:11" ht="10.5" customHeight="1">
      <c r="B140" s="953"/>
      <c s="16" t="s">
        <v>370</v>
      </c>
      <c s="275">
        <v>120186.00265000001</v>
      </c>
      <c s="275">
        <v>0</v>
      </c>
      <c s="275">
        <v>0</v>
      </c>
      <c s="275">
        <v>0</v>
      </c>
      <c s="275">
        <v>0</v>
      </c>
      <c s="275">
        <v>0</v>
      </c>
      <c s="275">
        <v>0</v>
      </c>
      <c s="276">
        <v>120186.00265000001</v>
      </c>
    </row>
    <row r="141" spans="2:11" ht="10.5" customHeight="1">
      <c r="B141" s="953"/>
      <c s="13" t="s">
        <v>980</v>
      </c>
      <c s="277">
        <v>40908.619180000002</v>
      </c>
      <c s="277">
        <v>0</v>
      </c>
      <c s="277">
        <v>0</v>
      </c>
      <c s="277">
        <v>0</v>
      </c>
      <c s="277">
        <v>0</v>
      </c>
      <c s="277">
        <v>0</v>
      </c>
      <c s="277">
        <v>0</v>
      </c>
      <c s="447">
        <v>40908.619180000002</v>
      </c>
    </row>
    <row r="142" spans="2:11" ht="10.5" customHeight="1">
      <c r="B142" s="953"/>
      <c s="13" t="s">
        <v>957</v>
      </c>
      <c s="277">
        <v>79277.383470000001</v>
      </c>
      <c s="277">
        <v>0</v>
      </c>
      <c s="277">
        <v>0</v>
      </c>
      <c s="277">
        <v>0</v>
      </c>
      <c s="277">
        <v>0</v>
      </c>
      <c s="277">
        <v>0</v>
      </c>
      <c s="277">
        <v>0</v>
      </c>
      <c s="447">
        <v>79277.383470000001</v>
      </c>
    </row>
    <row r="143" spans="2:11" ht="10.5" customHeight="1">
      <c r="B143" s="953"/>
      <c s="16" t="s">
        <v>271</v>
      </c>
      <c s="275">
        <v>0</v>
      </c>
      <c s="275">
        <v>0</v>
      </c>
      <c s="275">
        <v>0</v>
      </c>
      <c s="275">
        <v>0</v>
      </c>
      <c s="275">
        <v>0</v>
      </c>
      <c s="275">
        <v>0</v>
      </c>
      <c s="275">
        <v>0</v>
      </c>
      <c s="276">
        <v>0</v>
      </c>
    </row>
    <row r="144" spans="2:11" ht="10.5" customHeight="1">
      <c r="B144" s="953"/>
      <c s="13" t="s">
        <v>957</v>
      </c>
      <c s="277">
        <v>0</v>
      </c>
      <c s="277">
        <v>0</v>
      </c>
      <c s="277">
        <v>0</v>
      </c>
      <c s="277">
        <v>0</v>
      </c>
      <c s="277">
        <v>0</v>
      </c>
      <c s="277">
        <v>0</v>
      </c>
      <c s="277">
        <v>0</v>
      </c>
      <c s="447">
        <v>0</v>
      </c>
    </row>
    <row r="145" spans="2:11" ht="10.5" customHeight="1">
      <c r="B145" s="953"/>
      <c s="16" t="s">
        <v>28</v>
      </c>
      <c s="275">
        <v>439864.47489000007</v>
      </c>
      <c s="275">
        <v>0</v>
      </c>
      <c s="275">
        <v>72.727270000000004</v>
      </c>
      <c s="275">
        <v>36.982390000000002</v>
      </c>
      <c s="275">
        <v>0</v>
      </c>
      <c s="275">
        <v>0</v>
      </c>
      <c s="275">
        <v>0</v>
      </c>
      <c s="276">
        <v>439791.7476200001</v>
      </c>
    </row>
    <row r="146" spans="2:11" ht="10.5" customHeight="1">
      <c r="B146" s="953"/>
      <c s="13" t="s">
        <v>3727</v>
      </c>
      <c s="275">
        <v>78859.929430000004</v>
      </c>
      <c s="277">
        <v>0</v>
      </c>
      <c s="275">
        <v>0</v>
      </c>
      <c s="275">
        <v>0</v>
      </c>
      <c s="275">
        <v>0</v>
      </c>
      <c s="275">
        <v>0</v>
      </c>
      <c s="275">
        <v>0</v>
      </c>
      <c s="724">
        <v>78859.929430000004</v>
      </c>
    </row>
    <row r="147" spans="2:11" ht="10.5" customHeight="1">
      <c r="B147" s="953"/>
      <c s="13" t="s">
        <v>957</v>
      </c>
      <c s="277">
        <v>361004.54546000005</v>
      </c>
      <c s="277">
        <v>0</v>
      </c>
      <c s="277">
        <v>72.727270000000004</v>
      </c>
      <c s="277">
        <v>36.982390000000002</v>
      </c>
      <c s="277">
        <v>0</v>
      </c>
      <c s="277">
        <v>0</v>
      </c>
      <c s="277">
        <v>0</v>
      </c>
      <c s="447">
        <v>360931.81819000008</v>
      </c>
    </row>
    <row r="148" spans="2:11" ht="10.5" customHeight="1">
      <c r="B148" s="953"/>
      <c s="16" t="s">
        <v>808</v>
      </c>
      <c s="275">
        <v>837892.04899000004</v>
      </c>
      <c s="275">
        <v>0</v>
      </c>
      <c s="275">
        <v>0</v>
      </c>
      <c s="275">
        <v>7175</v>
      </c>
      <c s="275">
        <v>0</v>
      </c>
      <c s="275">
        <v>0</v>
      </c>
      <c s="275">
        <v>0</v>
      </c>
      <c s="276">
        <v>837892.04899000004</v>
      </c>
    </row>
    <row r="149" spans="2:11" ht="10.5" customHeight="1">
      <c r="B149" s="953"/>
      <c s="13" t="s">
        <v>957</v>
      </c>
      <c s="277">
        <v>837892.04899000004</v>
      </c>
      <c s="277">
        <v>0</v>
      </c>
      <c s="277">
        <v>0</v>
      </c>
      <c s="277">
        <v>7175</v>
      </c>
      <c s="277">
        <v>0</v>
      </c>
      <c s="277">
        <v>0</v>
      </c>
      <c s="277">
        <v>0</v>
      </c>
      <c s="447">
        <v>837892.04899000004</v>
      </c>
    </row>
    <row r="150" spans="2:11" ht="10.5" customHeight="1">
      <c r="B150" s="854"/>
      <c s="16" t="s">
        <v>126</v>
      </c>
      <c s="275">
        <v>7996.1946799999996</v>
      </c>
      <c s="275">
        <v>0</v>
      </c>
      <c s="275">
        <v>0</v>
      </c>
      <c s="275">
        <v>0</v>
      </c>
      <c s="275">
        <v>0</v>
      </c>
      <c s="275">
        <v>0</v>
      </c>
      <c s="275">
        <v>0</v>
      </c>
      <c s="276">
        <v>7996.1946799999996</v>
      </c>
    </row>
    <row r="151" spans="2:11" ht="10.5" customHeight="1">
      <c r="B151" s="835"/>
      <c s="457" t="s">
        <v>957</v>
      </c>
      <c s="280">
        <v>7996.1946799999996</v>
      </c>
      <c s="280">
        <v>0</v>
      </c>
      <c s="280">
        <v>0</v>
      </c>
      <c s="280">
        <v>0</v>
      </c>
      <c s="280">
        <v>0</v>
      </c>
      <c s="280">
        <v>0</v>
      </c>
      <c s="280">
        <v>0</v>
      </c>
      <c s="450">
        <v>7996.1946799999996</v>
      </c>
    </row>
  </sheetData>
  <mergeCells count="8">
    <mergeCell ref="B107:B149"/>
    <mergeCell ref="B8:B56"/>
    <mergeCell ref="B2:K4"/>
    <mergeCell ref="B5:B6"/>
    <mergeCell ref="C5:C6"/>
    <mergeCell ref="B61:K63"/>
    <mergeCell ref="B65:B73"/>
    <mergeCell ref="B76:B102"/>
  </mergeCells>
  <pageMargins left="0" right="0" top="0" bottom="0" header="0.31496062992126" footer="0.31496062992126"/>
  <pageSetup orientation="landscape" paperSize="1" scale="34"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46"/>
  <dimension ref="A1:M307"/>
  <sheetViews>
    <sheetView zoomScale="90" zoomScaleNormal="90" workbookViewId="0" topLeftCell="A1">
      <selection pane="topLeft" activeCell="A2" sqref="A2:H2"/>
    </sheetView>
  </sheetViews>
  <sheetFormatPr defaultRowHeight="14.4"/>
  <cols>
    <col min="1" max="1" width="11.5714285714286" style="538"/>
    <col min="2" max="2" width="14" style="538" customWidth="1"/>
    <col min="3" max="4" width="11.5714285714286" style="538"/>
    <col min="5" max="5" width="43.4285714285714" style="538" customWidth="1"/>
    <col min="6" max="6" width="28.5714285714286" style="538" customWidth="1"/>
    <col min="7" max="7" width="11.5714285714286" style="538"/>
    <col min="8" max="8" width="37.4285714285714" style="538" customWidth="1"/>
    <col min="9" max="10" width="11.5714285714286" style="538"/>
    <col min="11" max="11" width="14.4285714285714" style="538" customWidth="1"/>
    <col min="12" max="16384" width="11.5714285714286" style="538"/>
  </cols>
  <sheetData>
    <row r="1" spans="1:12" ht="14.4">
      <c r="A1" s="926" t="s">
        <v>1648</v>
      </c>
      <c s="926"/>
      <c s="926"/>
      <c s="926"/>
      <c s="926"/>
      <c s="926"/>
      <c s="926"/>
      <c s="926"/>
      <c s="610"/>
      <c s="413"/>
      <c s="413"/>
      <c s="413"/>
    </row>
    <row r="2" spans="1:12" ht="14.4">
      <c r="A2" s="926" t="s">
        <v>1649</v>
      </c>
      <c s="926"/>
      <c s="926"/>
      <c s="926"/>
      <c s="926"/>
      <c s="926"/>
      <c s="926"/>
      <c s="926"/>
      <c s="610"/>
      <c s="413"/>
      <c s="413"/>
      <c s="413"/>
    </row>
    <row r="3" spans="1:12" ht="34.5" customHeight="1" thickBot="1">
      <c r="A3" s="611" t="s">
        <v>1650</v>
      </c>
      <c s="612" t="s">
        <v>1651</v>
      </c>
      <c s="613" t="s">
        <v>1652</v>
      </c>
      <c s="612" t="s">
        <v>1653</v>
      </c>
      <c s="612" t="s">
        <v>5</v>
      </c>
      <c s="612" t="s">
        <v>1654</v>
      </c>
      <c s="613" t="s">
        <v>1655</v>
      </c>
      <c s="613" t="s">
        <v>1656</v>
      </c>
      <c s="614"/>
      <c s="993" t="s">
        <v>1657</v>
      </c>
      <c s="993"/>
      <c s="993"/>
    </row>
    <row r="4" spans="1:12" ht="15" thickTop="1">
      <c r="A4" s="615">
        <v>1</v>
      </c>
      <c s="615">
        <v>23204000</v>
      </c>
      <c s="413" t="s">
        <v>1658</v>
      </c>
      <c s="413" t="s">
        <v>1208</v>
      </c>
      <c s="413" t="s">
        <v>367</v>
      </c>
      <c s="616" t="s">
        <v>1659</v>
      </c>
      <c s="617">
        <v>43858</v>
      </c>
      <c s="413" t="s">
        <v>1660</v>
      </c>
      <c s="413"/>
      <c s="618"/>
      <c s="618" t="s">
        <v>1661</v>
      </c>
      <c s="618" t="s">
        <v>1662</v>
      </c>
    </row>
    <row r="5" spans="1:12" ht="14.4">
      <c r="A5" s="615">
        <v>2</v>
      </c>
      <c s="615">
        <v>28109000</v>
      </c>
      <c s="413" t="s">
        <v>1663</v>
      </c>
      <c s="413" t="s">
        <v>1664</v>
      </c>
      <c s="413" t="s">
        <v>367</v>
      </c>
      <c s="616" t="s">
        <v>1665</v>
      </c>
      <c s="617">
        <v>43861</v>
      </c>
      <c s="413" t="s">
        <v>1666</v>
      </c>
      <c s="413"/>
      <c s="618" t="s">
        <v>1626</v>
      </c>
      <c s="619">
        <v>10284847.905000001</v>
      </c>
      <c s="620">
        <v>100</v>
      </c>
    </row>
    <row r="6" spans="1:12" ht="14.4">
      <c r="A6" s="615">
        <v>3</v>
      </c>
      <c s="615">
        <v>28110000</v>
      </c>
      <c s="621">
        <v>89893</v>
      </c>
      <c s="413" t="s">
        <v>13</v>
      </c>
      <c s="413" t="s">
        <v>1667</v>
      </c>
      <c s="616" t="s">
        <v>1668</v>
      </c>
      <c s="617">
        <v>43854</v>
      </c>
      <c s="413" t="s">
        <v>1669</v>
      </c>
      <c s="413"/>
      <c s="618" t="s">
        <v>1670</v>
      </c>
      <c s="619">
        <v>10021862.905000001</v>
      </c>
      <c s="620">
        <v>97.442986007871355</v>
      </c>
    </row>
    <row r="7" spans="1:12" ht="14.4">
      <c r="A7" s="615">
        <v>4</v>
      </c>
      <c s="615">
        <v>20341000</v>
      </c>
      <c s="413" t="s">
        <v>1671</v>
      </c>
      <c s="413" t="s">
        <v>1672</v>
      </c>
      <c s="413" t="s">
        <v>1673</v>
      </c>
      <c s="616" t="s">
        <v>1674</v>
      </c>
      <c s="617">
        <v>43885</v>
      </c>
      <c s="413" t="s">
        <v>1675</v>
      </c>
      <c s="413"/>
      <c s="413" t="s">
        <v>1676</v>
      </c>
      <c s="622">
        <v>1280000</v>
      </c>
      <c s="448">
        <v>12.772076530416276</v>
      </c>
    </row>
    <row r="8" spans="1:12" ht="14.4">
      <c r="A8" s="615">
        <v>5</v>
      </c>
      <c s="615">
        <v>20587000</v>
      </c>
      <c s="413" t="s">
        <v>1677</v>
      </c>
      <c s="413" t="s">
        <v>247</v>
      </c>
      <c s="413" t="s">
        <v>367</v>
      </c>
      <c s="616" t="s">
        <v>1678</v>
      </c>
      <c s="617">
        <v>43925</v>
      </c>
      <c s="413" t="s">
        <v>1679</v>
      </c>
      <c s="413"/>
      <c s="413" t="s">
        <v>1680</v>
      </c>
      <c s="622">
        <v>869700</v>
      </c>
      <c s="448">
        <v>8.6780273113304958</v>
      </c>
    </row>
    <row r="9" spans="1:12" ht="14.4">
      <c r="A9" s="615">
        <v>6</v>
      </c>
      <c s="615">
        <v>20342000</v>
      </c>
      <c s="413" t="s">
        <v>1681</v>
      </c>
      <c s="413" t="s">
        <v>1672</v>
      </c>
      <c s="413" t="s">
        <v>367</v>
      </c>
      <c s="616" t="s">
        <v>1665</v>
      </c>
      <c s="617">
        <v>43924</v>
      </c>
      <c s="413" t="s">
        <v>1682</v>
      </c>
      <c s="413"/>
      <c s="413" t="s">
        <v>1683</v>
      </c>
      <c s="622">
        <v>737251.19999999995</v>
      </c>
      <c s="448">
        <v>7.3564287097978411</v>
      </c>
    </row>
    <row r="10" spans="1:12" ht="14.4">
      <c r="A10" s="615">
        <v>7</v>
      </c>
      <c s="615">
        <v>20846000</v>
      </c>
      <c s="413" t="s">
        <v>1684</v>
      </c>
      <c s="413" t="s">
        <v>270</v>
      </c>
      <c s="413" t="s">
        <v>367</v>
      </c>
      <c s="616" t="s">
        <v>1678</v>
      </c>
      <c s="617">
        <v>43938</v>
      </c>
      <c s="413" t="s">
        <v>1685</v>
      </c>
      <c s="413"/>
      <c s="413" t="s">
        <v>1686</v>
      </c>
      <c s="622">
        <v>7134911.7050000001</v>
      </c>
      <c s="448">
        <v>71.19346744845538</v>
      </c>
    </row>
    <row r="11" spans="1:12" ht="14.4">
      <c r="A11" s="615">
        <v>8</v>
      </c>
      <c s="615">
        <v>20970000</v>
      </c>
      <c s="413" t="s">
        <v>1687</v>
      </c>
      <c s="413" t="s">
        <v>330</v>
      </c>
      <c s="413" t="s">
        <v>367</v>
      </c>
      <c s="616" t="s">
        <v>1665</v>
      </c>
      <c s="617">
        <v>43953</v>
      </c>
      <c s="413" t="s">
        <v>1688</v>
      </c>
      <c s="413"/>
      <c s="618" t="s">
        <v>1622</v>
      </c>
      <c s="619">
        <v>70000</v>
      </c>
      <c s="620">
        <v>0.68061288457138336</v>
      </c>
    </row>
    <row r="12" spans="1:12" ht="14.4">
      <c r="A12" s="615">
        <v>9</v>
      </c>
      <c s="615">
        <v>20847000</v>
      </c>
      <c s="413" t="s">
        <v>1689</v>
      </c>
      <c s="413" t="s">
        <v>270</v>
      </c>
      <c s="413" t="s">
        <v>367</v>
      </c>
      <c s="616" t="s">
        <v>1665</v>
      </c>
      <c s="617">
        <v>43956</v>
      </c>
      <c s="413" t="s">
        <v>1690</v>
      </c>
      <c s="413"/>
      <c s="618" t="s">
        <v>1691</v>
      </c>
      <c s="619">
        <v>192985</v>
      </c>
      <c s="620">
        <v>1.8764011075572631</v>
      </c>
    </row>
    <row r="13" spans="1:12" ht="14.4">
      <c r="A13" s="615">
        <v>10</v>
      </c>
      <c s="615">
        <v>20588000</v>
      </c>
      <c s="413" t="s">
        <v>1692</v>
      </c>
      <c s="413" t="s">
        <v>247</v>
      </c>
      <c s="413" t="s">
        <v>367</v>
      </c>
      <c s="616" t="s">
        <v>1665</v>
      </c>
      <c s="617">
        <v>44048</v>
      </c>
      <c s="413" t="s">
        <v>1693</v>
      </c>
      <c s="413"/>
      <c s="413"/>
      <c s="622"/>
      <c s="413"/>
    </row>
    <row r="14" spans="1:12" ht="14.4">
      <c r="A14" s="615">
        <v>11</v>
      </c>
      <c s="615">
        <v>20343000</v>
      </c>
      <c s="413" t="s">
        <v>1694</v>
      </c>
      <c s="413" t="s">
        <v>1672</v>
      </c>
      <c s="413" t="s">
        <v>367</v>
      </c>
      <c s="616" t="s">
        <v>1678</v>
      </c>
      <c s="617">
        <v>43987</v>
      </c>
      <c s="413" t="s">
        <v>1695</v>
      </c>
      <c s="413"/>
      <c s="413"/>
      <c s="413"/>
      <c s="413"/>
    </row>
    <row r="15" spans="1:12" ht="14.4">
      <c r="A15" s="615">
        <v>12</v>
      </c>
      <c s="615">
        <v>20344000</v>
      </c>
      <c s="413" t="s">
        <v>217</v>
      </c>
      <c s="413" t="s">
        <v>1672</v>
      </c>
      <c s="413" t="s">
        <v>367</v>
      </c>
      <c s="616" t="s">
        <v>1665</v>
      </c>
      <c s="617">
        <v>43997</v>
      </c>
      <c s="413" t="s">
        <v>1696</v>
      </c>
      <c s="413"/>
      <c s="413"/>
      <c s="413"/>
      <c s="413"/>
    </row>
    <row r="16" spans="1:12" ht="14.4">
      <c r="A16" s="615">
        <v>13</v>
      </c>
      <c s="615">
        <v>20345000</v>
      </c>
      <c s="413" t="s">
        <v>127</v>
      </c>
      <c s="413" t="s">
        <v>1672</v>
      </c>
      <c s="413" t="s">
        <v>1697</v>
      </c>
      <c s="616" t="s">
        <v>126</v>
      </c>
      <c s="617">
        <v>44028</v>
      </c>
      <c s="413" t="s">
        <v>1698</v>
      </c>
      <c s="413"/>
      <c s="413"/>
      <c s="413"/>
      <c s="413"/>
    </row>
    <row r="17" spans="1:12" ht="15" thickBot="1">
      <c r="A17" s="615">
        <v>14</v>
      </c>
      <c s="615">
        <v>20848000</v>
      </c>
      <c s="413" t="s">
        <v>1699</v>
      </c>
      <c s="413" t="s">
        <v>270</v>
      </c>
      <c s="413" t="s">
        <v>367</v>
      </c>
      <c s="616" t="s">
        <v>1700</v>
      </c>
      <c s="617">
        <v>44035</v>
      </c>
      <c s="413" t="s">
        <v>1701</v>
      </c>
      <c s="413"/>
      <c s="993" t="s">
        <v>1702</v>
      </c>
      <c s="993"/>
      <c s="993"/>
    </row>
    <row r="18" spans="1:12" ht="15" thickTop="1">
      <c r="A18" s="615">
        <v>15</v>
      </c>
      <c s="615">
        <v>20589000</v>
      </c>
      <c s="413" t="s">
        <v>1703</v>
      </c>
      <c s="413" t="s">
        <v>247</v>
      </c>
      <c s="413" t="s">
        <v>1704</v>
      </c>
      <c s="616" t="s">
        <v>28</v>
      </c>
      <c s="617" t="s">
        <v>1705</v>
      </c>
      <c s="413" t="s">
        <v>1706</v>
      </c>
      <c s="413"/>
      <c s="618"/>
      <c s="618" t="s">
        <v>1661</v>
      </c>
      <c s="618" t="s">
        <v>1662</v>
      </c>
    </row>
    <row r="19" spans="1:12" ht="14.4">
      <c r="A19" s="615">
        <v>16</v>
      </c>
      <c s="615">
        <v>20346000</v>
      </c>
      <c s="413" t="s">
        <v>1209</v>
      </c>
      <c s="413" t="s">
        <v>1672</v>
      </c>
      <c s="413" t="s">
        <v>367</v>
      </c>
      <c s="616" t="s">
        <v>1707</v>
      </c>
      <c s="617">
        <v>44090</v>
      </c>
      <c s="413" t="s">
        <v>1708</v>
      </c>
      <c s="413"/>
      <c s="618" t="s">
        <v>1626</v>
      </c>
      <c s="619">
        <v>10284847.904999999</v>
      </c>
      <c s="620">
        <v>99.999999999999986</v>
      </c>
    </row>
    <row r="20" spans="1:12" ht="14.4">
      <c r="A20" s="615">
        <v>17</v>
      </c>
      <c s="615">
        <v>20980000</v>
      </c>
      <c s="413" t="s">
        <v>1709</v>
      </c>
      <c s="413" t="s">
        <v>330</v>
      </c>
      <c s="413" t="s">
        <v>367</v>
      </c>
      <c s="616" t="s">
        <v>1665</v>
      </c>
      <c s="617">
        <v>44104</v>
      </c>
      <c s="413" t="s">
        <v>1710</v>
      </c>
      <c s="413"/>
      <c s="413" t="s">
        <v>1205</v>
      </c>
      <c s="622">
        <v>9760562.9049999993</v>
      </c>
      <c s="448">
        <v>94.90235534017846</v>
      </c>
    </row>
    <row r="21" spans="1:12" ht="14.4">
      <c r="A21" s="615">
        <v>18</v>
      </c>
      <c s="615">
        <v>20590000</v>
      </c>
      <c s="413" t="s">
        <v>1711</v>
      </c>
      <c s="413" t="s">
        <v>247</v>
      </c>
      <c s="413" t="s">
        <v>367</v>
      </c>
      <c s="616" t="s">
        <v>1665</v>
      </c>
      <c s="617">
        <v>44161</v>
      </c>
      <c s="413" t="s">
        <v>1712</v>
      </c>
      <c s="413"/>
      <c s="413" t="s">
        <v>1667</v>
      </c>
      <c s="622">
        <v>34100</v>
      </c>
      <c s="448">
        <v>0.33155570519834537</v>
      </c>
    </row>
    <row r="22" spans="1:12" ht="14.4">
      <c r="A22" s="615">
        <v>19</v>
      </c>
      <c s="615">
        <v>20849000</v>
      </c>
      <c s="413" t="s">
        <v>1713</v>
      </c>
      <c s="413" t="s">
        <v>270</v>
      </c>
      <c s="413" t="s">
        <v>367</v>
      </c>
      <c s="616" t="s">
        <v>1665</v>
      </c>
      <c s="617">
        <v>44169</v>
      </c>
      <c s="413" t="s">
        <v>1714</v>
      </c>
      <c s="413"/>
      <c s="413" t="s">
        <v>1673</v>
      </c>
      <c s="622">
        <v>87385</v>
      </c>
      <c s="448">
        <v>0.84964795597529064</v>
      </c>
    </row>
    <row r="23" spans="1:12" ht="14.4">
      <c r="A23" s="615">
        <v>20</v>
      </c>
      <c s="615">
        <v>20851000</v>
      </c>
      <c s="413" t="s">
        <v>1715</v>
      </c>
      <c s="413" t="s">
        <v>270</v>
      </c>
      <c s="413" t="s">
        <v>1716</v>
      </c>
      <c s="616" t="s">
        <v>1717</v>
      </c>
      <c s="617">
        <v>44169</v>
      </c>
      <c s="413" t="s">
        <v>1718</v>
      </c>
      <c s="413"/>
      <c s="413" t="s">
        <v>126</v>
      </c>
      <c s="622">
        <v>93800</v>
      </c>
      <c s="448">
        <v>0.91202126532565386</v>
      </c>
    </row>
    <row r="24" spans="1:12" ht="14.4">
      <c r="A24" s="615">
        <v>21</v>
      </c>
      <c s="615">
        <v>20347000</v>
      </c>
      <c s="413" t="s">
        <v>1719</v>
      </c>
      <c s="413" t="s">
        <v>1672</v>
      </c>
      <c s="413" t="s">
        <v>367</v>
      </c>
      <c s="616" t="s">
        <v>1659</v>
      </c>
      <c s="617">
        <v>44187</v>
      </c>
      <c s="413" t="s">
        <v>1720</v>
      </c>
      <c s="413"/>
      <c s="413" t="s">
        <v>28</v>
      </c>
      <c s="622">
        <v>260000</v>
      </c>
      <c s="448">
        <v>2.5279907141222817</v>
      </c>
    </row>
    <row r="25" spans="1:12" ht="14.4">
      <c r="A25" s="615">
        <v>22</v>
      </c>
      <c s="615">
        <v>28111000</v>
      </c>
      <c s="621">
        <v>89463</v>
      </c>
      <c s="413" t="s">
        <v>13</v>
      </c>
      <c s="413" t="s">
        <v>1673</v>
      </c>
      <c s="616" t="s">
        <v>1674</v>
      </c>
      <c s="623">
        <v>44165</v>
      </c>
      <c s="413" t="s">
        <v>1721</v>
      </c>
      <c s="413"/>
      <c s="413" t="s">
        <v>1716</v>
      </c>
      <c s="622">
        <v>49000</v>
      </c>
      <c s="448">
        <v>0.47642901919996844</v>
      </c>
    </row>
    <row r="26" spans="1:12" ht="14.4">
      <c r="A26" s="615"/>
      <c s="413"/>
      <c s="413"/>
      <c s="413"/>
      <c s="413"/>
      <c s="413"/>
      <c s="413"/>
      <c s="413"/>
      <c s="413"/>
      <c s="618"/>
      <c s="619"/>
      <c s="620"/>
    </row>
    <row r="27" spans="1:12" ht="34.5" customHeight="1" thickBot="1">
      <c r="A27" s="611" t="s">
        <v>1650</v>
      </c>
      <c s="613" t="s">
        <v>1722</v>
      </c>
      <c s="613" t="s">
        <v>1723</v>
      </c>
      <c s="613" t="s">
        <v>1724</v>
      </c>
      <c s="993" t="s">
        <v>1725</v>
      </c>
      <c s="993"/>
      <c s="993"/>
      <c s="993"/>
      <c s="614"/>
      <c s="413"/>
      <c s="622"/>
      <c s="413"/>
    </row>
    <row r="28" spans="1:12" ht="15" thickTop="1">
      <c r="A28" s="615">
        <v>1</v>
      </c>
      <c s="615" t="s">
        <v>364</v>
      </c>
      <c s="624">
        <v>70000</v>
      </c>
      <c s="624">
        <v>70000</v>
      </c>
      <c s="413" t="s">
        <v>1726</v>
      </c>
      <c s="413"/>
      <c s="413"/>
      <c s="413"/>
      <c s="413"/>
      <c s="625"/>
      <c s="625"/>
      <c s="625"/>
    </row>
    <row r="29" spans="1:12" ht="14.4">
      <c r="A29" s="615">
        <v>2</v>
      </c>
      <c s="615" t="s">
        <v>364</v>
      </c>
      <c s="624">
        <v>99000</v>
      </c>
      <c s="624">
        <v>99000</v>
      </c>
      <c s="413" t="s">
        <v>1727</v>
      </c>
      <c s="413"/>
      <c s="413"/>
      <c s="413"/>
      <c s="413"/>
      <c s="625"/>
      <c s="625"/>
      <c s="625"/>
    </row>
    <row r="30" spans="1:12" ht="14.4">
      <c r="A30" s="615">
        <v>3</v>
      </c>
      <c s="615" t="s">
        <v>364</v>
      </c>
      <c s="624">
        <v>34100</v>
      </c>
      <c s="624">
        <v>34100</v>
      </c>
      <c s="413" t="s">
        <v>1728</v>
      </c>
      <c s="413"/>
      <c s="413"/>
      <c s="413"/>
      <c s="413"/>
      <c s="625"/>
      <c s="625"/>
      <c s="625"/>
    </row>
    <row r="31" spans="1:12" ht="15" thickBot="1">
      <c r="A31" s="615">
        <v>4</v>
      </c>
      <c s="615" t="s">
        <v>364</v>
      </c>
      <c s="624">
        <v>27500</v>
      </c>
      <c s="624">
        <v>27500</v>
      </c>
      <c s="413" t="s">
        <v>1729</v>
      </c>
      <c s="413"/>
      <c s="413"/>
      <c s="413"/>
      <c s="413"/>
      <c s="993" t="s">
        <v>1730</v>
      </c>
      <c s="993"/>
      <c s="993"/>
    </row>
    <row r="32" spans="1:12" ht="15" thickTop="1">
      <c r="A32" s="615">
        <v>5</v>
      </c>
      <c s="615" t="s">
        <v>364</v>
      </c>
      <c s="624">
        <v>20000</v>
      </c>
      <c s="624">
        <v>20000</v>
      </c>
      <c s="413" t="s">
        <v>1731</v>
      </c>
      <c s="413"/>
      <c s="413"/>
      <c s="413"/>
      <c s="413"/>
      <c s="618"/>
      <c s="618" t="s">
        <v>1661</v>
      </c>
      <c s="618" t="s">
        <v>1662</v>
      </c>
    </row>
    <row r="33" spans="1:12" ht="14.4">
      <c r="A33" s="615">
        <v>6</v>
      </c>
      <c s="615" t="s">
        <v>364</v>
      </c>
      <c s="624">
        <v>90000</v>
      </c>
      <c s="624">
        <v>90000</v>
      </c>
      <c s="413" t="s">
        <v>1732</v>
      </c>
      <c s="413"/>
      <c s="413"/>
      <c s="413"/>
      <c s="413"/>
      <c s="618" t="s">
        <v>1626</v>
      </c>
      <c s="619">
        <v>10284847.904999999</v>
      </c>
      <c s="620">
        <v>99.999999999999972</v>
      </c>
    </row>
    <row r="34" spans="1:12" ht="14.4">
      <c r="A34" s="615">
        <v>7</v>
      </c>
      <c s="615" t="s">
        <v>364</v>
      </c>
      <c s="624">
        <v>50000</v>
      </c>
      <c s="624">
        <v>50000</v>
      </c>
      <c s="413" t="s">
        <v>1733</v>
      </c>
      <c s="413"/>
      <c s="413"/>
      <c s="413"/>
      <c s="413"/>
      <c s="413" t="s">
        <v>1205</v>
      </c>
      <c s="622">
        <v>9092162.9049999993</v>
      </c>
      <c s="448">
        <v>88.403474596642553</v>
      </c>
    </row>
    <row r="35" spans="1:12" ht="14.4">
      <c r="A35" s="615">
        <v>8</v>
      </c>
      <c s="615" t="s">
        <v>1734</v>
      </c>
      <c s="624">
        <v>468700</v>
      </c>
      <c s="624">
        <f>468700*1.36615</f>
        <v>640314.505</v>
      </c>
      <c s="413" t="s">
        <v>1735</v>
      </c>
      <c s="413"/>
      <c s="413"/>
      <c s="413"/>
      <c s="413"/>
      <c s="413" t="s">
        <v>1659</v>
      </c>
      <c s="622">
        <v>148400</v>
      </c>
      <c s="448">
        <v>1.442899315291333</v>
      </c>
    </row>
    <row r="36" spans="1:12" ht="14.4">
      <c r="A36" s="615">
        <v>9</v>
      </c>
      <c s="615" t="s">
        <v>364</v>
      </c>
      <c s="624">
        <v>350000</v>
      </c>
      <c s="624">
        <v>350000</v>
      </c>
      <c s="413" t="s">
        <v>1736</v>
      </c>
      <c s="413"/>
      <c s="413"/>
      <c s="413"/>
      <c s="413"/>
      <c s="413" t="s">
        <v>1674</v>
      </c>
      <c s="622">
        <v>87385</v>
      </c>
      <c s="448">
        <v>0.84964795597529064</v>
      </c>
    </row>
    <row r="37" spans="1:12" ht="14.4">
      <c r="A37" s="615">
        <v>10</v>
      </c>
      <c s="615" t="s">
        <v>364</v>
      </c>
      <c s="624">
        <v>500000</v>
      </c>
      <c s="624">
        <v>500000</v>
      </c>
      <c s="413" t="s">
        <v>1737</v>
      </c>
      <c s="413"/>
      <c s="413"/>
      <c s="413"/>
      <c s="413"/>
      <c s="413" t="s">
        <v>1738</v>
      </c>
      <c s="622">
        <v>320000</v>
      </c>
      <c s="448">
        <v>3.1113731866120387</v>
      </c>
    </row>
    <row r="38" spans="1:12" ht="14.4">
      <c r="A38" s="615">
        <v>11</v>
      </c>
      <c s="615" t="s">
        <v>364</v>
      </c>
      <c s="624">
        <v>250000</v>
      </c>
      <c s="624">
        <v>250000</v>
      </c>
      <c s="413" t="s">
        <v>1739</v>
      </c>
      <c s="413"/>
      <c s="413"/>
      <c s="413"/>
      <c s="413"/>
      <c s="413" t="s">
        <v>126</v>
      </c>
      <c s="622">
        <v>93800</v>
      </c>
      <c s="448">
        <v>0.91202126532565386</v>
      </c>
    </row>
    <row r="39" spans="1:12" ht="14.4">
      <c r="A39" s="615">
        <v>12</v>
      </c>
      <c s="615" t="s">
        <v>364</v>
      </c>
      <c s="624">
        <v>280000</v>
      </c>
      <c s="624">
        <v>280000</v>
      </c>
      <c s="413" t="s">
        <v>1740</v>
      </c>
      <c s="413"/>
      <c s="413"/>
      <c s="413"/>
      <c s="413"/>
      <c s="413" t="s">
        <v>1741</v>
      </c>
      <c s="622">
        <v>150000</v>
      </c>
      <c s="448">
        <v>1.4584561812243932</v>
      </c>
    </row>
    <row r="40" spans="1:12" ht="14.4">
      <c r="A40" s="615">
        <v>13</v>
      </c>
      <c s="615" t="s">
        <v>364</v>
      </c>
      <c s="624">
        <v>93800</v>
      </c>
      <c s="624">
        <v>93800</v>
      </c>
      <c s="413" t="s">
        <v>1742</v>
      </c>
      <c s="413"/>
      <c s="413"/>
      <c s="413"/>
      <c s="413"/>
      <c s="413" t="s">
        <v>28</v>
      </c>
      <c s="622">
        <v>260000</v>
      </c>
      <c s="448">
        <v>2.5279907141222817</v>
      </c>
    </row>
    <row r="41" spans="1:12" ht="14.4">
      <c r="A41" s="615">
        <v>14</v>
      </c>
      <c s="615" t="s">
        <v>364</v>
      </c>
      <c s="624">
        <v>150000</v>
      </c>
      <c s="624">
        <v>150000</v>
      </c>
      <c s="413" t="s">
        <v>1743</v>
      </c>
      <c s="413"/>
      <c s="413"/>
      <c s="413"/>
      <c s="413"/>
      <c s="625" t="s">
        <v>1707</v>
      </c>
      <c s="626">
        <v>50000</v>
      </c>
      <c s="627">
        <v>0.48615206040813108</v>
      </c>
    </row>
    <row r="42" spans="1:12" ht="14.4">
      <c r="A42" s="615">
        <v>15</v>
      </c>
      <c s="615" t="s">
        <v>364</v>
      </c>
      <c s="624">
        <v>260000</v>
      </c>
      <c s="624">
        <v>260000</v>
      </c>
      <c s="413" t="s">
        <v>1744</v>
      </c>
      <c s="413"/>
      <c s="413"/>
      <c s="413"/>
      <c s="413"/>
      <c s="625" t="s">
        <v>1717</v>
      </c>
      <c s="626">
        <v>49000</v>
      </c>
      <c s="627">
        <v>0.47642901919996844</v>
      </c>
    </row>
    <row r="43" spans="1:12" ht="14.4">
      <c r="A43" s="615">
        <v>16</v>
      </c>
      <c s="615" t="s">
        <v>364</v>
      </c>
      <c s="624">
        <v>50000</v>
      </c>
      <c s="624">
        <v>50000</v>
      </c>
      <c s="413" t="s">
        <v>1745</v>
      </c>
      <c s="413"/>
      <c s="413"/>
      <c s="413"/>
      <c s="413"/>
      <c s="625" t="s">
        <v>1746</v>
      </c>
      <c s="626">
        <v>34100</v>
      </c>
      <c s="627">
        <v>0.33155570519834537</v>
      </c>
    </row>
    <row r="44" spans="1:12" ht="14.4">
      <c r="A44" s="615">
        <v>17</v>
      </c>
      <c s="615" t="s">
        <v>1734</v>
      </c>
      <c s="624">
        <v>4615000</v>
      </c>
      <c s="624">
        <f>4615000*1.40728</f>
        <v>6494597.2000000002</v>
      </c>
      <c s="413" t="s">
        <v>1747</v>
      </c>
      <c s="413"/>
      <c s="413"/>
      <c s="413"/>
      <c s="413"/>
      <c s="625"/>
      <c s="626"/>
      <c s="625"/>
    </row>
    <row r="45" spans="1:12" ht="14.4">
      <c r="A45" s="615">
        <v>18</v>
      </c>
      <c s="615" t="s">
        <v>364</v>
      </c>
      <c s="624">
        <v>500000</v>
      </c>
      <c s="624">
        <v>500000</v>
      </c>
      <c s="413" t="s">
        <v>1737</v>
      </c>
      <c s="413"/>
      <c s="413"/>
      <c s="413"/>
      <c s="413"/>
      <c s="625"/>
      <c s="625"/>
      <c s="625"/>
    </row>
    <row r="46" spans="1:12" ht="14.4">
      <c r="A46" s="615">
        <v>19</v>
      </c>
      <c s="615" t="s">
        <v>364</v>
      </c>
      <c s="624">
        <v>138251.20000000001</v>
      </c>
      <c s="624">
        <v>138251.20000000001</v>
      </c>
      <c s="413" t="s">
        <v>1748</v>
      </c>
      <c s="413"/>
      <c s="413"/>
      <c s="413"/>
      <c s="413"/>
      <c s="625"/>
      <c s="625"/>
      <c s="625"/>
    </row>
    <row r="47" spans="1:12" ht="14.4">
      <c r="A47" s="615">
        <v>20</v>
      </c>
      <c s="615" t="s">
        <v>364</v>
      </c>
      <c s="624">
        <v>49000</v>
      </c>
      <c s="624">
        <v>49000</v>
      </c>
      <c s="413" t="s">
        <v>1749</v>
      </c>
      <c s="413"/>
      <c s="413"/>
      <c s="413"/>
      <c s="413"/>
      <c s="625"/>
      <c s="625"/>
      <c s="625"/>
    </row>
    <row r="48" spans="1:12" ht="14.4">
      <c r="A48" s="615">
        <v>21</v>
      </c>
      <c s="615" t="s">
        <v>364</v>
      </c>
      <c s="624">
        <v>78400</v>
      </c>
      <c s="624">
        <v>78400</v>
      </c>
      <c s="413" t="s">
        <v>1750</v>
      </c>
      <c s="413"/>
      <c s="413"/>
      <c s="413"/>
      <c s="413"/>
      <c s="625"/>
      <c s="625"/>
      <c s="625"/>
    </row>
    <row r="49" spans="1:12" ht="14.4">
      <c r="A49" s="615">
        <v>22</v>
      </c>
      <c s="615" t="s">
        <v>364</v>
      </c>
      <c s="624">
        <v>59885</v>
      </c>
      <c s="624">
        <v>59885</v>
      </c>
      <c s="413" t="s">
        <v>1751</v>
      </c>
      <c s="413"/>
      <c s="413"/>
      <c s="413"/>
      <c s="413"/>
      <c s="625"/>
      <c s="625"/>
      <c s="625"/>
    </row>
    <row r="50" spans="1:12" ht="14.4">
      <c r="A50" s="615"/>
      <c s="615"/>
      <c s="624"/>
      <c s="624"/>
      <c s="413"/>
      <c s="413"/>
      <c s="413"/>
      <c s="413"/>
      <c s="413"/>
      <c s="625"/>
      <c s="625"/>
      <c s="625"/>
    </row>
    <row r="51" spans="1:12" ht="14.4">
      <c r="A51" s="615"/>
      <c s="615"/>
      <c s="624"/>
      <c s="624"/>
      <c s="413"/>
      <c s="413"/>
      <c s="413"/>
      <c s="413"/>
      <c s="413"/>
      <c s="625"/>
      <c s="625"/>
      <c s="625"/>
    </row>
    <row r="52" spans="1:12" ht="14.4">
      <c r="A52" s="615"/>
      <c s="615"/>
      <c s="624"/>
      <c s="624"/>
      <c s="413"/>
      <c s="413"/>
      <c s="413"/>
      <c s="413"/>
      <c s="413"/>
      <c s="625"/>
      <c s="625"/>
      <c s="625"/>
    </row>
    <row r="53" spans="1:12" ht="14.4">
      <c r="A53" s="615"/>
      <c s="615"/>
      <c s="624"/>
      <c s="624"/>
      <c s="413"/>
      <c s="413"/>
      <c s="413"/>
      <c s="413"/>
      <c s="413"/>
      <c s="625"/>
      <c s="625"/>
      <c s="625"/>
    </row>
    <row r="54" spans="1:12" ht="14.4">
      <c r="A54" s="615"/>
      <c s="615"/>
      <c s="624"/>
      <c s="624"/>
      <c s="413"/>
      <c s="413"/>
      <c s="413"/>
      <c s="413"/>
      <c s="413"/>
      <c s="625"/>
      <c s="625"/>
      <c s="625"/>
    </row>
    <row r="55" spans="1:12" ht="14.4">
      <c r="A55" s="615"/>
      <c s="615"/>
      <c s="624"/>
      <c s="624"/>
      <c s="413"/>
      <c s="413"/>
      <c s="413"/>
      <c s="413"/>
      <c s="413"/>
      <c s="625"/>
      <c s="625"/>
      <c s="625"/>
    </row>
    <row r="56" spans="1:12" ht="14.4">
      <c r="A56" s="615"/>
      <c s="615"/>
      <c s="624"/>
      <c s="624"/>
      <c s="413"/>
      <c s="413"/>
      <c s="413"/>
      <c s="413"/>
      <c s="413"/>
      <c s="625"/>
      <c s="625"/>
      <c s="625"/>
    </row>
    <row r="57" spans="1:12" ht="14.4">
      <c r="A57" s="615"/>
      <c s="615"/>
      <c s="624"/>
      <c s="624"/>
      <c s="413"/>
      <c s="413"/>
      <c s="413"/>
      <c s="413"/>
      <c s="413"/>
      <c s="625"/>
      <c s="625"/>
      <c s="625"/>
    </row>
    <row r="58" spans="1:12" ht="14.4">
      <c r="A58" s="615"/>
      <c s="413"/>
      <c s="624"/>
      <c s="413"/>
      <c s="413"/>
      <c s="413"/>
      <c s="413"/>
      <c s="413"/>
      <c s="413"/>
      <c s="625"/>
      <c s="625"/>
      <c s="625"/>
    </row>
    <row r="59" spans="1:12" ht="14.4">
      <c r="A59" s="994" t="s">
        <v>1650</v>
      </c>
      <c s="994" t="s">
        <v>1752</v>
      </c>
      <c s="994" t="s">
        <v>1753</v>
      </c>
      <c s="994" t="s">
        <v>1754</v>
      </c>
      <c s="994"/>
      <c s="994" t="s">
        <v>1755</v>
      </c>
      <c s="994"/>
      <c s="994"/>
      <c s="614"/>
      <c s="413"/>
      <c s="413"/>
      <c s="413"/>
    </row>
    <row r="60" spans="1:12" ht="15" thickBot="1">
      <c r="A60" s="995"/>
      <c s="995"/>
      <c s="995"/>
      <c s="995"/>
      <c s="995"/>
      <c s="995"/>
      <c s="995"/>
      <c s="995"/>
      <c s="614"/>
      <c s="413"/>
      <c s="413"/>
      <c s="413"/>
    </row>
    <row r="61" spans="1:12" ht="15" thickTop="1">
      <c r="A61" s="615">
        <v>1</v>
      </c>
      <c s="615">
        <v>25</v>
      </c>
      <c s="615">
        <v>7</v>
      </c>
      <c s="992" t="s">
        <v>1756</v>
      </c>
      <c s="992"/>
      <c s="992" t="s">
        <v>1757</v>
      </c>
      <c s="992"/>
      <c s="992"/>
      <c s="628"/>
      <c s="413"/>
      <c s="413"/>
      <c s="413"/>
    </row>
    <row r="62" spans="1:12" ht="14.4">
      <c r="A62" s="615">
        <v>2</v>
      </c>
      <c s="615">
        <v>3</v>
      </c>
      <c s="615" t="s">
        <v>1758</v>
      </c>
      <c s="991" t="s">
        <v>1759</v>
      </c>
      <c s="991"/>
      <c s="992" t="s">
        <v>1760</v>
      </c>
      <c s="992"/>
      <c s="992"/>
      <c s="628"/>
      <c s="413"/>
      <c s="413"/>
      <c s="413"/>
    </row>
    <row r="63" spans="1:12" ht="14.4">
      <c r="A63" s="615">
        <v>3</v>
      </c>
      <c s="615">
        <v>20</v>
      </c>
      <c s="615">
        <v>6</v>
      </c>
      <c s="991" t="s">
        <v>1761</v>
      </c>
      <c s="991"/>
      <c s="992" t="s">
        <v>1762</v>
      </c>
      <c s="992"/>
      <c s="992"/>
      <c s="628"/>
      <c s="413"/>
      <c s="413"/>
      <c s="413"/>
    </row>
    <row r="64" spans="1:12" ht="14.4">
      <c r="A64" s="615">
        <v>4</v>
      </c>
      <c s="615">
        <v>25</v>
      </c>
      <c s="615">
        <v>5.5</v>
      </c>
      <c s="991" t="s">
        <v>1763</v>
      </c>
      <c s="991"/>
      <c s="413" t="s">
        <v>1764</v>
      </c>
      <c s="413"/>
      <c s="413"/>
      <c s="413"/>
      <c s="413"/>
      <c s="413"/>
      <c s="413"/>
    </row>
    <row r="65" spans="1:12" ht="14.4">
      <c r="A65" s="615">
        <v>5</v>
      </c>
      <c s="615">
        <v>27</v>
      </c>
      <c s="615">
        <v>11</v>
      </c>
      <c s="991" t="s">
        <v>1765</v>
      </c>
      <c s="991"/>
      <c s="992" t="s">
        <v>1766</v>
      </c>
      <c s="992"/>
      <c s="992"/>
      <c s="628"/>
      <c s="413"/>
      <c s="413"/>
      <c s="413"/>
    </row>
    <row r="66" spans="1:12" ht="14.4">
      <c r="A66" s="615">
        <v>6</v>
      </c>
      <c s="615">
        <v>25</v>
      </c>
      <c s="615">
        <v>5.5</v>
      </c>
      <c s="991" t="s">
        <v>1767</v>
      </c>
      <c s="991"/>
      <c s="992" t="s">
        <v>1768</v>
      </c>
      <c s="992"/>
      <c s="992"/>
      <c s="628"/>
      <c s="413"/>
      <c s="413"/>
      <c s="413"/>
    </row>
    <row r="67" spans="1:12" ht="14.4">
      <c r="A67" s="615">
        <v>7</v>
      </c>
      <c s="615">
        <v>12</v>
      </c>
      <c s="615">
        <v>2</v>
      </c>
      <c s="991" t="s">
        <v>1769</v>
      </c>
      <c s="991"/>
      <c s="992" t="s">
        <v>1770</v>
      </c>
      <c s="992"/>
      <c s="992"/>
      <c s="628"/>
      <c s="413"/>
      <c s="413"/>
      <c s="413"/>
    </row>
    <row r="68" spans="1:12" ht="14.4">
      <c r="A68" s="615">
        <v>8</v>
      </c>
      <c s="615">
        <v>5</v>
      </c>
      <c s="615">
        <v>3.25</v>
      </c>
      <c s="991" t="s">
        <v>1771</v>
      </c>
      <c s="991"/>
      <c s="413" t="s">
        <v>1764</v>
      </c>
      <c s="413"/>
      <c s="413"/>
      <c s="413"/>
      <c s="413"/>
      <c s="413"/>
      <c s="413"/>
    </row>
    <row r="69" spans="1:12" ht="14.4">
      <c r="A69" s="615">
        <v>9</v>
      </c>
      <c s="615">
        <v>20</v>
      </c>
      <c s="615">
        <v>6</v>
      </c>
      <c s="991" t="s">
        <v>1772</v>
      </c>
      <c s="991"/>
      <c s="992" t="s">
        <v>1773</v>
      </c>
      <c s="992"/>
      <c s="992"/>
      <c s="628"/>
      <c s="413"/>
      <c s="413"/>
      <c s="413"/>
    </row>
    <row r="70" spans="1:12" ht="14.4">
      <c r="A70" s="615">
        <v>10</v>
      </c>
      <c s="615">
        <v>28</v>
      </c>
      <c s="615">
        <v>11</v>
      </c>
      <c s="991" t="s">
        <v>1774</v>
      </c>
      <c s="991"/>
      <c s="992" t="s">
        <v>1775</v>
      </c>
      <c s="992"/>
      <c s="992"/>
      <c s="628"/>
      <c s="413"/>
      <c s="413"/>
      <c s="413"/>
    </row>
    <row r="71" spans="1:12" ht="14.4">
      <c r="A71" s="615">
        <v>11</v>
      </c>
      <c s="615">
        <v>24</v>
      </c>
      <c s="615">
        <v>5.1100000000000003</v>
      </c>
      <c s="991" t="s">
        <v>1776</v>
      </c>
      <c s="991"/>
      <c s="413" t="s">
        <v>1764</v>
      </c>
      <c s="413"/>
      <c s="413"/>
      <c s="413"/>
      <c s="413"/>
      <c s="413"/>
      <c s="413"/>
    </row>
    <row r="72" spans="1:12" ht="14.4">
      <c r="A72" s="615">
        <v>12</v>
      </c>
      <c s="615">
        <v>20</v>
      </c>
      <c s="615">
        <v>5.5</v>
      </c>
      <c s="991" t="s">
        <v>1767</v>
      </c>
      <c s="991"/>
      <c s="992" t="s">
        <v>1777</v>
      </c>
      <c s="992"/>
      <c s="992"/>
      <c s="628"/>
      <c s="413"/>
      <c s="413"/>
      <c s="413"/>
    </row>
    <row r="73" spans="1:12" ht="14.4">
      <c r="A73" s="615">
        <v>13</v>
      </c>
      <c s="615">
        <v>25</v>
      </c>
      <c s="615">
        <v>5.5</v>
      </c>
      <c s="991" t="s">
        <v>1778</v>
      </c>
      <c s="991"/>
      <c s="413" t="s">
        <v>1764</v>
      </c>
      <c s="413"/>
      <c s="413"/>
      <c s="413"/>
      <c s="413"/>
      <c s="413"/>
      <c s="413"/>
    </row>
    <row r="74" spans="1:12" ht="14.4">
      <c r="A74" s="615">
        <v>14</v>
      </c>
      <c s="615">
        <v>15</v>
      </c>
      <c s="615">
        <v>2</v>
      </c>
      <c s="991" t="s">
        <v>1772</v>
      </c>
      <c s="991"/>
      <c s="992" t="s">
        <v>1779</v>
      </c>
      <c s="992"/>
      <c s="992"/>
      <c s="628"/>
      <c s="413"/>
      <c s="413"/>
      <c s="413"/>
    </row>
    <row r="75" spans="1:12" ht="14.4">
      <c r="A75" s="615">
        <v>15</v>
      </c>
      <c s="615">
        <v>24</v>
      </c>
      <c s="615">
        <v>5</v>
      </c>
      <c s="991" t="s">
        <v>1780</v>
      </c>
      <c s="991"/>
      <c s="992" t="s">
        <v>1781</v>
      </c>
      <c s="992"/>
      <c s="992"/>
      <c s="628"/>
      <c s="413"/>
      <c s="413"/>
      <c s="413"/>
    </row>
    <row r="76" spans="1:12" ht="14.4">
      <c r="A76" s="615">
        <v>16</v>
      </c>
      <c s="615">
        <v>25</v>
      </c>
      <c s="615">
        <v>5</v>
      </c>
      <c s="991" t="s">
        <v>1782</v>
      </c>
      <c s="991"/>
      <c s="992" t="s">
        <v>1783</v>
      </c>
      <c s="992"/>
      <c s="992"/>
      <c s="628"/>
      <c s="413"/>
      <c s="413"/>
      <c s="413"/>
    </row>
    <row r="77" spans="1:12" ht="14.4">
      <c r="A77" s="615">
        <v>17</v>
      </c>
      <c s="615" t="s">
        <v>1784</v>
      </c>
      <c s="615" t="s">
        <v>1785</v>
      </c>
      <c s="991" t="s">
        <v>1786</v>
      </c>
      <c s="991"/>
      <c s="992" t="s">
        <v>1787</v>
      </c>
      <c s="992"/>
      <c s="992"/>
      <c s="628"/>
      <c s="413"/>
      <c s="413"/>
      <c s="413"/>
    </row>
    <row r="78" spans="1:12" ht="14.4">
      <c r="A78" s="615">
        <v>18</v>
      </c>
      <c s="615">
        <v>11</v>
      </c>
      <c s="615">
        <v>4</v>
      </c>
      <c s="991" t="s">
        <v>1765</v>
      </c>
      <c s="991"/>
      <c s="992" t="s">
        <v>1788</v>
      </c>
      <c s="992"/>
      <c s="992"/>
      <c s="628"/>
      <c s="413"/>
      <c s="413"/>
      <c s="413"/>
    </row>
    <row r="79" spans="1:12" ht="14.4">
      <c r="A79" s="615">
        <v>19</v>
      </c>
      <c s="615">
        <v>15</v>
      </c>
      <c s="615">
        <v>2</v>
      </c>
      <c s="991" t="s">
        <v>1789</v>
      </c>
      <c s="991"/>
      <c s="992" t="s">
        <v>1790</v>
      </c>
      <c s="992"/>
      <c s="992"/>
      <c s="628"/>
      <c s="413"/>
      <c s="413"/>
      <c s="413"/>
    </row>
    <row r="80" spans="1:12" ht="14.4">
      <c r="A80" s="615">
        <v>20</v>
      </c>
      <c s="615">
        <v>24</v>
      </c>
      <c s="615">
        <v>10</v>
      </c>
      <c s="991" t="s">
        <v>1791</v>
      </c>
      <c s="991"/>
      <c s="992" t="s">
        <v>1792</v>
      </c>
      <c s="992"/>
      <c s="992"/>
      <c s="628"/>
      <c s="413"/>
      <c s="413"/>
      <c s="413"/>
    </row>
    <row r="81" spans="1:12" ht="14.4">
      <c r="A81" s="615">
        <v>21</v>
      </c>
      <c s="615">
        <v>25</v>
      </c>
      <c s="615">
        <v>5.4000000000000004</v>
      </c>
      <c s="991" t="s">
        <v>1793</v>
      </c>
      <c s="991"/>
      <c s="992" t="s">
        <v>1794</v>
      </c>
      <c s="992"/>
      <c s="992"/>
      <c s="628"/>
      <c s="413"/>
      <c s="413"/>
      <c s="413"/>
    </row>
    <row r="82" spans="1:12" ht="14.4">
      <c r="A82" s="615">
        <v>22</v>
      </c>
      <c s="615">
        <v>19</v>
      </c>
      <c s="615">
        <v>4</v>
      </c>
      <c s="991" t="s">
        <v>1795</v>
      </c>
      <c s="991"/>
      <c s="992" t="s">
        <v>1764</v>
      </c>
      <c s="992"/>
      <c s="992"/>
      <c s="628"/>
      <c s="413"/>
      <c s="413"/>
      <c s="413"/>
    </row>
    <row r="83" spans="1:12" ht="14.4">
      <c r="A83" s="615"/>
      <c s="615"/>
      <c s="615"/>
      <c s="413"/>
      <c s="413"/>
      <c s="413"/>
      <c s="413"/>
      <c s="413"/>
      <c s="413"/>
      <c s="413"/>
      <c s="413"/>
      <c s="413"/>
    </row>
    <row r="84" spans="1:12" ht="14.4">
      <c r="A84" s="615"/>
      <c s="615"/>
      <c s="615"/>
      <c s="413"/>
      <c s="413"/>
      <c s="413"/>
      <c s="413"/>
      <c s="413"/>
      <c s="413"/>
      <c s="413"/>
      <c s="413"/>
      <c s="413"/>
    </row>
    <row r="85" spans="1:12" ht="14.4">
      <c r="A85" s="413"/>
      <c s="413"/>
      <c s="615"/>
      <c s="413"/>
      <c s="413"/>
      <c s="413"/>
      <c s="413"/>
      <c s="413"/>
      <c s="413"/>
      <c s="413"/>
      <c s="413"/>
      <c s="413"/>
    </row>
    <row r="86" spans="1:12" ht="14.4">
      <c r="A86" s="413"/>
      <c s="413"/>
      <c s="615"/>
      <c s="413"/>
      <c s="413"/>
      <c s="413"/>
      <c s="413"/>
      <c s="413"/>
      <c s="413"/>
      <c s="413"/>
      <c s="413"/>
      <c s="413"/>
    </row>
    <row r="87" spans="1:12" s="759" customFormat="1" ht="15" thickBot="1">
      <c r="A87" s="757"/>
      <c s="757"/>
      <c s="758"/>
      <c s="757"/>
      <c s="757"/>
      <c s="757"/>
      <c s="757"/>
      <c s="757"/>
      <c s="757"/>
      <c s="757"/>
      <c s="757"/>
      <c s="757"/>
    </row>
    <row r="88" ht="15" thickTop="1"/>
    <row r="89" spans="1:12" ht="14.4">
      <c r="A89" s="926" t="s">
        <v>1648</v>
      </c>
      <c s="926"/>
      <c s="926"/>
      <c s="926"/>
      <c s="926"/>
      <c s="926"/>
      <c s="926"/>
      <c s="926"/>
      <c s="742"/>
      <c s="413"/>
      <c s="413"/>
      <c s="413"/>
    </row>
    <row r="90" spans="1:12" ht="14.4">
      <c r="A90" s="926" t="s">
        <v>1796</v>
      </c>
      <c s="926"/>
      <c s="926"/>
      <c s="926"/>
      <c s="926"/>
      <c s="926"/>
      <c s="926"/>
      <c s="926"/>
      <c s="742"/>
      <c s="413"/>
      <c s="413"/>
      <c s="413"/>
    </row>
    <row r="91" spans="1:12" ht="21" thickBot="1">
      <c r="A91" s="611" t="s">
        <v>1650</v>
      </c>
      <c s="612" t="s">
        <v>1651</v>
      </c>
      <c s="743" t="s">
        <v>1652</v>
      </c>
      <c s="612" t="s">
        <v>1653</v>
      </c>
      <c s="612" t="s">
        <v>5</v>
      </c>
      <c s="612" t="s">
        <v>1654</v>
      </c>
      <c s="743" t="s">
        <v>1655</v>
      </c>
      <c s="743" t="s">
        <v>1656</v>
      </c>
      <c s="746"/>
      <c s="993" t="s">
        <v>1657</v>
      </c>
      <c s="993"/>
      <c s="993"/>
    </row>
    <row r="92" spans="1:12" ht="15" thickTop="1">
      <c r="A92" s="615">
        <v>1</v>
      </c>
      <c s="615">
        <v>20348000</v>
      </c>
      <c s="413" t="s">
        <v>219</v>
      </c>
      <c s="413" t="s">
        <v>120</v>
      </c>
      <c s="413" t="s">
        <v>367</v>
      </c>
      <c s="616" t="s">
        <v>1665</v>
      </c>
      <c s="617">
        <v>44277</v>
      </c>
      <c s="413" t="s">
        <v>1797</v>
      </c>
      <c s="413"/>
      <c s="618"/>
      <c s="618" t="s">
        <v>1661</v>
      </c>
      <c s="618" t="s">
        <v>1662</v>
      </c>
    </row>
    <row r="93" spans="1:12" ht="14.4">
      <c r="A93" s="615">
        <v>2</v>
      </c>
      <c s="615">
        <v>20591000</v>
      </c>
      <c s="413" t="s">
        <v>1798</v>
      </c>
      <c s="413" t="s">
        <v>247</v>
      </c>
      <c s="413" t="s">
        <v>367</v>
      </c>
      <c s="616" t="s">
        <v>1665</v>
      </c>
      <c s="617">
        <v>44308</v>
      </c>
      <c s="413" t="s">
        <v>1799</v>
      </c>
      <c s="413"/>
      <c s="618" t="s">
        <v>1626</v>
      </c>
      <c s="619">
        <v>2291500</v>
      </c>
      <c s="620">
        <v>99.999999999999986</v>
      </c>
    </row>
    <row r="94" spans="1:12" ht="14.4">
      <c r="A94" s="615">
        <v>3</v>
      </c>
      <c s="615">
        <v>20852000</v>
      </c>
      <c s="745" t="s">
        <v>1800</v>
      </c>
      <c s="413" t="s">
        <v>270</v>
      </c>
      <c s="413" t="s">
        <v>1667</v>
      </c>
      <c s="616" t="s">
        <v>1746</v>
      </c>
      <c s="617">
        <v>44349</v>
      </c>
      <c s="413" t="s">
        <v>1801</v>
      </c>
      <c s="413"/>
      <c s="618" t="s">
        <v>1670</v>
      </c>
      <c s="619">
        <v>2171000</v>
      </c>
      <c s="620">
        <v>94.741435740781142</v>
      </c>
    </row>
    <row r="95" spans="1:12" ht="14.4">
      <c r="A95" s="615">
        <v>4</v>
      </c>
      <c s="615">
        <v>20853000</v>
      </c>
      <c s="413" t="s">
        <v>1802</v>
      </c>
      <c s="413" t="s">
        <v>270</v>
      </c>
      <c s="413" t="s">
        <v>367</v>
      </c>
      <c s="616" t="s">
        <v>1665</v>
      </c>
      <c s="617">
        <v>44439</v>
      </c>
      <c s="413" t="s">
        <v>1803</v>
      </c>
      <c s="413"/>
      <c s="413" t="s">
        <v>1676</v>
      </c>
      <c s="622">
        <v>190000</v>
      </c>
      <c s="448">
        <v>8.7517273146015668</v>
      </c>
    </row>
    <row r="96" spans="1:12" ht="14.4">
      <c r="A96" s="615">
        <v>5</v>
      </c>
      <c s="615">
        <v>20609000</v>
      </c>
      <c s="413" t="s">
        <v>329</v>
      </c>
      <c s="413" t="s">
        <v>329</v>
      </c>
      <c s="413" t="s">
        <v>367</v>
      </c>
      <c s="616" t="s">
        <v>1665</v>
      </c>
      <c s="617">
        <v>44494</v>
      </c>
      <c s="413" t="s">
        <v>1804</v>
      </c>
      <c s="413"/>
      <c s="413" t="s">
        <v>1680</v>
      </c>
      <c s="622">
        <v>1000000</v>
      </c>
      <c s="448">
        <v>46.061722708429294</v>
      </c>
    </row>
    <row r="97" spans="1:12" ht="14.4">
      <c r="A97" s="615">
        <v>6</v>
      </c>
      <c s="615">
        <v>20349000</v>
      </c>
      <c s="413" t="s">
        <v>1645</v>
      </c>
      <c s="413" t="s">
        <v>120</v>
      </c>
      <c s="413" t="s">
        <v>367</v>
      </c>
      <c s="616" t="s">
        <v>1665</v>
      </c>
      <c s="617">
        <v>44497</v>
      </c>
      <c s="413" t="s">
        <v>1805</v>
      </c>
      <c s="413"/>
      <c s="413" t="s">
        <v>1683</v>
      </c>
      <c s="622">
        <v>673000</v>
      </c>
      <c s="448">
        <v>30.999539382772916</v>
      </c>
    </row>
    <row r="98" spans="1:12" ht="14.4">
      <c r="A98" s="615">
        <v>7</v>
      </c>
      <c s="615">
        <v>20350000</v>
      </c>
      <c s="413" t="s">
        <v>1240</v>
      </c>
      <c s="413" t="s">
        <v>120</v>
      </c>
      <c s="413" t="s">
        <v>367</v>
      </c>
      <c s="616" t="s">
        <v>1665</v>
      </c>
      <c s="617">
        <v>44536</v>
      </c>
      <c s="413" t="s">
        <v>1806</v>
      </c>
      <c s="413"/>
      <c s="413" t="s">
        <v>1807</v>
      </c>
      <c s="622">
        <v>308000</v>
      </c>
      <c s="448">
        <v>14.187010594196224</v>
      </c>
    </row>
    <row r="99" spans="1:12" ht="14.4">
      <c r="A99" s="615">
        <v>8</v>
      </c>
      <c s="615">
        <v>20856000</v>
      </c>
      <c s="413" t="s">
        <v>1808</v>
      </c>
      <c s="413" t="s">
        <v>270</v>
      </c>
      <c s="413" t="s">
        <v>126</v>
      </c>
      <c s="616" t="s">
        <v>126</v>
      </c>
      <c s="617">
        <v>44537</v>
      </c>
      <c s="413" t="s">
        <v>1809</v>
      </c>
      <c s="413"/>
      <c s="618" t="s">
        <v>1622</v>
      </c>
      <c s="619">
        <v>20500</v>
      </c>
      <c s="620">
        <v>0.89461051712851847</v>
      </c>
    </row>
    <row r="100" spans="1:12" ht="14.4">
      <c r="A100" s="615">
        <v>9</v>
      </c>
      <c s="615">
        <v>20855000</v>
      </c>
      <c s="413" t="s">
        <v>1810</v>
      </c>
      <c s="413" t="s">
        <v>270</v>
      </c>
      <c s="413" t="s">
        <v>367</v>
      </c>
      <c s="616" t="s">
        <v>1665</v>
      </c>
      <c s="617">
        <v>44537</v>
      </c>
      <c s="413" t="s">
        <v>1806</v>
      </c>
      <c s="413"/>
      <c s="618" t="s">
        <v>1691</v>
      </c>
      <c s="619">
        <v>100000</v>
      </c>
      <c s="620">
        <v>4.3639537420903336</v>
      </c>
    </row>
    <row r="101" spans="1:12" ht="14.4">
      <c r="A101" s="615">
        <v>10</v>
      </c>
      <c s="615">
        <v>20854000</v>
      </c>
      <c s="413" t="s">
        <v>1811</v>
      </c>
      <c s="413" t="s">
        <v>270</v>
      </c>
      <c s="413" t="s">
        <v>367</v>
      </c>
      <c s="616" t="s">
        <v>1665</v>
      </c>
      <c s="617">
        <v>44537</v>
      </c>
      <c s="413" t="s">
        <v>1806</v>
      </c>
      <c s="413"/>
      <c s="413"/>
      <c s="622"/>
      <c s="413"/>
    </row>
    <row r="102" spans="1:12" ht="14.4">
      <c r="A102" s="615">
        <v>11</v>
      </c>
      <c s="615">
        <v>20592000</v>
      </c>
      <c s="413" t="s">
        <v>1812</v>
      </c>
      <c s="413" t="s">
        <v>247</v>
      </c>
      <c s="413" t="s">
        <v>367</v>
      </c>
      <c s="616" t="s">
        <v>1813</v>
      </c>
      <c s="617">
        <v>44312</v>
      </c>
      <c s="413" t="s">
        <v>1814</v>
      </c>
      <c s="413"/>
      <c s="413"/>
      <c s="413"/>
      <c s="413"/>
    </row>
    <row r="103" spans="1:12" ht="14.4">
      <c r="A103" s="615">
        <v>12</v>
      </c>
      <c s="615">
        <v>28112000</v>
      </c>
      <c s="413" t="s">
        <v>13</v>
      </c>
      <c s="413" t="s">
        <v>13</v>
      </c>
      <c s="413" t="s">
        <v>367</v>
      </c>
      <c s="616" t="s">
        <v>1815</v>
      </c>
      <c s="617">
        <v>44554</v>
      </c>
      <c s="413" t="s">
        <v>1816</v>
      </c>
      <c s="413"/>
      <c s="413"/>
      <c s="413"/>
      <c s="413"/>
    </row>
    <row r="104" spans="1:12" ht="14.4">
      <c r="A104" s="615">
        <v>13</v>
      </c>
      <c s="615">
        <v>23205000</v>
      </c>
      <c s="413" t="s">
        <v>34</v>
      </c>
      <c s="413" t="s">
        <v>1817</v>
      </c>
      <c s="413" t="s">
        <v>28</v>
      </c>
      <c s="616" t="s">
        <v>28</v>
      </c>
      <c s="617">
        <v>44301</v>
      </c>
      <c s="413" t="s">
        <v>1818</v>
      </c>
      <c s="413"/>
      <c s="413"/>
      <c s="413"/>
      <c s="413"/>
    </row>
    <row r="105" spans="1:12" ht="15" thickBot="1">
      <c r="A105" s="413"/>
      <c s="413"/>
      <c s="413"/>
      <c s="413"/>
      <c s="413"/>
      <c s="413"/>
      <c s="413"/>
      <c s="413"/>
      <c s="413"/>
      <c s="993" t="s">
        <v>1702</v>
      </c>
      <c s="993"/>
      <c s="993"/>
    </row>
    <row r="106" spans="1:12" ht="15" thickTop="1">
      <c r="A106" s="615"/>
      <c s="615"/>
      <c s="413"/>
      <c s="413"/>
      <c s="413"/>
      <c s="616"/>
      <c s="617"/>
      <c s="413"/>
      <c s="413"/>
      <c s="618"/>
      <c s="618" t="s">
        <v>1661</v>
      </c>
      <c s="618" t="s">
        <v>1662</v>
      </c>
    </row>
    <row r="107" spans="1:12" ht="14.4">
      <c r="A107" s="615"/>
      <c s="413"/>
      <c s="413"/>
      <c s="413"/>
      <c s="413"/>
      <c s="413"/>
      <c s="413"/>
      <c s="413"/>
      <c s="413"/>
      <c s="618" t="s">
        <v>1626</v>
      </c>
      <c s="619">
        <v>2291500</v>
      </c>
      <c s="620">
        <v>99.999999999999986</v>
      </c>
    </row>
    <row r="108" spans="1:12" ht="21" thickBot="1">
      <c r="A108" s="611" t="s">
        <v>1650</v>
      </c>
      <c s="743" t="s">
        <v>1722</v>
      </c>
      <c s="743" t="s">
        <v>1723</v>
      </c>
      <c s="743" t="s">
        <v>1724</v>
      </c>
      <c s="993" t="s">
        <v>1725</v>
      </c>
      <c s="993"/>
      <c s="993"/>
      <c s="993"/>
      <c s="746"/>
      <c s="413" t="s">
        <v>1205</v>
      </c>
      <c s="622">
        <v>1873000</v>
      </c>
      <c s="448">
        <v>81.736853589351952</v>
      </c>
    </row>
    <row r="109" spans="1:12" ht="15" thickTop="1">
      <c r="A109" s="615">
        <v>1</v>
      </c>
      <c s="615" t="s">
        <v>364</v>
      </c>
      <c s="624">
        <v>200000</v>
      </c>
      <c s="624">
        <v>200000</v>
      </c>
      <c s="413" t="s">
        <v>1819</v>
      </c>
      <c s="413"/>
      <c s="413"/>
      <c s="413"/>
      <c s="413"/>
      <c s="413" t="s">
        <v>1667</v>
      </c>
      <c s="622">
        <v>48000</v>
      </c>
      <c s="448">
        <v>2.0946977962033602</v>
      </c>
    </row>
    <row r="110" spans="1:12" ht="14.4">
      <c r="A110" s="615">
        <v>2</v>
      </c>
      <c s="629" t="s">
        <v>364</v>
      </c>
      <c s="624">
        <v>40000</v>
      </c>
      <c s="624">
        <v>40000</v>
      </c>
      <c s="413" t="s">
        <v>1820</v>
      </c>
      <c s="413"/>
      <c s="413"/>
      <c s="413"/>
      <c s="413"/>
      <c s="413" t="s">
        <v>126</v>
      </c>
      <c s="622">
        <v>100000</v>
      </c>
      <c s="448">
        <v>4.3639537420903336</v>
      </c>
    </row>
    <row r="111" spans="1:12" ht="14.4">
      <c r="A111" s="615">
        <v>3</v>
      </c>
      <c s="615" t="s">
        <v>364</v>
      </c>
      <c s="624">
        <v>48000</v>
      </c>
      <c s="624">
        <v>48000</v>
      </c>
      <c s="992" t="s">
        <v>1821</v>
      </c>
      <c s="992"/>
      <c s="992"/>
      <c s="992"/>
      <c s="413"/>
      <c s="413" t="s">
        <v>1815</v>
      </c>
      <c s="622">
        <v>100000</v>
      </c>
      <c s="448">
        <v>4.3639537420903336</v>
      </c>
    </row>
    <row r="112" spans="1:12" ht="14.4">
      <c r="A112" s="615">
        <v>4</v>
      </c>
      <c s="615" t="s">
        <v>364</v>
      </c>
      <c s="624">
        <v>200000</v>
      </c>
      <c s="624">
        <v>200000</v>
      </c>
      <c s="413" t="s">
        <v>1822</v>
      </c>
      <c s="413"/>
      <c s="413"/>
      <c s="413"/>
      <c s="413"/>
      <c s="413" t="s">
        <v>28</v>
      </c>
      <c s="622">
        <v>20500</v>
      </c>
      <c s="448">
        <v>0.89461051712851847</v>
      </c>
    </row>
    <row r="113" spans="1:12" ht="14.4">
      <c r="A113" s="615">
        <v>5</v>
      </c>
      <c s="615" t="s">
        <v>364</v>
      </c>
      <c s="624">
        <v>308000</v>
      </c>
      <c s="624">
        <v>308000</v>
      </c>
      <c s="992" t="s">
        <v>1823</v>
      </c>
      <c s="992"/>
      <c s="992"/>
      <c s="992"/>
      <c s="413"/>
      <c s="413" t="s">
        <v>1824</v>
      </c>
      <c s="622">
        <v>150000</v>
      </c>
      <c s="448">
        <v>6.5459306131355008</v>
      </c>
    </row>
    <row r="114" spans="1:12" ht="14.4">
      <c r="A114" s="615">
        <v>6</v>
      </c>
      <c s="615" t="s">
        <v>364</v>
      </c>
      <c s="624">
        <v>300000</v>
      </c>
      <c s="624">
        <v>300000</v>
      </c>
      <c s="992" t="s">
        <v>1825</v>
      </c>
      <c s="992"/>
      <c s="992"/>
      <c s="992"/>
      <c s="413"/>
      <c s="618"/>
      <c s="619"/>
      <c s="620"/>
    </row>
    <row r="115" spans="1:12" ht="14.4">
      <c r="A115" s="615">
        <v>7</v>
      </c>
      <c s="615" t="s">
        <v>364</v>
      </c>
      <c s="624">
        <v>500000</v>
      </c>
      <c s="624">
        <v>500000</v>
      </c>
      <c s="992" t="s">
        <v>1826</v>
      </c>
      <c s="992"/>
      <c s="992"/>
      <c s="992"/>
      <c s="413"/>
      <c s="413"/>
      <c s="622"/>
      <c s="413"/>
    </row>
    <row r="116" spans="1:12" ht="14.4">
      <c r="A116" s="615">
        <v>8</v>
      </c>
      <c s="615" t="s">
        <v>364</v>
      </c>
      <c s="624">
        <v>100000</v>
      </c>
      <c s="624">
        <v>100000</v>
      </c>
      <c s="413" t="s">
        <v>1827</v>
      </c>
      <c s="413"/>
      <c s="413"/>
      <c s="413"/>
      <c s="413"/>
      <c s="625"/>
      <c s="625"/>
      <c s="625"/>
    </row>
    <row r="117" spans="1:12" ht="14.4">
      <c r="A117" s="615">
        <v>9</v>
      </c>
      <c s="615" t="s">
        <v>364</v>
      </c>
      <c s="624">
        <v>75000</v>
      </c>
      <c s="624">
        <v>75000</v>
      </c>
      <c s="413" t="s">
        <v>1828</v>
      </c>
      <c s="413"/>
      <c s="413"/>
      <c s="413"/>
      <c s="413"/>
      <c s="625"/>
      <c s="625"/>
      <c s="625"/>
    </row>
    <row r="118" spans="1:12" ht="14.4">
      <c r="A118" s="615">
        <v>10</v>
      </c>
      <c s="615" t="s">
        <v>364</v>
      </c>
      <c s="624">
        <v>250000</v>
      </c>
      <c s="624">
        <v>250000</v>
      </c>
      <c s="413" t="s">
        <v>1829</v>
      </c>
      <c s="413"/>
      <c s="413"/>
      <c s="413"/>
      <c s="413"/>
      <c s="625"/>
      <c s="625"/>
      <c s="625"/>
    </row>
    <row r="119" spans="1:12" ht="15" thickBot="1">
      <c r="A119" s="615">
        <v>11</v>
      </c>
      <c s="615" t="s">
        <v>364</v>
      </c>
      <c s="624">
        <v>150000</v>
      </c>
      <c s="624">
        <v>150000</v>
      </c>
      <c s="413" t="s">
        <v>1830</v>
      </c>
      <c s="413"/>
      <c s="413"/>
      <c s="413"/>
      <c s="413"/>
      <c s="993" t="s">
        <v>1730</v>
      </c>
      <c s="993"/>
      <c s="993"/>
    </row>
    <row r="120" spans="1:12" ht="15" thickTop="1">
      <c r="A120" s="615">
        <v>12</v>
      </c>
      <c s="615" t="s">
        <v>364</v>
      </c>
      <c s="624">
        <v>100000</v>
      </c>
      <c s="624">
        <v>100000</v>
      </c>
      <c s="413" t="s">
        <v>1831</v>
      </c>
      <c s="413"/>
      <c s="413"/>
      <c s="413"/>
      <c s="413"/>
      <c s="618"/>
      <c s="618" t="s">
        <v>1661</v>
      </c>
      <c s="618" t="s">
        <v>1662</v>
      </c>
    </row>
    <row r="121" spans="1:12" ht="14.4">
      <c r="A121" s="615">
        <v>13</v>
      </c>
      <c s="615" t="s">
        <v>925</v>
      </c>
      <c s="624">
        <v>20500</v>
      </c>
      <c s="624">
        <v>20500</v>
      </c>
      <c s="413" t="s">
        <v>1832</v>
      </c>
      <c s="413"/>
      <c s="413"/>
      <c s="413"/>
      <c s="413"/>
      <c s="618" t="s">
        <v>1626</v>
      </c>
      <c s="619">
        <v>2291500</v>
      </c>
      <c s="620">
        <v>99.999999999999986</v>
      </c>
    </row>
    <row r="122" spans="1:12" ht="14.4">
      <c r="A122" s="413"/>
      <c s="413"/>
      <c s="413"/>
      <c s="413"/>
      <c s="413"/>
      <c s="413"/>
      <c s="413"/>
      <c s="413"/>
      <c s="413"/>
      <c s="413" t="s">
        <v>1205</v>
      </c>
      <c s="622">
        <v>1873000</v>
      </c>
      <c s="448">
        <v>81.736853589351952</v>
      </c>
    </row>
    <row r="123" spans="1:12" ht="14.4">
      <c r="A123" s="615"/>
      <c s="615"/>
      <c s="624"/>
      <c s="624"/>
      <c s="413"/>
      <c s="413"/>
      <c s="413"/>
      <c s="413"/>
      <c s="413"/>
      <c s="413" t="s">
        <v>1667</v>
      </c>
      <c s="622">
        <v>48000</v>
      </c>
      <c s="448">
        <v>2.0946977962033602</v>
      </c>
    </row>
    <row r="124" spans="1:12" ht="14.4">
      <c r="A124" s="615"/>
      <c s="615"/>
      <c s="624"/>
      <c s="624"/>
      <c s="413"/>
      <c s="413"/>
      <c s="413"/>
      <c s="413"/>
      <c s="413"/>
      <c s="413" t="s">
        <v>126</v>
      </c>
      <c s="622">
        <v>100000</v>
      </c>
      <c s="448">
        <v>4.3639537420903336</v>
      </c>
    </row>
    <row r="125" spans="1:12" ht="14.4">
      <c r="A125" s="615"/>
      <c s="413"/>
      <c s="624"/>
      <c s="413"/>
      <c s="413"/>
      <c s="413"/>
      <c s="413"/>
      <c s="413"/>
      <c s="413"/>
      <c s="413" t="s">
        <v>1815</v>
      </c>
      <c s="622">
        <v>100000</v>
      </c>
      <c s="448">
        <v>4.3639537420903336</v>
      </c>
    </row>
    <row r="126" spans="1:12" ht="14.4">
      <c r="A126" s="994" t="s">
        <v>1650</v>
      </c>
      <c s="994" t="s">
        <v>1752</v>
      </c>
      <c s="994" t="s">
        <v>1753</v>
      </c>
      <c s="994" t="s">
        <v>1754</v>
      </c>
      <c s="994"/>
      <c s="994" t="s">
        <v>1755</v>
      </c>
      <c s="994"/>
      <c s="994"/>
      <c s="746"/>
      <c s="413" t="s">
        <v>28</v>
      </c>
      <c s="622">
        <v>20500</v>
      </c>
      <c s="448">
        <v>0.89461051712851847</v>
      </c>
    </row>
    <row r="127" spans="1:12" ht="15" thickBot="1">
      <c r="A127" s="995"/>
      <c s="995"/>
      <c s="995"/>
      <c s="995"/>
      <c s="995"/>
      <c s="995"/>
      <c s="995"/>
      <c s="995"/>
      <c s="746"/>
      <c s="413" t="s">
        <v>1824</v>
      </c>
      <c s="622">
        <v>150000</v>
      </c>
      <c s="448">
        <v>6.5459306131355008</v>
      </c>
    </row>
    <row r="128" spans="1:12" ht="15" thickTop="1">
      <c r="A128" s="615">
        <v>1</v>
      </c>
      <c s="615">
        <v>18</v>
      </c>
      <c s="615">
        <v>7</v>
      </c>
      <c s="992" t="s">
        <v>1833</v>
      </c>
      <c s="992"/>
      <c s="992" t="s">
        <v>1764</v>
      </c>
      <c s="992"/>
      <c s="992"/>
      <c s="744"/>
      <c s="618"/>
      <c s="619"/>
      <c s="620"/>
    </row>
    <row r="129" spans="1:12" ht="14.4">
      <c r="A129" s="615">
        <v>2</v>
      </c>
      <c s="615">
        <v>27</v>
      </c>
      <c s="615">
        <v>11</v>
      </c>
      <c s="991" t="s">
        <v>1834</v>
      </c>
      <c s="991"/>
      <c s="992" t="s">
        <v>1835</v>
      </c>
      <c s="992"/>
      <c s="992"/>
      <c s="744"/>
      <c s="625"/>
      <c s="626"/>
      <c s="627"/>
    </row>
    <row r="130" spans="1:12" ht="14.4">
      <c r="A130" s="615">
        <v>3</v>
      </c>
      <c s="615">
        <v>15</v>
      </c>
      <c s="615">
        <v>5</v>
      </c>
      <c s="991" t="s">
        <v>1836</v>
      </c>
      <c s="991"/>
      <c s="992" t="s">
        <v>1837</v>
      </c>
      <c s="992"/>
      <c s="992"/>
      <c s="744"/>
      <c s="625"/>
      <c s="625"/>
      <c s="625"/>
    </row>
    <row r="131" spans="1:12" ht="14.4">
      <c r="A131" s="615">
        <v>4</v>
      </c>
      <c s="615">
        <v>15</v>
      </c>
      <c s="615">
        <f>30/12</f>
        <v>2.5</v>
      </c>
      <c s="991" t="s">
        <v>1836</v>
      </c>
      <c s="991"/>
      <c s="992" t="s">
        <v>1837</v>
      </c>
      <c s="992"/>
      <c s="992"/>
      <c s="413"/>
      <c s="413"/>
      <c s="413"/>
      <c s="413"/>
    </row>
    <row r="132" spans="1:12" ht="14.4">
      <c r="A132" s="615">
        <v>5</v>
      </c>
      <c s="615">
        <v>1</v>
      </c>
      <c s="615">
        <v>0</v>
      </c>
      <c s="991" t="s">
        <v>1838</v>
      </c>
      <c s="991"/>
      <c s="992" t="s">
        <v>1764</v>
      </c>
      <c s="992"/>
      <c s="992"/>
      <c s="744"/>
      <c s="413"/>
      <c s="413"/>
      <c s="413"/>
    </row>
    <row r="133" spans="1:12" ht="14.4">
      <c r="A133" s="615">
        <v>6</v>
      </c>
      <c s="615">
        <v>23</v>
      </c>
      <c s="615">
        <f>90/12</f>
        <v>7.5</v>
      </c>
      <c s="991" t="s">
        <v>1839</v>
      </c>
      <c s="991"/>
      <c s="992" t="s">
        <v>1794</v>
      </c>
      <c s="992"/>
      <c s="992"/>
      <c s="744"/>
      <c s="413"/>
      <c s="413"/>
      <c s="413"/>
    </row>
    <row r="134" spans="1:12" ht="14.4">
      <c r="A134" s="615">
        <v>7</v>
      </c>
      <c s="615">
        <v>7</v>
      </c>
      <c s="615">
        <v>3</v>
      </c>
      <c s="991" t="s">
        <v>1840</v>
      </c>
      <c s="991"/>
      <c s="992" t="s">
        <v>1841</v>
      </c>
      <c s="992"/>
      <c s="992"/>
      <c s="744"/>
      <c s="413"/>
      <c s="413"/>
      <c s="413"/>
    </row>
    <row r="135" spans="1:12" ht="14.4">
      <c r="A135" s="615">
        <v>8</v>
      </c>
      <c s="615">
        <v>10</v>
      </c>
      <c s="615">
        <f>30/12</f>
        <v>2.5</v>
      </c>
      <c s="991" t="s">
        <v>1842</v>
      </c>
      <c s="991"/>
      <c s="992" t="s">
        <v>1843</v>
      </c>
      <c s="992"/>
      <c s="992"/>
      <c s="413"/>
      <c s="413"/>
      <c s="413"/>
      <c s="413"/>
    </row>
    <row r="136" spans="1:12" ht="14.4">
      <c r="A136" s="615">
        <v>9</v>
      </c>
      <c s="615">
        <v>20</v>
      </c>
      <c s="615">
        <v>3</v>
      </c>
      <c s="991" t="s">
        <v>1844</v>
      </c>
      <c s="991"/>
      <c s="992" t="s">
        <v>1764</v>
      </c>
      <c s="992"/>
      <c s="992"/>
      <c s="744"/>
      <c s="413"/>
      <c s="413"/>
      <c s="413"/>
    </row>
    <row r="137" spans="1:12" ht="14.4">
      <c r="A137" s="615">
        <v>10</v>
      </c>
      <c s="615">
        <v>20</v>
      </c>
      <c s="615">
        <f>72/12</f>
        <v>6</v>
      </c>
      <c s="991" t="s">
        <v>1844</v>
      </c>
      <c s="991"/>
      <c s="992" t="s">
        <v>1764</v>
      </c>
      <c s="992"/>
      <c s="992"/>
      <c s="744"/>
      <c s="413"/>
      <c s="413"/>
      <c s="413"/>
    </row>
    <row r="138" spans="1:12" ht="14.4">
      <c r="A138" s="615">
        <v>11</v>
      </c>
      <c s="615">
        <v>32</v>
      </c>
      <c s="615">
        <v>5</v>
      </c>
      <c s="991" t="s">
        <v>1845</v>
      </c>
      <c s="991"/>
      <c s="992"/>
      <c s="992"/>
      <c s="992"/>
      <c s="744"/>
      <c s="413"/>
      <c s="413"/>
      <c s="413"/>
    </row>
    <row r="139" spans="1:12" ht="14.4">
      <c r="A139" s="615">
        <v>12</v>
      </c>
      <c s="615">
        <v>19</v>
      </c>
      <c s="615">
        <v>5</v>
      </c>
      <c s="991" t="s">
        <v>1846</v>
      </c>
      <c s="991"/>
      <c s="992"/>
      <c s="992"/>
      <c s="992"/>
      <c s="744"/>
      <c s="413"/>
      <c s="413"/>
      <c s="413"/>
    </row>
    <row r="140" spans="1:12" ht="14.4">
      <c r="A140" s="615">
        <v>13</v>
      </c>
      <c s="615">
        <v>30</v>
      </c>
      <c s="615">
        <v>10</v>
      </c>
      <c s="991" t="s">
        <v>1847</v>
      </c>
      <c s="991"/>
      <c s="992"/>
      <c s="992"/>
      <c s="992"/>
      <c s="744"/>
      <c s="413"/>
      <c s="413"/>
      <c s="413"/>
    </row>
    <row r="141" spans="1:12" ht="14.4">
      <c r="A141" s="615"/>
      <c s="615"/>
      <c s="615"/>
      <c s="991"/>
      <c s="991"/>
      <c s="992"/>
      <c s="992"/>
      <c s="992"/>
      <c s="744"/>
      <c s="413"/>
      <c s="413"/>
      <c s="413"/>
    </row>
    <row r="142" spans="1:12" ht="14.4">
      <c r="A142" s="615"/>
      <c s="615"/>
      <c s="615"/>
      <c s="991"/>
      <c s="991"/>
      <c s="992"/>
      <c s="992"/>
      <c s="992"/>
      <c s="744"/>
      <c s="413"/>
      <c s="413"/>
      <c s="413"/>
    </row>
    <row r="143" s="759" customFormat="1" ht="15" thickBot="1"/>
    <row r="144" ht="15" thickTop="1"/>
    <row r="145" spans="1:12" ht="14.4">
      <c r="A145" s="990" t="s">
        <v>1648</v>
      </c>
      <c s="990"/>
      <c s="990"/>
      <c s="990"/>
      <c s="990"/>
      <c s="990"/>
      <c s="990"/>
      <c s="990"/>
      <c s="755"/>
      <c s="751"/>
      <c s="751"/>
      <c s="751"/>
    </row>
    <row r="146" spans="1:12" ht="14.4">
      <c r="A146" s="990" t="s">
        <v>1914</v>
      </c>
      <c s="990"/>
      <c s="990"/>
      <c s="990"/>
      <c s="990"/>
      <c s="990"/>
      <c s="990"/>
      <c s="990"/>
      <c s="755"/>
      <c s="751"/>
      <c s="751"/>
      <c s="751"/>
    </row>
    <row r="147" spans="1:12" ht="21" thickBot="1">
      <c r="A147" s="747" t="s">
        <v>1650</v>
      </c>
      <c s="636" t="s">
        <v>1651</v>
      </c>
      <c s="747" t="s">
        <v>1652</v>
      </c>
      <c s="636" t="s">
        <v>1653</v>
      </c>
      <c s="636" t="s">
        <v>5</v>
      </c>
      <c s="636" t="s">
        <v>1654</v>
      </c>
      <c s="747" t="s">
        <v>1655</v>
      </c>
      <c s="747" t="s">
        <v>1656</v>
      </c>
      <c s="755"/>
      <c s="987" t="s">
        <v>1657</v>
      </c>
      <c s="987"/>
      <c s="987"/>
    </row>
    <row r="148" spans="1:12" ht="15" thickTop="1">
      <c r="A148" s="751">
        <v>1</v>
      </c>
      <c s="751" t="s">
        <v>1915</v>
      </c>
      <c s="751" t="s">
        <v>1916</v>
      </c>
      <c s="751" t="s">
        <v>1917</v>
      </c>
      <c s="748" t="s">
        <v>1918</v>
      </c>
      <c s="647" t="s">
        <v>1918</v>
      </c>
      <c s="637">
        <v>44648</v>
      </c>
      <c s="751" t="s">
        <v>1919</v>
      </c>
      <c s="751"/>
      <c s="638"/>
      <c s="638" t="s">
        <v>1661</v>
      </c>
      <c s="638" t="s">
        <v>1662</v>
      </c>
    </row>
    <row r="149" spans="1:12" ht="14.4">
      <c r="A149" s="751">
        <v>2</v>
      </c>
      <c s="751">
        <v>23208000</v>
      </c>
      <c s="751" t="s">
        <v>1920</v>
      </c>
      <c s="751" t="s">
        <v>1208</v>
      </c>
      <c s="751" t="s">
        <v>1926</v>
      </c>
      <c s="647" t="s">
        <v>1927</v>
      </c>
      <c s="637">
        <v>44862</v>
      </c>
      <c s="751" t="s">
        <v>1921</v>
      </c>
      <c s="751"/>
      <c s="638" t="s">
        <v>1626</v>
      </c>
      <c s="639">
        <f>K150+K154</f>
        <v>2877041.0589999999</v>
      </c>
      <c s="640">
        <v>99.999999999999986</v>
      </c>
    </row>
    <row r="150" spans="1:12" ht="14.4">
      <c r="A150" s="751">
        <v>3</v>
      </c>
      <c s="751">
        <v>23206000</v>
      </c>
      <c s="751" t="s">
        <v>1922</v>
      </c>
      <c s="751" t="s">
        <v>37</v>
      </c>
      <c s="751" t="s">
        <v>1926</v>
      </c>
      <c s="647" t="s">
        <v>1927</v>
      </c>
      <c s="637">
        <v>44890</v>
      </c>
      <c s="751" t="s">
        <v>1923</v>
      </c>
      <c s="751"/>
      <c s="638" t="s">
        <v>1670</v>
      </c>
      <c s="639">
        <f>K151+K152+K153</f>
        <v>2530891</v>
      </c>
      <c s="641">
        <f>(+K150/K149)*100</f>
        <v>87.96853948548393</v>
      </c>
    </row>
    <row r="151" spans="1:12" ht="14.4">
      <c r="A151" s="751">
        <v>4</v>
      </c>
      <c s="751">
        <v>23207000</v>
      </c>
      <c s="751" t="s">
        <v>1924</v>
      </c>
      <c s="751" t="s">
        <v>37</v>
      </c>
      <c s="751" t="s">
        <v>1926</v>
      </c>
      <c s="647" t="s">
        <v>1927</v>
      </c>
      <c s="637">
        <v>44890</v>
      </c>
      <c s="751" t="s">
        <v>1921</v>
      </c>
      <c s="751"/>
      <c s="751" t="s">
        <v>1680</v>
      </c>
      <c s="642">
        <f>D172+D173</f>
        <v>650000</v>
      </c>
      <c s="640"/>
    </row>
    <row r="152" spans="1:12" ht="14.4">
      <c r="A152" s="751">
        <v>5</v>
      </c>
      <c s="751">
        <v>20351000</v>
      </c>
      <c s="751" t="s">
        <v>1925</v>
      </c>
      <c s="751" t="s">
        <v>120</v>
      </c>
      <c s="751" t="s">
        <v>1926</v>
      </c>
      <c s="647" t="s">
        <v>1927</v>
      </c>
      <c s="637">
        <v>44733</v>
      </c>
      <c s="751" t="s">
        <v>1928</v>
      </c>
      <c s="751"/>
      <c s="751" t="s">
        <v>1676</v>
      </c>
      <c s="642">
        <f>C174+C175+C176+C177</f>
        <v>1380000</v>
      </c>
      <c s="643"/>
    </row>
    <row r="153" spans="1:12" ht="14.4">
      <c r="A153" s="751">
        <v>6</v>
      </c>
      <c s="751">
        <v>20352000</v>
      </c>
      <c s="751" t="s">
        <v>1929</v>
      </c>
      <c s="751" t="s">
        <v>120</v>
      </c>
      <c s="751" t="s">
        <v>1926</v>
      </c>
      <c s="647" t="s">
        <v>1927</v>
      </c>
      <c s="637">
        <v>44908</v>
      </c>
      <c s="751" t="s">
        <v>1930</v>
      </c>
      <c s="751"/>
      <c s="751" t="s">
        <v>1683</v>
      </c>
      <c s="642">
        <f>C178+C179+C180+C181+C182+C183</f>
        <v>500891</v>
      </c>
      <c s="643"/>
    </row>
    <row r="154" spans="1:12" ht="14.4">
      <c r="A154" s="751">
        <v>7</v>
      </c>
      <c s="751">
        <v>20593000</v>
      </c>
      <c s="751" t="s">
        <v>1931</v>
      </c>
      <c s="751" t="s">
        <v>247</v>
      </c>
      <c s="751" t="s">
        <v>1926</v>
      </c>
      <c s="647" t="s">
        <v>1927</v>
      </c>
      <c s="637">
        <v>44616</v>
      </c>
      <c s="751" t="s">
        <v>1932</v>
      </c>
      <c s="751"/>
      <c s="638" t="s">
        <v>1622</v>
      </c>
      <c s="639">
        <f>D168+D169+D170+D171</f>
        <v>346150.05900000001</v>
      </c>
      <c s="641">
        <f>(+K154/K149)*100</f>
        <v>12.031460514516072</v>
      </c>
    </row>
    <row r="155" spans="1:12" ht="14.4">
      <c r="A155" s="751">
        <v>8</v>
      </c>
      <c s="751">
        <v>20594000</v>
      </c>
      <c s="751" t="s">
        <v>1852</v>
      </c>
      <c s="751" t="s">
        <v>247</v>
      </c>
      <c s="751" t="s">
        <v>1926</v>
      </c>
      <c s="647" t="s">
        <v>1933</v>
      </c>
      <c s="637">
        <v>44860</v>
      </c>
      <c s="751" t="s">
        <v>1934</v>
      </c>
      <c s="751"/>
      <c s="638"/>
      <c s="639"/>
      <c s="640"/>
    </row>
    <row r="156" spans="1:12" ht="14.4">
      <c r="A156" s="751">
        <v>9</v>
      </c>
      <c s="751" t="s">
        <v>1935</v>
      </c>
      <c s="751" t="s">
        <v>1983</v>
      </c>
      <c s="751" t="s">
        <v>247</v>
      </c>
      <c s="751" t="s">
        <v>1926</v>
      </c>
      <c s="647" t="s">
        <v>1936</v>
      </c>
      <c s="637">
        <v>44911</v>
      </c>
      <c s="751" t="s">
        <v>1937</v>
      </c>
      <c s="751"/>
      <c s="638"/>
      <c s="639"/>
      <c s="643"/>
    </row>
    <row r="157" spans="1:12" ht="14.4">
      <c r="A157" s="751">
        <v>10</v>
      </c>
      <c s="751">
        <v>20595000</v>
      </c>
      <c s="751" t="s">
        <v>1853</v>
      </c>
      <c s="751" t="s">
        <v>247</v>
      </c>
      <c s="751" t="s">
        <v>1926</v>
      </c>
      <c s="647" t="s">
        <v>1927</v>
      </c>
      <c s="637">
        <v>44911</v>
      </c>
      <c s="751" t="s">
        <v>1938</v>
      </c>
      <c s="751"/>
      <c s="638"/>
      <c s="639"/>
      <c s="635"/>
    </row>
    <row r="158" spans="1:12" ht="14.4">
      <c r="A158" s="751">
        <v>11</v>
      </c>
      <c s="751">
        <v>20857000</v>
      </c>
      <c s="751" t="s">
        <v>1444</v>
      </c>
      <c s="751" t="s">
        <v>270</v>
      </c>
      <c s="751" t="s">
        <v>1926</v>
      </c>
      <c s="647" t="s">
        <v>1927</v>
      </c>
      <c s="637">
        <v>44628</v>
      </c>
      <c s="751" t="s">
        <v>1939</v>
      </c>
      <c s="751"/>
      <c s="638"/>
      <c s="639"/>
      <c s="635"/>
    </row>
    <row r="159" spans="1:12" ht="14.4">
      <c r="A159" s="751">
        <v>12</v>
      </c>
      <c s="751">
        <v>20858000</v>
      </c>
      <c s="751" t="s">
        <v>1940</v>
      </c>
      <c s="751" t="s">
        <v>270</v>
      </c>
      <c s="751" t="s">
        <v>1926</v>
      </c>
      <c s="647" t="s">
        <v>1927</v>
      </c>
      <c s="637">
        <v>44628</v>
      </c>
      <c s="751" t="s">
        <v>1939</v>
      </c>
      <c s="751"/>
      <c s="638"/>
      <c s="639"/>
      <c s="635"/>
    </row>
    <row r="160" spans="1:12" ht="14.4">
      <c r="A160" s="751">
        <v>13</v>
      </c>
      <c s="751">
        <v>20859000</v>
      </c>
      <c s="751" t="s">
        <v>1941</v>
      </c>
      <c s="751" t="s">
        <v>270</v>
      </c>
      <c s="751" t="s">
        <v>1926</v>
      </c>
      <c s="647" t="s">
        <v>1927</v>
      </c>
      <c s="637">
        <v>44628</v>
      </c>
      <c s="751" t="s">
        <v>1939</v>
      </c>
      <c s="751"/>
      <c s="638"/>
      <c s="639"/>
      <c s="635"/>
    </row>
    <row r="161" spans="1:12" ht="14.4">
      <c r="A161" s="751">
        <v>14</v>
      </c>
      <c s="751">
        <v>20860000</v>
      </c>
      <c s="751" t="s">
        <v>1942</v>
      </c>
      <c s="751" t="s">
        <v>270</v>
      </c>
      <c s="751" t="s">
        <v>1943</v>
      </c>
      <c s="748" t="s">
        <v>1943</v>
      </c>
      <c s="637">
        <v>44706</v>
      </c>
      <c s="751" t="s">
        <v>1944</v>
      </c>
      <c s="751"/>
      <c s="751"/>
      <c s="642"/>
      <c s="643"/>
    </row>
    <row r="162" spans="1:12" ht="14.4">
      <c r="A162" s="751">
        <v>15</v>
      </c>
      <c s="751">
        <v>20861000</v>
      </c>
      <c s="751" t="s">
        <v>1945</v>
      </c>
      <c s="751" t="s">
        <v>270</v>
      </c>
      <c s="751" t="s">
        <v>1926</v>
      </c>
      <c s="647" t="s">
        <v>1927</v>
      </c>
      <c s="637">
        <v>44916</v>
      </c>
      <c s="751" t="s">
        <v>1946</v>
      </c>
      <c s="751"/>
      <c s="751"/>
      <c s="642"/>
      <c s="643"/>
    </row>
    <row r="163" spans="1:12" ht="14.4">
      <c r="A163" s="751">
        <v>16</v>
      </c>
      <c s="751" t="s">
        <v>1947</v>
      </c>
      <c s="751" t="s">
        <v>1984</v>
      </c>
      <c s="751" t="s">
        <v>270</v>
      </c>
      <c s="751" t="s">
        <v>1948</v>
      </c>
      <c s="748" t="s">
        <v>1948</v>
      </c>
      <c s="637">
        <v>44918</v>
      </c>
      <c s="751" t="s">
        <v>1949</v>
      </c>
      <c s="751"/>
      <c s="751"/>
      <c s="751"/>
      <c s="751"/>
    </row>
    <row r="164" spans="1:12" ht="15" thickBot="1">
      <c r="A164" s="751"/>
      <c s="751"/>
      <c s="751"/>
      <c s="751"/>
      <c s="751"/>
      <c s="751"/>
      <c s="751"/>
      <c s="751"/>
      <c s="751"/>
      <c s="987" t="s">
        <v>1702</v>
      </c>
      <c s="987"/>
      <c s="987"/>
    </row>
    <row r="165" spans="1:12" ht="15" thickTop="1">
      <c r="A165" s="751"/>
      <c s="751"/>
      <c s="751"/>
      <c s="751"/>
      <c s="751"/>
      <c s="637"/>
      <c s="637"/>
      <c s="751"/>
      <c s="751"/>
      <c s="638"/>
      <c s="638" t="s">
        <v>1661</v>
      </c>
      <c s="638" t="s">
        <v>1662</v>
      </c>
    </row>
    <row r="166" spans="1:12" ht="14.4">
      <c r="A166" s="751"/>
      <c s="751"/>
      <c s="751"/>
      <c s="751"/>
      <c s="751"/>
      <c s="751"/>
      <c s="751"/>
      <c s="751"/>
      <c s="751"/>
      <c s="638" t="s">
        <v>1626</v>
      </c>
      <c s="639">
        <f>K149</f>
        <v>2877041.0589999999</v>
      </c>
      <c s="640">
        <v>100</v>
      </c>
    </row>
    <row r="167" spans="1:12" ht="21" thickBot="1">
      <c r="A167" s="747" t="s">
        <v>1650</v>
      </c>
      <c s="747" t="s">
        <v>1722</v>
      </c>
      <c s="747" t="s">
        <v>1723</v>
      </c>
      <c s="747" t="s">
        <v>1724</v>
      </c>
      <c s="987" t="s">
        <v>1725</v>
      </c>
      <c s="987"/>
      <c s="987"/>
      <c s="987"/>
      <c s="755"/>
      <c s="751" t="s">
        <v>1205</v>
      </c>
      <c s="642">
        <f>D178+D179+D180+D182+D174+D175+D176+D177+D169+D170+D171+D172+D173</f>
        <v>2784150.0589999999</v>
      </c>
      <c s="644">
        <f>(+K167/K166)*100</f>
        <v>96.771300857545398</v>
      </c>
    </row>
    <row r="168" spans="1:12" ht="15" thickTop="1">
      <c r="A168" s="751">
        <v>1</v>
      </c>
      <c s="751" t="s">
        <v>364</v>
      </c>
      <c s="13">
        <v>17000</v>
      </c>
      <c s="648">
        <v>17000</v>
      </c>
      <c s="981" t="s">
        <v>1950</v>
      </c>
      <c s="981"/>
      <c s="981"/>
      <c s="981"/>
      <c s="751"/>
      <c s="751" t="s">
        <v>1716</v>
      </c>
      <c s="642">
        <f>D181</f>
        <v>49000</v>
      </c>
      <c s="644">
        <f>(+K168/K166)*100</f>
        <v>1.703138710749974</v>
      </c>
    </row>
    <row r="169" spans="1:12" ht="14.4">
      <c r="A169" s="751">
        <v>2</v>
      </c>
      <c s="645" t="s">
        <v>927</v>
      </c>
      <c s="13">
        <v>23000000</v>
      </c>
      <c s="13">
        <v>179150.05900000001</v>
      </c>
      <c s="970" t="s">
        <v>1951</v>
      </c>
      <c s="970"/>
      <c s="970"/>
      <c s="970"/>
      <c s="751"/>
      <c s="751" t="s">
        <v>1948</v>
      </c>
      <c s="645">
        <f>D183</f>
        <v>26891</v>
      </c>
      <c s="644">
        <f>(+K169/K166)*100</f>
        <v>0.93467557287301128</v>
      </c>
    </row>
    <row r="170" spans="1:12" ht="14.4">
      <c r="A170" s="751">
        <v>3</v>
      </c>
      <c s="751" t="s">
        <v>364</v>
      </c>
      <c s="13">
        <v>50000</v>
      </c>
      <c s="13">
        <v>50000</v>
      </c>
      <c s="970" t="s">
        <v>1952</v>
      </c>
      <c s="970"/>
      <c s="970"/>
      <c s="970"/>
      <c s="751"/>
      <c s="751" t="s">
        <v>1953</v>
      </c>
      <c s="642">
        <f>D168</f>
        <v>17000</v>
      </c>
      <c s="644">
        <f>(+K170/K166)*100</f>
        <v>0.59088485883162367</v>
      </c>
    </row>
    <row r="171" spans="1:12" ht="14.4">
      <c r="A171" s="751">
        <v>4</v>
      </c>
      <c s="751" t="s">
        <v>364</v>
      </c>
      <c s="13">
        <v>100000</v>
      </c>
      <c s="13">
        <v>100000</v>
      </c>
      <c s="970" t="s">
        <v>1954</v>
      </c>
      <c s="970"/>
      <c s="970"/>
      <c s="970"/>
      <c s="751"/>
      <c s="751"/>
      <c s="642"/>
      <c s="643"/>
    </row>
    <row r="172" spans="1:12" ht="14.4">
      <c r="A172" s="751">
        <v>5</v>
      </c>
      <c s="751" t="s">
        <v>364</v>
      </c>
      <c s="645">
        <f>250000000/1000</f>
        <v>250000</v>
      </c>
      <c s="645">
        <f>250000000/1000</f>
        <v>250000</v>
      </c>
      <c s="984" t="s">
        <v>1955</v>
      </c>
      <c s="984"/>
      <c s="984"/>
      <c s="984"/>
      <c s="751"/>
      <c s="751"/>
      <c s="645"/>
      <c s="643"/>
    </row>
    <row r="173" spans="1:12" ht="14.4">
      <c r="A173" s="751">
        <v>6</v>
      </c>
      <c s="751" t="s">
        <v>364</v>
      </c>
      <c s="645">
        <f>400000000/1000</f>
        <v>400000</v>
      </c>
      <c s="645">
        <f>400000000/1000</f>
        <v>400000</v>
      </c>
      <c s="984" t="s">
        <v>1956</v>
      </c>
      <c s="984"/>
      <c s="984"/>
      <c s="984"/>
      <c s="751"/>
      <c s="638"/>
      <c s="639"/>
      <c s="640"/>
    </row>
    <row r="174" spans="1:12" ht="14.4">
      <c r="A174" s="751">
        <v>7</v>
      </c>
      <c s="751" t="s">
        <v>364</v>
      </c>
      <c s="645">
        <v>700000</v>
      </c>
      <c s="645">
        <v>700000</v>
      </c>
      <c s="971" t="s">
        <v>1957</v>
      </c>
      <c s="971"/>
      <c s="971"/>
      <c s="971"/>
      <c s="751"/>
      <c s="751"/>
      <c s="642"/>
      <c s="751"/>
    </row>
    <row r="175" spans="1:12" ht="14.4">
      <c r="A175" s="751">
        <v>8</v>
      </c>
      <c s="751" t="s">
        <v>364</v>
      </c>
      <c s="645">
        <v>80000</v>
      </c>
      <c s="649">
        <v>80000</v>
      </c>
      <c s="748" t="s">
        <v>1958</v>
      </c>
      <c s="748"/>
      <c s="748"/>
      <c s="748"/>
      <c s="751"/>
      <c s="751"/>
      <c s="751"/>
      <c s="751"/>
    </row>
    <row r="176" spans="1:12" ht="14.4">
      <c r="A176" s="751">
        <v>9</v>
      </c>
      <c s="751" t="s">
        <v>364</v>
      </c>
      <c s="645">
        <v>100000</v>
      </c>
      <c s="649">
        <v>100000</v>
      </c>
      <c s="748" t="s">
        <v>1959</v>
      </c>
      <c s="748"/>
      <c s="748"/>
      <c s="748"/>
      <c s="751"/>
      <c s="751"/>
      <c s="751"/>
      <c s="751"/>
    </row>
    <row r="177" spans="1:12" ht="14.4">
      <c r="A177" s="751">
        <v>10</v>
      </c>
      <c s="751" t="s">
        <v>364</v>
      </c>
      <c s="645">
        <v>500000</v>
      </c>
      <c s="649">
        <v>500000</v>
      </c>
      <c s="748" t="s">
        <v>1960</v>
      </c>
      <c s="748"/>
      <c s="748"/>
      <c s="748"/>
      <c s="751"/>
      <c s="751"/>
      <c s="751"/>
      <c s="751"/>
    </row>
    <row r="178" spans="1:12" ht="15" thickBot="1">
      <c r="A178" s="751">
        <v>11</v>
      </c>
      <c s="751" t="s">
        <v>364</v>
      </c>
      <c s="645">
        <v>75000</v>
      </c>
      <c s="649">
        <v>75000</v>
      </c>
      <c s="748" t="s">
        <v>1961</v>
      </c>
      <c s="748"/>
      <c s="748"/>
      <c s="748"/>
      <c s="751"/>
      <c s="987" t="s">
        <v>1730</v>
      </c>
      <c s="987"/>
      <c s="987"/>
    </row>
    <row r="179" spans="1:12" ht="15" thickTop="1">
      <c r="A179" s="751">
        <v>12</v>
      </c>
      <c s="751" t="s">
        <v>364</v>
      </c>
      <c s="645">
        <v>50000</v>
      </c>
      <c s="649">
        <v>50000</v>
      </c>
      <c s="748" t="s">
        <v>1962</v>
      </c>
      <c s="748"/>
      <c s="748"/>
      <c s="748"/>
      <c s="751"/>
      <c s="638"/>
      <c s="638" t="s">
        <v>1661</v>
      </c>
      <c s="638" t="s">
        <v>1662</v>
      </c>
    </row>
    <row r="180" spans="1:12" ht="14.4">
      <c r="A180" s="751">
        <v>13</v>
      </c>
      <c s="751" t="s">
        <v>364</v>
      </c>
      <c s="645">
        <v>50000</v>
      </c>
      <c s="649">
        <v>50000</v>
      </c>
      <c s="971" t="s">
        <v>1963</v>
      </c>
      <c s="971"/>
      <c s="971"/>
      <c s="971"/>
      <c s="751"/>
      <c s="638" t="s">
        <v>1626</v>
      </c>
      <c s="639">
        <f>K149</f>
        <v>2877041.0589999999</v>
      </c>
      <c s="640">
        <v>99.999999999999986</v>
      </c>
    </row>
    <row r="181" spans="1:12" ht="14.4">
      <c r="A181" s="751">
        <v>14</v>
      </c>
      <c s="751" t="s">
        <v>364</v>
      </c>
      <c s="645">
        <v>49000</v>
      </c>
      <c s="649">
        <v>49000</v>
      </c>
      <c s="748" t="s">
        <v>1964</v>
      </c>
      <c s="748"/>
      <c s="748"/>
      <c s="748"/>
      <c s="751"/>
      <c s="751" t="s">
        <v>1716</v>
      </c>
      <c s="642">
        <f>D181</f>
        <v>49000</v>
      </c>
      <c s="644">
        <f>(+K181/K180)*100</f>
        <v>1.703138710749974</v>
      </c>
    </row>
    <row r="182" spans="1:12" ht="14.4">
      <c r="A182" s="751">
        <v>15</v>
      </c>
      <c s="751" t="s">
        <v>364</v>
      </c>
      <c s="645">
        <v>250000</v>
      </c>
      <c s="649">
        <v>250000</v>
      </c>
      <c s="971" t="s">
        <v>1965</v>
      </c>
      <c s="971"/>
      <c s="971"/>
      <c s="971"/>
      <c s="751"/>
      <c s="751" t="s">
        <v>1948</v>
      </c>
      <c s="645">
        <f>D183</f>
        <v>26891</v>
      </c>
      <c s="644">
        <f>(+K182/K180)*100</f>
        <v>0.93467557287301128</v>
      </c>
    </row>
    <row r="183" spans="1:12" ht="14.4">
      <c r="A183" s="751">
        <v>16</v>
      </c>
      <c s="751" t="s">
        <v>364</v>
      </c>
      <c s="645">
        <v>26891</v>
      </c>
      <c s="649">
        <v>26891</v>
      </c>
      <c s="971" t="s">
        <v>1966</v>
      </c>
      <c s="971"/>
      <c s="971"/>
      <c s="971"/>
      <c s="751"/>
      <c s="751" t="s">
        <v>1967</v>
      </c>
      <c s="642">
        <f>D174+D177+D178+D179+D180+D182+D170+D171+D169+D172+D173</f>
        <v>2604150.0589999999</v>
      </c>
      <c s="644">
        <f>(+K183/K180)*100</f>
        <v>90.514872940504659</v>
      </c>
    </row>
    <row r="184" spans="1:12" ht="14.4">
      <c r="A184" s="751"/>
      <c s="751"/>
      <c s="645"/>
      <c s="751"/>
      <c s="751"/>
      <c s="751"/>
      <c s="751"/>
      <c s="751"/>
      <c s="751"/>
      <c s="751" t="s">
        <v>1968</v>
      </c>
      <c s="642">
        <f>D175</f>
        <v>80000</v>
      </c>
      <c s="644">
        <f>(+K184/K180)*100</f>
        <v>2.7806346297958759</v>
      </c>
    </row>
    <row r="185" spans="1:12" ht="14.4">
      <c r="A185" s="988" t="s">
        <v>1650</v>
      </c>
      <c s="988" t="s">
        <v>1752</v>
      </c>
      <c s="988" t="s">
        <v>1753</v>
      </c>
      <c s="988" t="s">
        <v>1754</v>
      </c>
      <c s="988"/>
      <c s="988" t="s">
        <v>1755</v>
      </c>
      <c s="988"/>
      <c s="988"/>
      <c s="755"/>
      <c s="751" t="s">
        <v>1969</v>
      </c>
      <c s="642">
        <f>D176</f>
        <v>100000</v>
      </c>
      <c s="644">
        <f>(+K185/K180)*100</f>
        <v>3.4757932872448452</v>
      </c>
    </row>
    <row r="186" spans="1:12" ht="15" thickBot="1">
      <c r="A186" s="989"/>
      <c s="989"/>
      <c s="989"/>
      <c s="989"/>
      <c s="989"/>
      <c s="989"/>
      <c s="989"/>
      <c s="989"/>
      <c s="755"/>
      <c s="751" t="s">
        <v>1953</v>
      </c>
      <c s="642">
        <f>D168</f>
        <v>17000</v>
      </c>
      <c s="644">
        <f>(+K186/K180)*100</f>
        <v>0.59088485883162367</v>
      </c>
    </row>
    <row r="187" spans="1:12" ht="15" thickTop="1">
      <c r="A187" s="751">
        <v>1</v>
      </c>
      <c s="751">
        <v>25</v>
      </c>
      <c s="751" t="s">
        <v>1970</v>
      </c>
      <c s="984" t="s">
        <v>1971</v>
      </c>
      <c s="984"/>
      <c s="971" t="s">
        <v>1985</v>
      </c>
      <c s="971"/>
      <c s="971"/>
      <c s="749"/>
      <c s="751"/>
      <c s="642"/>
      <c s="644"/>
    </row>
    <row r="188" spans="1:12" ht="14.4">
      <c r="A188" s="751">
        <v>2</v>
      </c>
      <c s="751">
        <v>15</v>
      </c>
      <c s="751">
        <v>4</v>
      </c>
      <c s="983" t="s">
        <v>1972</v>
      </c>
      <c s="983"/>
      <c s="984" t="s">
        <v>1973</v>
      </c>
      <c s="984"/>
      <c s="984"/>
      <c s="749"/>
      <c s="751"/>
      <c s="645"/>
      <c s="643"/>
    </row>
    <row r="189" spans="1:12" ht="14.4">
      <c r="A189" s="751">
        <v>3</v>
      </c>
      <c s="751">
        <v>20</v>
      </c>
      <c s="751">
        <v>5</v>
      </c>
      <c s="983" t="s">
        <v>1974</v>
      </c>
      <c s="983"/>
      <c s="984" t="s">
        <v>1975</v>
      </c>
      <c s="984"/>
      <c s="984"/>
      <c s="749"/>
      <c s="751"/>
      <c s="635"/>
      <c s="751"/>
    </row>
    <row r="190" spans="1:12" ht="14.4">
      <c r="A190" s="751">
        <v>4</v>
      </c>
      <c s="751">
        <v>20</v>
      </c>
      <c s="751">
        <v>5</v>
      </c>
      <c s="983" t="s">
        <v>1974</v>
      </c>
      <c s="983"/>
      <c s="984" t="s">
        <v>1975</v>
      </c>
      <c s="984"/>
      <c s="984"/>
      <c s="751"/>
      <c s="751"/>
      <c s="635"/>
      <c s="751"/>
    </row>
    <row r="191" spans="1:12" ht="14.4">
      <c r="A191" s="751">
        <v>5</v>
      </c>
      <c s="751">
        <v>20</v>
      </c>
      <c s="751" t="s">
        <v>1986</v>
      </c>
      <c s="983" t="s">
        <v>1987</v>
      </c>
      <c s="983"/>
      <c s="984" t="s">
        <v>1976</v>
      </c>
      <c s="984"/>
      <c s="984"/>
      <c s="749"/>
      <c s="751"/>
      <c s="642"/>
      <c s="751"/>
    </row>
    <row r="192" spans="1:12" ht="14.4">
      <c r="A192" s="751">
        <v>6</v>
      </c>
      <c s="751">
        <v>19</v>
      </c>
      <c s="751" t="s">
        <v>1988</v>
      </c>
      <c s="983" t="s">
        <v>1989</v>
      </c>
      <c s="983"/>
      <c s="984" t="s">
        <v>1976</v>
      </c>
      <c s="984"/>
      <c s="984"/>
      <c s="749"/>
      <c s="751"/>
      <c s="751"/>
      <c s="751"/>
    </row>
    <row r="193" spans="1:12" ht="14.4">
      <c r="A193" s="751">
        <v>7</v>
      </c>
      <c s="751">
        <v>16</v>
      </c>
      <c s="751">
        <v>5</v>
      </c>
      <c s="983" t="s">
        <v>1977</v>
      </c>
      <c s="983"/>
      <c s="984" t="s">
        <v>1978</v>
      </c>
      <c s="984"/>
      <c s="984"/>
      <c s="749"/>
      <c s="751"/>
      <c s="751"/>
      <c s="751"/>
    </row>
    <row r="194" spans="1:12" ht="14.4">
      <c r="A194" s="751">
        <v>8</v>
      </c>
      <c s="751">
        <v>16</v>
      </c>
      <c s="751">
        <v>5</v>
      </c>
      <c s="983" t="s">
        <v>1977</v>
      </c>
      <c s="983"/>
      <c s="984" t="s">
        <v>1978</v>
      </c>
      <c s="984"/>
      <c s="984"/>
      <c s="751"/>
      <c s="751"/>
      <c s="751"/>
      <c s="751"/>
    </row>
    <row r="195" spans="1:12" ht="14.4">
      <c r="A195" s="751">
        <v>9</v>
      </c>
      <c s="751">
        <v>11</v>
      </c>
      <c s="751">
        <v>5</v>
      </c>
      <c s="983" t="s">
        <v>1977</v>
      </c>
      <c s="983"/>
      <c s="984" t="s">
        <v>1978</v>
      </c>
      <c s="984"/>
      <c s="984"/>
      <c s="749"/>
      <c s="751"/>
      <c s="751"/>
      <c s="751"/>
    </row>
    <row r="196" spans="1:12" ht="14.4">
      <c r="A196" s="751">
        <v>10</v>
      </c>
      <c s="751">
        <v>18</v>
      </c>
      <c s="751">
        <v>5</v>
      </c>
      <c s="983" t="s">
        <v>1977</v>
      </c>
      <c s="983"/>
      <c s="984" t="s">
        <v>1978</v>
      </c>
      <c s="984"/>
      <c s="984"/>
      <c s="749"/>
      <c s="751"/>
      <c s="751"/>
      <c s="751"/>
    </row>
    <row r="197" spans="1:12" ht="14.4">
      <c r="A197" s="751">
        <v>11</v>
      </c>
      <c s="751">
        <v>15</v>
      </c>
      <c s="751">
        <v>2.5</v>
      </c>
      <c s="983" t="s">
        <v>1979</v>
      </c>
      <c s="983"/>
      <c s="984" t="s">
        <v>1980</v>
      </c>
      <c s="984"/>
      <c s="984"/>
      <c s="749"/>
      <c s="751"/>
      <c s="751"/>
      <c s="751"/>
    </row>
    <row r="198" spans="1:12" ht="14.4">
      <c r="A198" s="751">
        <v>12</v>
      </c>
      <c s="751">
        <v>15</v>
      </c>
      <c s="751">
        <v>2.5</v>
      </c>
      <c s="983" t="s">
        <v>1979</v>
      </c>
      <c s="983"/>
      <c s="984" t="s">
        <v>1980</v>
      </c>
      <c s="984"/>
      <c s="984"/>
      <c s="749"/>
      <c s="751"/>
      <c s="751"/>
      <c s="751"/>
    </row>
    <row r="199" spans="1:12" ht="14.4">
      <c r="A199" s="751">
        <v>13</v>
      </c>
      <c s="751">
        <v>15</v>
      </c>
      <c s="751">
        <v>2.5</v>
      </c>
      <c s="983" t="s">
        <v>1979</v>
      </c>
      <c s="983"/>
      <c s="984" t="s">
        <v>1980</v>
      </c>
      <c s="984"/>
      <c s="984"/>
      <c s="749"/>
      <c s="751"/>
      <c s="751"/>
      <c s="751"/>
    </row>
    <row r="200" spans="1:12" ht="14.4">
      <c r="A200" s="751">
        <v>14</v>
      </c>
      <c s="751">
        <v>10</v>
      </c>
      <c s="751">
        <v>2</v>
      </c>
      <c s="983" t="s">
        <v>1979</v>
      </c>
      <c s="983"/>
      <c s="984" t="s">
        <v>1981</v>
      </c>
      <c s="984"/>
      <c s="984"/>
      <c s="749"/>
      <c s="751"/>
      <c s="751"/>
      <c s="751"/>
    </row>
    <row r="201" spans="1:12" ht="14.4">
      <c r="A201" s="751">
        <v>15</v>
      </c>
      <c s="751">
        <v>15</v>
      </c>
      <c s="751">
        <v>2.5</v>
      </c>
      <c s="983" t="s">
        <v>1979</v>
      </c>
      <c s="983"/>
      <c s="984" t="s">
        <v>1980</v>
      </c>
      <c s="984"/>
      <c s="984"/>
      <c s="749"/>
      <c s="751"/>
      <c s="751"/>
      <c s="751"/>
    </row>
    <row r="202" spans="1:12" ht="14.4">
      <c r="A202" s="751">
        <v>16</v>
      </c>
      <c s="751">
        <v>15</v>
      </c>
      <c s="751">
        <v>3.5</v>
      </c>
      <c s="983" t="s">
        <v>1979</v>
      </c>
      <c s="983"/>
      <c s="984" t="s">
        <v>1980</v>
      </c>
      <c s="984"/>
      <c s="984"/>
      <c s="751"/>
      <c s="751"/>
      <c s="751"/>
      <c s="751"/>
    </row>
    <row r="203" spans="1:12" ht="14.4">
      <c r="A203" s="751"/>
      <c s="751"/>
      <c s="751"/>
      <c s="751"/>
      <c s="751"/>
      <c s="751"/>
      <c s="751"/>
      <c s="751"/>
      <c s="751"/>
      <c s="751"/>
      <c s="751"/>
      <c s="751"/>
    </row>
    <row r="204" spans="1:12" ht="14.4">
      <c r="A204" s="751" t="s">
        <v>1982</v>
      </c>
      <c s="751"/>
      <c s="751"/>
      <c s="751"/>
      <c s="751"/>
      <c s="751"/>
      <c s="751"/>
      <c s="751"/>
      <c s="751"/>
      <c s="751"/>
      <c s="751"/>
      <c s="751"/>
    </row>
    <row r="205" spans="1:12" ht="14.4">
      <c r="A205" s="674"/>
      <c s="674"/>
      <c s="674"/>
      <c s="674"/>
      <c s="674"/>
      <c s="674"/>
      <c s="674"/>
      <c s="674"/>
      <c s="674"/>
      <c s="674"/>
      <c s="674"/>
      <c s="674"/>
    </row>
    <row r="208" s="759" customFormat="1" ht="15" thickBot="1"/>
    <row r="209" ht="15" thickTop="1"/>
    <row r="210" spans="1:13" ht="14.4">
      <c r="A210" s="985" t="s">
        <v>1648</v>
      </c>
      <c s="985"/>
      <c s="985"/>
      <c s="985"/>
      <c s="985"/>
      <c s="985"/>
      <c s="985"/>
      <c s="985"/>
      <c s="756"/>
      <c s="755"/>
      <c s="751"/>
      <c s="751"/>
      <c s="751"/>
    </row>
    <row r="211" spans="1:13" ht="14.4">
      <c r="A211" s="985" t="s">
        <v>3682</v>
      </c>
      <c s="985"/>
      <c s="985"/>
      <c s="985"/>
      <c s="985"/>
      <c s="985"/>
      <c s="985"/>
      <c s="985"/>
      <c s="756"/>
      <c s="755"/>
      <c s="751"/>
      <c s="751"/>
      <c s="751"/>
    </row>
    <row r="212" spans="1:13" ht="22.2" thickBot="1">
      <c r="A212" s="753" t="s">
        <v>1650</v>
      </c>
      <c s="698" t="s">
        <v>1651</v>
      </c>
      <c s="699" t="s">
        <v>1652</v>
      </c>
      <c s="698" t="s">
        <v>1653</v>
      </c>
      <c s="698" t="s">
        <v>5</v>
      </c>
      <c s="698" t="s">
        <v>1654</v>
      </c>
      <c s="700" t="s">
        <v>1655</v>
      </c>
      <c s="700" t="s">
        <v>1656</v>
      </c>
      <c s="700"/>
      <c s="755"/>
      <c s="973" t="s">
        <v>1657</v>
      </c>
      <c s="973"/>
      <c s="973"/>
    </row>
    <row r="213" spans="1:13" ht="15" thickTop="1">
      <c r="A213" s="748">
        <v>1</v>
      </c>
      <c s="748">
        <v>23209000</v>
      </c>
      <c s="461" t="s">
        <v>3543</v>
      </c>
      <c s="748" t="s">
        <v>3544</v>
      </c>
      <c s="748" t="s">
        <v>1926</v>
      </c>
      <c s="647" t="s">
        <v>3545</v>
      </c>
      <c s="701">
        <v>44936</v>
      </c>
      <c s="748" t="s">
        <v>3546</v>
      </c>
      <c s="748"/>
      <c s="751"/>
      <c s="696"/>
      <c s="696" t="s">
        <v>1661</v>
      </c>
      <c s="696" t="s">
        <v>1662</v>
      </c>
    </row>
    <row r="214" spans="1:13" ht="14.4">
      <c r="A214" s="748">
        <v>2</v>
      </c>
      <c s="748">
        <v>23210000</v>
      </c>
      <c s="461" t="s">
        <v>3547</v>
      </c>
      <c s="748" t="s">
        <v>3548</v>
      </c>
      <c s="748" t="s">
        <v>3549</v>
      </c>
      <c s="748" t="s">
        <v>3549</v>
      </c>
      <c s="701">
        <v>44998</v>
      </c>
      <c s="748" t="s">
        <v>3550</v>
      </c>
      <c s="748"/>
      <c s="751"/>
      <c s="696" t="s">
        <v>1626</v>
      </c>
      <c s="716">
        <v>3971618.2467299998</v>
      </c>
      <c s="717">
        <v>100</v>
      </c>
    </row>
    <row r="215" spans="1:13" ht="14.4">
      <c r="A215" s="748">
        <v>3</v>
      </c>
      <c s="748">
        <v>20353000</v>
      </c>
      <c s="517" t="s">
        <v>3473</v>
      </c>
      <c s="748" t="s">
        <v>120</v>
      </c>
      <c s="748" t="s">
        <v>1926</v>
      </c>
      <c s="647" t="s">
        <v>3551</v>
      </c>
      <c s="702">
        <v>44949</v>
      </c>
      <c s="752" t="s">
        <v>3552</v>
      </c>
      <c s="752"/>
      <c s="751"/>
      <c s="696" t="s">
        <v>1670</v>
      </c>
      <c s="716">
        <v>3104726.9967299998</v>
      </c>
      <c s="718">
        <v>78.172845521753061</v>
      </c>
    </row>
    <row r="216" spans="1:13" ht="14.4">
      <c r="A216" s="748">
        <v>4</v>
      </c>
      <c s="748">
        <v>20354000</v>
      </c>
      <c s="517" t="s">
        <v>2018</v>
      </c>
      <c s="748" t="s">
        <v>120</v>
      </c>
      <c s="748" t="s">
        <v>1926</v>
      </c>
      <c s="647" t="s">
        <v>3551</v>
      </c>
      <c s="702">
        <v>44949</v>
      </c>
      <c s="752" t="s">
        <v>3553</v>
      </c>
      <c s="752"/>
      <c s="751"/>
      <c s="748" t="s">
        <v>1680</v>
      </c>
      <c s="719">
        <v>1210539.94673</v>
      </c>
      <c s="717"/>
    </row>
    <row r="217" spans="1:13" ht="14.4">
      <c r="A217" s="748">
        <v>5</v>
      </c>
      <c s="748">
        <v>20355000</v>
      </c>
      <c s="517" t="s">
        <v>3472</v>
      </c>
      <c s="748" t="s">
        <v>120</v>
      </c>
      <c s="748" t="s">
        <v>3554</v>
      </c>
      <c s="748" t="s">
        <v>3554</v>
      </c>
      <c s="702">
        <v>45030</v>
      </c>
      <c s="752" t="s">
        <v>3555</v>
      </c>
      <c s="752"/>
      <c s="751"/>
      <c s="748" t="s">
        <v>247</v>
      </c>
      <c s="719">
        <v>1150000</v>
      </c>
      <c s="720"/>
    </row>
    <row r="218" spans="1:13" ht="14.4">
      <c r="A218" s="748">
        <v>6</v>
      </c>
      <c s="748"/>
      <c s="517" t="s">
        <v>3556</v>
      </c>
      <c s="748" t="s">
        <v>120</v>
      </c>
      <c s="748" t="s">
        <v>1926</v>
      </c>
      <c s="647" t="s">
        <v>3557</v>
      </c>
      <c s="702">
        <v>45041</v>
      </c>
      <c s="752" t="s">
        <v>3558</v>
      </c>
      <c s="752"/>
      <c s="751"/>
      <c s="748" t="s">
        <v>1683</v>
      </c>
      <c s="719">
        <v>694187.05000000005</v>
      </c>
      <c s="720"/>
    </row>
    <row r="219" spans="1:13" ht="14.4">
      <c r="A219" s="748">
        <v>7</v>
      </c>
      <c s="748">
        <v>20356000</v>
      </c>
      <c s="517" t="s">
        <v>3474</v>
      </c>
      <c s="748" t="s">
        <v>120</v>
      </c>
      <c s="748" t="s">
        <v>1926</v>
      </c>
      <c s="647" t="s">
        <v>3559</v>
      </c>
      <c s="702">
        <v>45061</v>
      </c>
      <c s="752" t="s">
        <v>3560</v>
      </c>
      <c s="752"/>
      <c s="751"/>
      <c s="748" t="s">
        <v>3534</v>
      </c>
      <c s="719">
        <v>50000</v>
      </c>
      <c s="34"/>
    </row>
    <row r="220" spans="1:13" ht="14.4">
      <c r="A220" s="748">
        <v>8</v>
      </c>
      <c s="748">
        <v>31000000</v>
      </c>
      <c s="517" t="s">
        <v>2022</v>
      </c>
      <c s="748" t="s">
        <v>2022</v>
      </c>
      <c s="748" t="s">
        <v>1926</v>
      </c>
      <c s="647" t="s">
        <v>1927</v>
      </c>
      <c s="702">
        <v>45055</v>
      </c>
      <c s="748" t="s">
        <v>3558</v>
      </c>
      <c s="748"/>
      <c s="751"/>
      <c s="696" t="s">
        <v>1622</v>
      </c>
      <c s="716">
        <v>85869.25</v>
      </c>
      <c s="718">
        <v>2.1620720992179892</v>
      </c>
    </row>
    <row r="221" spans="1:13" ht="14.4">
      <c r="A221" s="748">
        <v>9</v>
      </c>
      <c s="748">
        <v>20863000</v>
      </c>
      <c s="517" t="s">
        <v>3654</v>
      </c>
      <c s="748" t="s">
        <v>270</v>
      </c>
      <c s="748" t="s">
        <v>126</v>
      </c>
      <c s="647" t="s">
        <v>126</v>
      </c>
      <c s="702">
        <v>45070</v>
      </c>
      <c s="748" t="s">
        <v>3561</v>
      </c>
      <c s="748"/>
      <c s="751"/>
      <c s="696" t="s">
        <v>3635</v>
      </c>
      <c s="716">
        <v>656022</v>
      </c>
      <c s="717">
        <v>16.517750681101599</v>
      </c>
    </row>
    <row r="222" spans="1:13" ht="14.4">
      <c r="A222" s="748">
        <v>10</v>
      </c>
      <c s="748">
        <v>20597000</v>
      </c>
      <c s="461" t="s">
        <v>3562</v>
      </c>
      <c s="748" t="s">
        <v>247</v>
      </c>
      <c s="748" t="s">
        <v>1926</v>
      </c>
      <c s="647" t="s">
        <v>3563</v>
      </c>
      <c s="702">
        <v>45029</v>
      </c>
      <c s="748" t="s">
        <v>3564</v>
      </c>
      <c s="748"/>
      <c s="751"/>
      <c s="696" t="s">
        <v>1691</v>
      </c>
      <c s="716">
        <v>125000</v>
      </c>
      <c s="717">
        <v>3.1473316979273558</v>
      </c>
    </row>
    <row r="223" spans="1:13" ht="14.4">
      <c r="A223" s="748">
        <v>11</v>
      </c>
      <c s="748">
        <v>20357000</v>
      </c>
      <c s="517" t="s">
        <v>3565</v>
      </c>
      <c s="748" t="s">
        <v>120</v>
      </c>
      <c s="748" t="s">
        <v>1926</v>
      </c>
      <c s="647" t="s">
        <v>1936</v>
      </c>
      <c s="702">
        <v>45110</v>
      </c>
      <c s="752" t="s">
        <v>3566</v>
      </c>
      <c s="752"/>
      <c s="751"/>
      <c s="638"/>
      <c s="639"/>
      <c s="751"/>
    </row>
    <row r="224" spans="1:13" ht="14.4">
      <c r="A224" s="748">
        <v>12</v>
      </c>
      <c s="748">
        <v>20358000</v>
      </c>
      <c s="517" t="s">
        <v>3481</v>
      </c>
      <c s="748" t="s">
        <v>120</v>
      </c>
      <c s="748" t="s">
        <v>1926</v>
      </c>
      <c s="647" t="s">
        <v>3567</v>
      </c>
      <c s="702">
        <v>45156</v>
      </c>
      <c s="752" t="s">
        <v>3568</v>
      </c>
      <c s="752"/>
      <c s="751"/>
      <c s="638"/>
      <c s="639"/>
      <c s="751"/>
    </row>
    <row r="225" spans="1:13" ht="14.4">
      <c r="A225" s="748">
        <v>13</v>
      </c>
      <c s="748">
        <v>20359000</v>
      </c>
      <c s="517" t="s">
        <v>3482</v>
      </c>
      <c s="748" t="s">
        <v>120</v>
      </c>
      <c s="748" t="s">
        <v>1926</v>
      </c>
      <c s="647" t="s">
        <v>3567</v>
      </c>
      <c s="702">
        <v>45156</v>
      </c>
      <c s="752" t="s">
        <v>3569</v>
      </c>
      <c s="752"/>
      <c s="751"/>
      <c s="638"/>
      <c s="639"/>
      <c s="751"/>
    </row>
    <row r="226" spans="1:13" ht="14.4">
      <c r="A226" s="748">
        <v>14</v>
      </c>
      <c s="748">
        <v>20360000</v>
      </c>
      <c s="517" t="s">
        <v>3570</v>
      </c>
      <c s="748" t="s">
        <v>120</v>
      </c>
      <c s="748" t="s">
        <v>3571</v>
      </c>
      <c s="647" t="s">
        <v>3572</v>
      </c>
      <c s="702">
        <v>45128</v>
      </c>
      <c s="752" t="s">
        <v>3573</v>
      </c>
      <c s="752"/>
      <c s="751"/>
      <c s="638"/>
      <c s="639"/>
      <c s="751"/>
    </row>
    <row r="227" spans="1:13" ht="14.4">
      <c r="A227" s="748">
        <v>15</v>
      </c>
      <c s="748">
        <v>20598000</v>
      </c>
      <c s="461" t="s">
        <v>3483</v>
      </c>
      <c s="748" t="s">
        <v>247</v>
      </c>
      <c s="748" t="s">
        <v>1926</v>
      </c>
      <c s="647" t="s">
        <v>1927</v>
      </c>
      <c s="701">
        <v>45160</v>
      </c>
      <c s="748" t="s">
        <v>3574</v>
      </c>
      <c s="748"/>
      <c s="751"/>
      <c s="638"/>
      <c s="639"/>
      <c s="751"/>
    </row>
    <row r="228" spans="1:13" ht="14.4">
      <c r="A228" s="748">
        <v>16</v>
      </c>
      <c s="748">
        <v>20100000</v>
      </c>
      <c s="461" t="s">
        <v>3535</v>
      </c>
      <c s="748" t="s">
        <v>3534</v>
      </c>
      <c s="748" t="s">
        <v>126</v>
      </c>
      <c s="647" t="s">
        <v>126</v>
      </c>
      <c s="701">
        <v>45050</v>
      </c>
      <c s="748" t="s">
        <v>3575</v>
      </c>
      <c s="748"/>
      <c s="751"/>
      <c s="638"/>
      <c s="639"/>
      <c s="751"/>
    </row>
    <row r="229" spans="1:13" ht="14.4">
      <c r="A229" s="748">
        <v>17</v>
      </c>
      <c s="748">
        <v>20864000</v>
      </c>
      <c s="517" t="s">
        <v>3576</v>
      </c>
      <c s="748" t="s">
        <v>270</v>
      </c>
      <c s="748" t="s">
        <v>3577</v>
      </c>
      <c s="748" t="s">
        <v>3577</v>
      </c>
      <c s="702">
        <v>45113</v>
      </c>
      <c s="748" t="s">
        <v>3578</v>
      </c>
      <c s="748"/>
      <c s="751"/>
      <c s="638"/>
      <c s="639"/>
      <c s="751"/>
    </row>
    <row r="230" spans="1:13" ht="14.4">
      <c r="A230" s="748">
        <v>18</v>
      </c>
      <c s="748">
        <v>20865000</v>
      </c>
      <c s="517" t="s">
        <v>3579</v>
      </c>
      <c s="748" t="s">
        <v>270</v>
      </c>
      <c s="748" t="s">
        <v>1926</v>
      </c>
      <c s="647" t="s">
        <v>3580</v>
      </c>
      <c s="702">
        <v>45135</v>
      </c>
      <c s="748" t="s">
        <v>3581</v>
      </c>
      <c s="748"/>
      <c s="751"/>
      <c s="638"/>
      <c s="639"/>
      <c s="751"/>
    </row>
    <row r="231" spans="1:13" ht="14.4">
      <c r="A231" s="748">
        <v>19</v>
      </c>
      <c s="748">
        <v>20866000</v>
      </c>
      <c s="517" t="s">
        <v>3582</v>
      </c>
      <c s="748" t="s">
        <v>270</v>
      </c>
      <c s="748" t="s">
        <v>1926</v>
      </c>
      <c s="748" t="s">
        <v>3580</v>
      </c>
      <c s="702">
        <v>45135</v>
      </c>
      <c s="748" t="s">
        <v>3583</v>
      </c>
      <c s="748"/>
      <c s="751"/>
      <c s="638"/>
      <c s="639"/>
      <c s="751"/>
    </row>
    <row r="232" spans="1:13" ht="14.4">
      <c r="A232" s="748">
        <v>20</v>
      </c>
      <c s="748">
        <v>20867000</v>
      </c>
      <c s="517" t="s">
        <v>3484</v>
      </c>
      <c s="748" t="s">
        <v>270</v>
      </c>
      <c s="748" t="s">
        <v>1926</v>
      </c>
      <c s="647" t="s">
        <v>1936</v>
      </c>
      <c s="702">
        <v>45145</v>
      </c>
      <c s="748" t="s">
        <v>3584</v>
      </c>
      <c s="748"/>
      <c s="751"/>
      <c s="638"/>
      <c s="639"/>
      <c s="751"/>
    </row>
    <row r="233" spans="1:13" ht="14.4">
      <c r="A233" s="748">
        <v>21</v>
      </c>
      <c s="748">
        <v>20868000</v>
      </c>
      <c s="517" t="s">
        <v>3536</v>
      </c>
      <c s="748" t="s">
        <v>270</v>
      </c>
      <c s="748" t="s">
        <v>1926</v>
      </c>
      <c s="748" t="s">
        <v>3585</v>
      </c>
      <c s="702">
        <v>45184</v>
      </c>
      <c s="748" t="s">
        <v>3586</v>
      </c>
      <c s="748"/>
      <c s="748"/>
      <c s="696"/>
      <c s="639"/>
      <c s="635"/>
    </row>
    <row r="234" spans="1:13" ht="14.4">
      <c r="A234" s="748">
        <v>22</v>
      </c>
      <c s="748">
        <v>20869000</v>
      </c>
      <c s="461" t="s">
        <v>3587</v>
      </c>
      <c s="748" t="s">
        <v>270</v>
      </c>
      <c s="748" t="s">
        <v>3588</v>
      </c>
      <c s="748" t="s">
        <v>3588</v>
      </c>
      <c s="702">
        <v>45198</v>
      </c>
      <c s="748" t="s">
        <v>3553</v>
      </c>
      <c s="748"/>
      <c s="748"/>
      <c s="696"/>
      <c s="639"/>
      <c s="635"/>
    </row>
    <row r="235" spans="1:13" ht="14.4">
      <c r="A235" s="748">
        <v>23</v>
      </c>
      <c s="748">
        <v>20599000</v>
      </c>
      <c s="461" t="s">
        <v>3589</v>
      </c>
      <c s="748" t="s">
        <v>247</v>
      </c>
      <c s="748" t="s">
        <v>3554</v>
      </c>
      <c s="748" t="s">
        <v>3554</v>
      </c>
      <c s="701">
        <v>45210</v>
      </c>
      <c s="748" t="s">
        <v>3590</v>
      </c>
      <c s="748"/>
      <c s="748"/>
      <c s="696"/>
      <c s="639"/>
      <c s="635"/>
    </row>
    <row r="236" spans="1:13" ht="14.4">
      <c r="A236" s="748">
        <v>24</v>
      </c>
      <c s="748">
        <v>20370000</v>
      </c>
      <c s="461" t="s">
        <v>3591</v>
      </c>
      <c s="748" t="s">
        <v>120</v>
      </c>
      <c s="748" t="s">
        <v>1926</v>
      </c>
      <c s="647" t="s">
        <v>3592</v>
      </c>
      <c s="701">
        <v>45205</v>
      </c>
      <c s="748" t="s">
        <v>3593</v>
      </c>
      <c s="748"/>
      <c s="748"/>
      <c s="696"/>
      <c s="639"/>
      <c s="635"/>
    </row>
    <row r="237" spans="1:13" ht="14.4">
      <c r="A237" s="748">
        <v>25</v>
      </c>
      <c s="748">
        <v>20380000</v>
      </c>
      <c s="461" t="s">
        <v>3655</v>
      </c>
      <c s="748" t="s">
        <v>120</v>
      </c>
      <c s="748" t="s">
        <v>3656</v>
      </c>
      <c s="748" t="s">
        <v>3656</v>
      </c>
      <c s="701">
        <v>45246</v>
      </c>
      <c s="748" t="s">
        <v>3657</v>
      </c>
      <c s="748"/>
      <c s="748"/>
      <c s="748"/>
      <c s="642"/>
      <c s="751"/>
    </row>
    <row r="238" spans="1:13" ht="14.4">
      <c r="A238" s="748">
        <v>26</v>
      </c>
      <c s="748">
        <v>23220000</v>
      </c>
      <c s="461" t="s">
        <v>3594</v>
      </c>
      <c s="748" t="s">
        <v>34</v>
      </c>
      <c s="748" t="s">
        <v>947</v>
      </c>
      <c s="748" t="s">
        <v>947</v>
      </c>
      <c s="701">
        <v>45201</v>
      </c>
      <c s="748" t="s">
        <v>3595</v>
      </c>
      <c s="748"/>
      <c s="748"/>
      <c s="748"/>
      <c s="642"/>
      <c s="643"/>
    </row>
    <row r="239" spans="1:13" ht="14.4">
      <c r="A239" s="748">
        <v>27</v>
      </c>
      <c s="748">
        <v>20599900</v>
      </c>
      <c s="461" t="s">
        <v>3596</v>
      </c>
      <c s="748" t="s">
        <v>247</v>
      </c>
      <c s="748" t="s">
        <v>1926</v>
      </c>
      <c s="647" t="s">
        <v>3597</v>
      </c>
      <c s="701">
        <v>45181</v>
      </c>
      <c s="748" t="s">
        <v>3598</v>
      </c>
      <c s="748"/>
      <c s="748"/>
      <c s="1"/>
      <c s="693"/>
      <c s="2"/>
    </row>
    <row r="240" spans="1:13" ht="14.4">
      <c r="A240" s="748">
        <v>28</v>
      </c>
      <c s="748">
        <v>20870000</v>
      </c>
      <c s="461" t="s">
        <v>3660</v>
      </c>
      <c s="748" t="s">
        <v>270</v>
      </c>
      <c s="748" t="s">
        <v>1926</v>
      </c>
      <c s="647" t="s">
        <v>3567</v>
      </c>
      <c s="701" t="s">
        <v>3673</v>
      </c>
      <c s="748" t="s">
        <v>3675</v>
      </c>
      <c s="748"/>
      <c s="751"/>
      <c s="674"/>
      <c s="674"/>
      <c s="674"/>
    </row>
    <row r="241" spans="1:13" ht="14.4">
      <c r="A241" s="748">
        <v>29</v>
      </c>
      <c s="748">
        <v>28113000</v>
      </c>
      <c s="461" t="s">
        <v>3674</v>
      </c>
      <c s="748" t="s">
        <v>13</v>
      </c>
      <c s="748" t="s">
        <v>3656</v>
      </c>
      <c s="748" t="s">
        <v>3656</v>
      </c>
      <c s="701">
        <v>45288</v>
      </c>
      <c s="748" t="s">
        <v>3676</v>
      </c>
      <c s="748"/>
      <c s="751"/>
      <c s="711"/>
      <c s="711"/>
      <c s="711"/>
    </row>
    <row r="242" spans="1:13" ht="14.4">
      <c r="A242" s="748"/>
      <c s="748"/>
      <c s="461"/>
      <c s="748"/>
      <c s="748"/>
      <c s="647"/>
      <c s="701"/>
      <c s="748"/>
      <c s="748"/>
      <c s="755"/>
      <c s="986"/>
      <c s="986"/>
      <c s="986"/>
    </row>
    <row r="243" spans="1:13" ht="14.4">
      <c r="A243" s="748"/>
      <c s="748"/>
      <c s="461"/>
      <c s="748"/>
      <c s="748"/>
      <c s="748"/>
      <c s="460"/>
      <c s="748"/>
      <c s="748"/>
      <c s="751"/>
      <c s="638"/>
      <c s="639"/>
      <c s="640"/>
    </row>
    <row r="244" spans="1:13" ht="21" thickBot="1">
      <c r="A244" s="753" t="s">
        <v>1650</v>
      </c>
      <c s="753" t="s">
        <v>1722</v>
      </c>
      <c s="699" t="s">
        <v>1723</v>
      </c>
      <c s="753" t="s">
        <v>1724</v>
      </c>
      <c s="973" t="s">
        <v>1725</v>
      </c>
      <c s="973"/>
      <c s="973"/>
      <c s="973"/>
      <c s="973"/>
      <c s="751"/>
      <c s="973" t="s">
        <v>1702</v>
      </c>
      <c s="973"/>
      <c s="973"/>
    </row>
    <row r="245" spans="1:13" ht="15" thickTop="1">
      <c r="A245" s="748">
        <v>1</v>
      </c>
      <c s="748" t="s">
        <v>364</v>
      </c>
      <c s="703">
        <f>30000000/1000</f>
        <v>30000</v>
      </c>
      <c s="691">
        <v>30000</v>
      </c>
      <c s="981" t="s">
        <v>3599</v>
      </c>
      <c s="981"/>
      <c s="981"/>
      <c s="981"/>
      <c s="981"/>
      <c s="751"/>
      <c s="696"/>
      <c s="696" t="s">
        <v>1661</v>
      </c>
      <c s="696" t="s">
        <v>1662</v>
      </c>
    </row>
    <row r="246" spans="1:13" ht="14.4">
      <c r="A246" s="748">
        <v>2</v>
      </c>
      <c s="649" t="s">
        <v>364</v>
      </c>
      <c s="703">
        <f>40000000/1000</f>
        <v>40000</v>
      </c>
      <c s="691">
        <v>40000</v>
      </c>
      <c s="970" t="s">
        <v>3600</v>
      </c>
      <c s="970"/>
      <c s="970"/>
      <c s="970"/>
      <c s="970"/>
      <c s="751"/>
      <c s="696" t="s">
        <v>1626</v>
      </c>
      <c s="716">
        <v>3971618.2467299998</v>
      </c>
      <c s="717">
        <v>100</v>
      </c>
    </row>
    <row r="247" spans="1:13" ht="14.4">
      <c r="A247" s="748">
        <v>3</v>
      </c>
      <c s="704" t="s">
        <v>364</v>
      </c>
      <c s="703">
        <v>49000</v>
      </c>
      <c s="705">
        <v>49000</v>
      </c>
      <c s="982" t="s">
        <v>3601</v>
      </c>
      <c s="982"/>
      <c s="982"/>
      <c s="982"/>
      <c s="982"/>
      <c s="751"/>
      <c s="748" t="s">
        <v>1205</v>
      </c>
      <c s="719">
        <v>2188259.9967299998</v>
      </c>
      <c s="721">
        <v>55.097440408117926</v>
      </c>
    </row>
    <row r="248" spans="1:13" ht="14.4">
      <c r="A248" s="748">
        <v>4</v>
      </c>
      <c s="704" t="s">
        <v>364</v>
      </c>
      <c s="703">
        <v>35000</v>
      </c>
      <c s="705">
        <v>35000</v>
      </c>
      <c s="979" t="s">
        <v>3601</v>
      </c>
      <c s="979"/>
      <c s="979"/>
      <c s="979"/>
      <c s="979"/>
      <c s="751"/>
      <c s="748" t="s">
        <v>3549</v>
      </c>
      <c s="722">
        <v>40000</v>
      </c>
      <c s="721">
        <v>1.0071461433367541</v>
      </c>
    </row>
    <row r="249" spans="1:13" ht="14.4">
      <c r="A249" s="748">
        <v>5</v>
      </c>
      <c s="704" t="s">
        <v>364</v>
      </c>
      <c s="703">
        <v>300000</v>
      </c>
      <c s="705">
        <v>300000</v>
      </c>
      <c s="979" t="s">
        <v>3602</v>
      </c>
      <c s="979"/>
      <c s="979"/>
      <c s="979"/>
      <c s="979"/>
      <c s="751"/>
      <c s="748" t="s">
        <v>3554</v>
      </c>
      <c s="649">
        <v>600000</v>
      </c>
      <c s="719">
        <v>15.10719215005131</v>
      </c>
    </row>
    <row r="250" spans="1:13" ht="14.4">
      <c r="A250" s="748">
        <v>6</v>
      </c>
      <c s="704" t="s">
        <v>364</v>
      </c>
      <c s="703">
        <v>85000</v>
      </c>
      <c s="705">
        <v>85000</v>
      </c>
      <c s="979" t="s">
        <v>3603</v>
      </c>
      <c s="979"/>
      <c s="979"/>
      <c s="979"/>
      <c s="979"/>
      <c s="751"/>
      <c s="748" t="s">
        <v>126</v>
      </c>
      <c s="719">
        <v>125000</v>
      </c>
      <c s="721">
        <v>3.1473316979273558</v>
      </c>
    </row>
    <row r="251" spans="1:13" ht="14.4">
      <c r="A251" s="748">
        <v>7</v>
      </c>
      <c s="704" t="s">
        <v>364</v>
      </c>
      <c s="703">
        <v>9539.9467299999997</v>
      </c>
      <c s="705">
        <v>9539.9467299999997</v>
      </c>
      <c s="980" t="s">
        <v>3604</v>
      </c>
      <c s="980"/>
      <c s="980"/>
      <c s="980"/>
      <c s="980"/>
      <c s="751"/>
      <c s="748" t="s">
        <v>3571</v>
      </c>
      <c s="722">
        <v>40000</v>
      </c>
      <c s="721">
        <v>1.0071461433367541</v>
      </c>
    </row>
    <row r="252" spans="1:13" ht="14.4">
      <c r="A252" s="748">
        <v>8</v>
      </c>
      <c s="704" t="s">
        <v>364</v>
      </c>
      <c s="703">
        <v>656022</v>
      </c>
      <c s="706">
        <v>656022</v>
      </c>
      <c s="971" t="s">
        <v>3605</v>
      </c>
      <c s="971"/>
      <c s="971"/>
      <c s="971"/>
      <c s="971"/>
      <c s="751"/>
      <c s="748" t="s">
        <v>3577</v>
      </c>
      <c s="649">
        <v>26467</v>
      </c>
      <c s="721">
        <v>0.66640342439234679</v>
      </c>
    </row>
    <row r="253" spans="1:13" ht="14.4">
      <c r="A253" s="748">
        <v>9</v>
      </c>
      <c s="748" t="s">
        <v>364</v>
      </c>
      <c s="703">
        <f>75000000/1000</f>
        <v>75000</v>
      </c>
      <c s="691">
        <v>75000</v>
      </c>
      <c s="970" t="s">
        <v>3606</v>
      </c>
      <c s="970"/>
      <c s="970"/>
      <c s="970"/>
      <c s="970"/>
      <c s="751"/>
      <c s="748" t="s">
        <v>3636</v>
      </c>
      <c s="649">
        <v>30000</v>
      </c>
      <c s="721">
        <v>0.75535960750256548</v>
      </c>
    </row>
    <row r="254" spans="1:13" ht="14.4">
      <c r="A254" s="748">
        <v>10</v>
      </c>
      <c s="748" t="s">
        <v>364</v>
      </c>
      <c s="703">
        <v>200000</v>
      </c>
      <c s="648">
        <v>200000</v>
      </c>
      <c s="748" t="s">
        <v>3607</v>
      </c>
      <c s="748"/>
      <c s="748"/>
      <c s="748"/>
      <c s="748"/>
      <c s="751"/>
      <c s="748" t="s">
        <v>3656</v>
      </c>
      <c s="719">
        <v>250000</v>
      </c>
      <c s="721">
        <v>6.2946633958547116</v>
      </c>
    </row>
    <row r="255" spans="1:13" ht="14.4">
      <c r="A255" s="748">
        <v>11</v>
      </c>
      <c s="748" t="s">
        <v>364</v>
      </c>
      <c s="703">
        <v>42000</v>
      </c>
      <c s="703">
        <v>42000</v>
      </c>
      <c s="704" t="s">
        <v>3608</v>
      </c>
      <c s="704"/>
      <c s="704"/>
      <c s="704"/>
      <c s="704"/>
      <c s="751"/>
      <c s="748" t="s">
        <v>947</v>
      </c>
      <c s="719">
        <v>15869.25</v>
      </c>
      <c s="721">
        <v>0.39956634837866956</v>
      </c>
    </row>
    <row r="256" spans="1:13" ht="14.4">
      <c r="A256" s="748">
        <v>12</v>
      </c>
      <c s="748" t="s">
        <v>364</v>
      </c>
      <c s="703">
        <v>450000</v>
      </c>
      <c s="703">
        <v>450000</v>
      </c>
      <c s="704" t="s">
        <v>3609</v>
      </c>
      <c s="704"/>
      <c s="704"/>
      <c s="704"/>
      <c s="704"/>
      <c s="751"/>
      <c s="647" t="s">
        <v>3557</v>
      </c>
      <c s="719">
        <v>656022</v>
      </c>
      <c s="721">
        <v>16.517750681101599</v>
      </c>
    </row>
    <row r="257" spans="1:13" ht="14.4">
      <c r="A257" s="748">
        <v>13</v>
      </c>
      <c s="748" t="s">
        <v>364</v>
      </c>
      <c s="703">
        <v>50000</v>
      </c>
      <c s="703">
        <v>50000</v>
      </c>
      <c s="704" t="s">
        <v>3609</v>
      </c>
      <c s="704"/>
      <c s="704"/>
      <c s="704"/>
      <c s="754"/>
      <c s="751"/>
      <c s="751"/>
      <c s="751"/>
      <c s="751"/>
    </row>
    <row r="258" spans="1:13" ht="14.4">
      <c r="A258" s="748">
        <v>14</v>
      </c>
      <c s="748" t="s">
        <v>364</v>
      </c>
      <c s="703">
        <v>40000</v>
      </c>
      <c s="703">
        <v>40000</v>
      </c>
      <c s="704" t="s">
        <v>3610</v>
      </c>
      <c s="704"/>
      <c s="704"/>
      <c s="704"/>
      <c s="704"/>
      <c s="751"/>
      <c s="751"/>
      <c s="751"/>
      <c s="751"/>
    </row>
    <row r="259" spans="1:13" ht="14.4">
      <c r="A259" s="748">
        <v>15</v>
      </c>
      <c s="748" t="s">
        <v>364</v>
      </c>
      <c s="703">
        <v>500000</v>
      </c>
      <c s="691">
        <v>500000</v>
      </c>
      <c s="748" t="s">
        <v>3611</v>
      </c>
      <c s="748"/>
      <c s="460"/>
      <c s="460"/>
      <c s="748"/>
      <c s="751"/>
      <c s="751"/>
      <c s="751"/>
      <c s="751"/>
    </row>
    <row r="260" spans="1:13" ht="14.4">
      <c r="A260" s="748">
        <v>16</v>
      </c>
      <c s="748" t="s">
        <v>364</v>
      </c>
      <c s="703">
        <v>50000</v>
      </c>
      <c s="691">
        <v>50000</v>
      </c>
      <c s="971" t="s">
        <v>3612</v>
      </c>
      <c s="971"/>
      <c s="971"/>
      <c s="971"/>
      <c s="971"/>
      <c s="751"/>
      <c s="751"/>
      <c s="751"/>
      <c s="751"/>
    </row>
    <row r="261" spans="1:13" ht="14.4">
      <c r="A261" s="748">
        <v>17</v>
      </c>
      <c s="748" t="s">
        <v>364</v>
      </c>
      <c s="703">
        <v>26467</v>
      </c>
      <c s="703">
        <v>26467</v>
      </c>
      <c s="748" t="s">
        <v>3613</v>
      </c>
      <c s="748"/>
      <c s="460"/>
      <c s="460"/>
      <c s="748"/>
      <c s="751"/>
      <c s="751"/>
      <c s="751"/>
      <c s="751"/>
    </row>
    <row r="262" spans="1:13" ht="14.4">
      <c r="A262" s="748">
        <v>18</v>
      </c>
      <c s="748" t="s">
        <v>364</v>
      </c>
      <c s="703">
        <v>150000</v>
      </c>
      <c s="703">
        <v>150000</v>
      </c>
      <c s="971" t="s">
        <v>3614</v>
      </c>
      <c s="971"/>
      <c s="971"/>
      <c s="971"/>
      <c s="971"/>
      <c s="751"/>
      <c s="751"/>
      <c s="751"/>
      <c s="751"/>
    </row>
    <row r="263" spans="1:13" ht="14.4">
      <c r="A263" s="748">
        <v>19</v>
      </c>
      <c s="748" t="s">
        <v>364</v>
      </c>
      <c s="703">
        <v>20204.810000000001</v>
      </c>
      <c s="703">
        <v>20204.810000000001</v>
      </c>
      <c s="748" t="s">
        <v>3615</v>
      </c>
      <c s="748"/>
      <c s="460"/>
      <c s="460"/>
      <c s="748"/>
      <c s="751"/>
      <c s="751"/>
      <c s="751"/>
      <c s="751"/>
    </row>
    <row r="264" spans="1:13" ht="14.4">
      <c r="A264" s="748">
        <v>20</v>
      </c>
      <c s="748" t="s">
        <v>364</v>
      </c>
      <c s="703">
        <v>117515.24000000001</v>
      </c>
      <c s="703">
        <v>117515.24000000001</v>
      </c>
      <c s="971" t="s">
        <v>3616</v>
      </c>
      <c s="971"/>
      <c s="971"/>
      <c s="971"/>
      <c s="971"/>
      <c s="751"/>
      <c s="751"/>
      <c s="751"/>
      <c s="751"/>
    </row>
    <row r="265" spans="1:13" ht="14.4">
      <c r="A265" s="748">
        <v>21</v>
      </c>
      <c s="748" t="s">
        <v>364</v>
      </c>
      <c s="703">
        <v>200000</v>
      </c>
      <c s="703">
        <v>200000</v>
      </c>
      <c s="971" t="s">
        <v>3617</v>
      </c>
      <c s="971"/>
      <c s="971"/>
      <c s="971"/>
      <c s="971"/>
      <c s="751"/>
      <c s="751"/>
      <c s="751"/>
      <c s="751"/>
    </row>
    <row r="266" spans="1:13" ht="14.4">
      <c r="A266" s="748">
        <v>22</v>
      </c>
      <c s="748" t="s">
        <v>364</v>
      </c>
      <c s="703">
        <v>30000</v>
      </c>
      <c s="703">
        <v>30000</v>
      </c>
      <c s="971" t="s">
        <v>3618</v>
      </c>
      <c s="971"/>
      <c s="971"/>
      <c s="971"/>
      <c s="971"/>
      <c s="751"/>
      <c s="751"/>
      <c s="751"/>
      <c s="751"/>
    </row>
    <row r="267" spans="1:13" ht="14.4">
      <c r="A267" s="748">
        <v>23</v>
      </c>
      <c s="748" t="s">
        <v>364</v>
      </c>
      <c s="707">
        <v>300000</v>
      </c>
      <c s="648">
        <v>300000</v>
      </c>
      <c s="748" t="s">
        <v>3619</v>
      </c>
      <c s="748"/>
      <c s="460"/>
      <c s="460"/>
      <c s="748"/>
      <c s="751"/>
      <c s="674"/>
      <c s="674"/>
      <c s="674"/>
    </row>
    <row r="268" spans="1:13" ht="14.4">
      <c r="A268" s="748">
        <v>24</v>
      </c>
      <c s="748" t="s">
        <v>364</v>
      </c>
      <c s="707">
        <v>25000</v>
      </c>
      <c s="648">
        <v>25000</v>
      </c>
      <c s="748" t="s">
        <v>3620</v>
      </c>
      <c s="748"/>
      <c s="460"/>
      <c s="460"/>
      <c s="748"/>
      <c s="751"/>
      <c s="674"/>
      <c s="674"/>
      <c s="674"/>
    </row>
    <row r="269" spans="1:13" ht="14.4">
      <c r="A269" s="748">
        <v>25</v>
      </c>
      <c s="748" t="s">
        <v>364</v>
      </c>
      <c s="707">
        <v>125000</v>
      </c>
      <c s="648">
        <v>125000</v>
      </c>
      <c s="971" t="s">
        <v>3658</v>
      </c>
      <c s="971"/>
      <c s="971"/>
      <c s="971"/>
      <c s="971"/>
      <c s="751"/>
      <c s="674"/>
      <c s="693"/>
      <c s="2"/>
    </row>
    <row r="270" spans="1:13" ht="14.4">
      <c r="A270" s="748">
        <v>26</v>
      </c>
      <c s="748" t="s">
        <v>925</v>
      </c>
      <c s="707">
        <v>15000</v>
      </c>
      <c s="648">
        <v>15869.25</v>
      </c>
      <c s="748" t="s">
        <v>3621</v>
      </c>
      <c s="748"/>
      <c s="460"/>
      <c s="460"/>
      <c s="748"/>
      <c s="751"/>
      <c s="674"/>
      <c s="693"/>
      <c s="694"/>
    </row>
    <row r="271" spans="1:13" ht="14.4">
      <c r="A271" s="748">
        <v>27</v>
      </c>
      <c s="748" t="s">
        <v>364</v>
      </c>
      <c s="707">
        <v>150000</v>
      </c>
      <c s="648">
        <v>150000</v>
      </c>
      <c s="971" t="s">
        <v>3622</v>
      </c>
      <c s="971"/>
      <c s="971"/>
      <c s="971"/>
      <c s="971"/>
      <c s="751"/>
      <c s="674"/>
      <c s="693"/>
      <c s="694"/>
    </row>
    <row r="272" spans="1:13" ht="14.4">
      <c r="A272" s="748">
        <v>28</v>
      </c>
      <c s="748" t="s">
        <v>364</v>
      </c>
      <c s="707">
        <v>75000</v>
      </c>
      <c s="648">
        <v>75000</v>
      </c>
      <c s="971" t="s">
        <v>3677</v>
      </c>
      <c s="971"/>
      <c s="971"/>
      <c s="971"/>
      <c s="971"/>
      <c s="751"/>
      <c s="674"/>
      <c s="693"/>
      <c s="694"/>
    </row>
    <row r="273" spans="1:13" ht="14.4">
      <c r="A273" s="748">
        <v>29</v>
      </c>
      <c s="748" t="s">
        <v>364</v>
      </c>
      <c s="707">
        <v>125000</v>
      </c>
      <c s="707">
        <v>125000</v>
      </c>
      <c s="748" t="s">
        <v>3678</v>
      </c>
      <c s="748"/>
      <c s="460"/>
      <c s="460"/>
      <c s="748"/>
      <c s="751"/>
      <c s="674"/>
      <c s="693"/>
      <c s="694"/>
    </row>
    <row r="274" spans="1:13" ht="14.4">
      <c r="A274" s="748"/>
      <c s="748"/>
      <c s="707"/>
      <c s="648"/>
      <c s="750"/>
      <c s="750"/>
      <c s="750"/>
      <c s="750"/>
      <c s="750"/>
      <c s="751"/>
      <c s="674"/>
      <c s="693"/>
      <c s="694"/>
    </row>
    <row r="275" spans="1:13" ht="14.4">
      <c r="A275" s="748"/>
      <c s="748"/>
      <c s="707"/>
      <c s="648"/>
      <c s="971"/>
      <c s="971"/>
      <c s="971"/>
      <c s="971"/>
      <c s="750"/>
      <c s="751"/>
      <c s="674"/>
      <c s="693"/>
      <c s="694"/>
    </row>
    <row r="276" spans="1:13" ht="14.4">
      <c r="A276" s="748"/>
      <c s="696"/>
      <c s="708"/>
      <c s="709"/>
      <c s="748"/>
      <c s="748"/>
      <c s="460"/>
      <c s="748"/>
      <c s="748"/>
      <c s="755"/>
      <c s="695"/>
      <c s="693"/>
      <c s="694"/>
    </row>
    <row r="277" spans="1:13" ht="15" thickBot="1">
      <c r="A277" s="975" t="s">
        <v>1650</v>
      </c>
      <c s="975" t="s">
        <v>1752</v>
      </c>
      <c s="977" t="s">
        <v>1753</v>
      </c>
      <c s="975" t="s">
        <v>1754</v>
      </c>
      <c s="975"/>
      <c s="975" t="s">
        <v>1755</v>
      </c>
      <c s="975"/>
      <c s="975"/>
      <c s="975"/>
      <c s="755"/>
      <c s="973" t="s">
        <v>1730</v>
      </c>
      <c s="973"/>
      <c s="973"/>
    </row>
    <row r="278" spans="1:13" ht="15.6" thickTop="1" thickBot="1">
      <c r="A278" s="976"/>
      <c s="976"/>
      <c s="978"/>
      <c s="976"/>
      <c s="976"/>
      <c s="976"/>
      <c s="976"/>
      <c s="976"/>
      <c s="976"/>
      <c s="749"/>
      <c s="696"/>
      <c s="696" t="s">
        <v>1661</v>
      </c>
      <c s="696" t="s">
        <v>1662</v>
      </c>
    </row>
    <row r="279" spans="1:13" ht="15" thickTop="1">
      <c r="A279" s="748">
        <v>1</v>
      </c>
      <c s="748">
        <v>20</v>
      </c>
      <c s="461">
        <v>5</v>
      </c>
      <c s="713">
        <v>0.053100000000000001</v>
      </c>
      <c s="750"/>
      <c s="971"/>
      <c s="971"/>
      <c s="971"/>
      <c s="971"/>
      <c s="749"/>
      <c s="696" t="s">
        <v>1626</v>
      </c>
      <c s="716">
        <v>3971618.2467299998</v>
      </c>
      <c s="717">
        <v>99.999999999999986</v>
      </c>
    </row>
    <row r="280" spans="1:13" ht="14.4">
      <c r="A280" s="748">
        <v>2</v>
      </c>
      <c s="748">
        <v>25</v>
      </c>
      <c s="461">
        <v>7</v>
      </c>
      <c s="974">
        <v>0.033000000000000002</v>
      </c>
      <c s="974"/>
      <c s="750"/>
      <c s="750"/>
      <c s="750"/>
      <c s="750"/>
      <c s="749"/>
      <c s="748" t="s">
        <v>1205</v>
      </c>
      <c s="719">
        <v>2178720.0499999998</v>
      </c>
      <c s="721">
        <v>54.857237394198989</v>
      </c>
    </row>
    <row r="281" spans="1:13" ht="14.4">
      <c r="A281" s="748">
        <v>3</v>
      </c>
      <c s="748">
        <v>22.5</v>
      </c>
      <c s="461">
        <v>6.1100000000000003</v>
      </c>
      <c s="971" t="s">
        <v>1987</v>
      </c>
      <c s="971"/>
      <c s="750" t="s">
        <v>3623</v>
      </c>
      <c s="750"/>
      <c s="750"/>
      <c s="750"/>
      <c s="751"/>
      <c s="748" t="s">
        <v>3549</v>
      </c>
      <c s="723">
        <v>40000</v>
      </c>
      <c s="721">
        <v>1.0071461433367541</v>
      </c>
    </row>
    <row r="282" spans="1:13" ht="14.4">
      <c r="A282" s="748">
        <v>4</v>
      </c>
      <c s="748">
        <v>24.899999999999999</v>
      </c>
      <c s="461">
        <v>6.9000000000000004</v>
      </c>
      <c s="970" t="s">
        <v>3624</v>
      </c>
      <c s="970"/>
      <c s="750" t="s">
        <v>3623</v>
      </c>
      <c s="750"/>
      <c s="750"/>
      <c s="750"/>
      <c s="749"/>
      <c s="748" t="s">
        <v>3554</v>
      </c>
      <c s="719">
        <v>600000</v>
      </c>
      <c s="721">
        <v>15.10719215005131</v>
      </c>
    </row>
    <row r="283" spans="1:13" ht="14.4">
      <c r="A283" s="748">
        <v>5</v>
      </c>
      <c s="748">
        <v>24</v>
      </c>
      <c s="461">
        <v>5</v>
      </c>
      <c s="971" t="s">
        <v>1987</v>
      </c>
      <c s="971"/>
      <c s="750" t="s">
        <v>3623</v>
      </c>
      <c s="750"/>
      <c s="750"/>
      <c s="750"/>
      <c s="749"/>
      <c s="647" t="s">
        <v>3557</v>
      </c>
      <c s="719">
        <v>656022</v>
      </c>
      <c s="721">
        <v>16.517750681101599</v>
      </c>
    </row>
    <row r="284" spans="1:13" ht="14.4">
      <c r="A284" s="748">
        <v>6</v>
      </c>
      <c s="748">
        <v>20</v>
      </c>
      <c s="461"/>
      <c s="972"/>
      <c s="972"/>
      <c s="750" t="s">
        <v>3625</v>
      </c>
      <c s="750"/>
      <c s="750"/>
      <c s="750"/>
      <c s="749"/>
      <c s="647" t="s">
        <v>3559</v>
      </c>
      <c s="719">
        <v>9539.9467299999997</v>
      </c>
      <c s="721">
        <v>0.24020301391893942</v>
      </c>
    </row>
    <row r="285" spans="1:13" ht="14.4">
      <c r="A285" s="748">
        <v>7</v>
      </c>
      <c s="748">
        <v>24.199999999999999</v>
      </c>
      <c s="461">
        <v>5.7999999999999998</v>
      </c>
      <c s="971" t="s">
        <v>1987</v>
      </c>
      <c s="971"/>
      <c s="750" t="s">
        <v>3623</v>
      </c>
      <c s="750"/>
      <c s="750"/>
      <c s="750"/>
      <c s="751"/>
      <c s="647" t="s">
        <v>126</v>
      </c>
      <c s="719">
        <v>125000</v>
      </c>
      <c s="721">
        <v>3.1473316979273558</v>
      </c>
    </row>
    <row r="286" spans="1:13" ht="14.4">
      <c r="A286" s="748">
        <v>8</v>
      </c>
      <c s="748">
        <v>18.600000000000001</v>
      </c>
      <c s="461">
        <v>7.5999999999999996</v>
      </c>
      <c s="970" t="s">
        <v>3626</v>
      </c>
      <c s="970"/>
      <c s="971" t="s">
        <v>3627</v>
      </c>
      <c s="971"/>
      <c s="971"/>
      <c s="971"/>
      <c s="749"/>
      <c s="647" t="s">
        <v>3572</v>
      </c>
      <c s="719">
        <v>40000</v>
      </c>
      <c s="721">
        <v>1.0071461433367541</v>
      </c>
    </row>
    <row r="287" spans="1:13" ht="20.4">
      <c r="A287" s="748">
        <v>9</v>
      </c>
      <c s="748">
        <v>10</v>
      </c>
      <c s="461">
        <v>2.5</v>
      </c>
      <c s="971" t="s">
        <v>3632</v>
      </c>
      <c s="971"/>
      <c s="750" t="s">
        <v>3628</v>
      </c>
      <c s="750"/>
      <c s="750"/>
      <c s="750"/>
      <c s="749"/>
      <c s="748" t="s">
        <v>3577</v>
      </c>
      <c s="719">
        <v>26467</v>
      </c>
      <c s="721">
        <v>0.66640342439234679</v>
      </c>
    </row>
    <row r="288" spans="1:13" ht="14.4">
      <c r="A288" s="748">
        <v>10</v>
      </c>
      <c s="748">
        <v>17.600000000000001</v>
      </c>
      <c s="461">
        <v>4.5999999999999996</v>
      </c>
      <c s="970" t="s">
        <v>1904</v>
      </c>
      <c s="970"/>
      <c s="750" t="s">
        <v>3629</v>
      </c>
      <c s="750"/>
      <c s="750"/>
      <c s="750"/>
      <c s="749"/>
      <c s="748" t="s">
        <v>3636</v>
      </c>
      <c s="649">
        <v>30000</v>
      </c>
      <c s="721">
        <v>1.3769552448925231</v>
      </c>
    </row>
    <row r="289" spans="1:13" ht="14.4">
      <c r="A289" s="748">
        <v>11</v>
      </c>
      <c s="748">
        <v>24</v>
      </c>
      <c s="461">
        <v>5.5999999999999996</v>
      </c>
      <c s="971" t="s">
        <v>1987</v>
      </c>
      <c s="971"/>
      <c s="750" t="s">
        <v>3623</v>
      </c>
      <c s="750"/>
      <c s="750"/>
      <c s="750"/>
      <c s="749"/>
      <c s="748" t="s">
        <v>3656</v>
      </c>
      <c s="719">
        <v>250000</v>
      </c>
      <c s="721">
        <v>6.2946633958547116</v>
      </c>
    </row>
    <row r="290" spans="1:13" ht="14.4">
      <c r="A290" s="748">
        <v>12</v>
      </c>
      <c s="748">
        <v>18.100000000000001</v>
      </c>
      <c s="461">
        <v>6.0999999999999996</v>
      </c>
      <c s="971" t="s">
        <v>1987</v>
      </c>
      <c s="971"/>
      <c s="750" t="s">
        <v>3623</v>
      </c>
      <c s="750"/>
      <c s="750"/>
      <c s="750"/>
      <c s="749"/>
      <c s="748" t="s">
        <v>947</v>
      </c>
      <c s="719">
        <v>15869.25</v>
      </c>
      <c s="721">
        <v>0.39956634837866956</v>
      </c>
    </row>
    <row r="291" spans="1:13" ht="14.4">
      <c r="A291" s="748">
        <v>13</v>
      </c>
      <c s="748">
        <v>14.1</v>
      </c>
      <c s="461">
        <v>2.1000000000000001</v>
      </c>
      <c s="971" t="s">
        <v>3630</v>
      </c>
      <c s="971"/>
      <c s="750" t="s">
        <v>3623</v>
      </c>
      <c s="750"/>
      <c s="750"/>
      <c s="750"/>
      <c s="749"/>
      <c s="751"/>
      <c s="751"/>
      <c s="751"/>
    </row>
    <row r="292" spans="1:13" ht="14.4">
      <c r="A292" s="748">
        <v>14</v>
      </c>
      <c s="748">
        <v>24.109999999999999</v>
      </c>
      <c s="461">
        <v>5.5</v>
      </c>
      <c s="971" t="s">
        <v>1987</v>
      </c>
      <c s="971"/>
      <c s="750" t="s">
        <v>3623</v>
      </c>
      <c s="750"/>
      <c s="750"/>
      <c s="750"/>
      <c s="749"/>
      <c s="751"/>
      <c s="751"/>
      <c s="751"/>
    </row>
    <row r="293" spans="1:13" ht="14.4">
      <c r="A293" s="748">
        <v>15</v>
      </c>
      <c s="748">
        <v>17.300000000000001</v>
      </c>
      <c s="461">
        <v>0.29999999999999999</v>
      </c>
      <c s="970" t="s">
        <v>1904</v>
      </c>
      <c s="970"/>
      <c s="750" t="s">
        <v>3629</v>
      </c>
      <c s="750"/>
      <c s="750"/>
      <c s="750"/>
      <c s="751"/>
      <c s="751"/>
      <c s="751"/>
      <c s="751"/>
    </row>
    <row r="294" spans="1:13" ht="14.4">
      <c r="A294" s="748">
        <v>16</v>
      </c>
      <c s="748">
        <v>8.9000000000000004</v>
      </c>
      <c s="461">
        <v>2.2999999999999998</v>
      </c>
      <c s="970" t="s">
        <v>3631</v>
      </c>
      <c s="970"/>
      <c s="750" t="s">
        <v>3629</v>
      </c>
      <c s="750"/>
      <c s="750"/>
      <c s="750"/>
      <c s="751"/>
      <c s="751"/>
      <c s="751"/>
      <c s="751"/>
    </row>
    <row r="295" spans="1:13" ht="20.4">
      <c r="A295" s="748">
        <v>17</v>
      </c>
      <c s="748">
        <v>10</v>
      </c>
      <c s="461">
        <v>2</v>
      </c>
      <c s="970" t="s">
        <v>3632</v>
      </c>
      <c s="970"/>
      <c s="750" t="s">
        <v>3628</v>
      </c>
      <c s="750"/>
      <c s="750"/>
      <c s="750"/>
      <c s="751"/>
      <c s="751"/>
      <c s="751"/>
      <c s="751"/>
    </row>
    <row r="296" spans="1:13" ht="20.4">
      <c r="A296" s="748">
        <v>18</v>
      </c>
      <c s="748">
        <v>20</v>
      </c>
      <c s="461">
        <v>4.5</v>
      </c>
      <c s="970" t="s">
        <v>3633</v>
      </c>
      <c s="970"/>
      <c s="750" t="s">
        <v>3628</v>
      </c>
      <c s="750"/>
      <c s="750"/>
      <c s="750"/>
      <c s="674"/>
      <c s="674"/>
      <c s="674"/>
      <c s="674"/>
    </row>
    <row r="297" spans="1:13" ht="20.4">
      <c r="A297" s="748">
        <v>19</v>
      </c>
      <c s="748">
        <v>15</v>
      </c>
      <c s="461">
        <v>3.5</v>
      </c>
      <c s="970" t="s">
        <v>3633</v>
      </c>
      <c s="970"/>
      <c s="750" t="s">
        <v>3628</v>
      </c>
      <c s="750"/>
      <c s="750"/>
      <c s="750"/>
      <c s="674"/>
      <c s="674"/>
      <c s="674"/>
      <c s="674"/>
    </row>
    <row r="298" spans="1:13" ht="20.4">
      <c r="A298" s="748">
        <v>20</v>
      </c>
      <c s="748">
        <v>20</v>
      </c>
      <c s="461">
        <v>5.5</v>
      </c>
      <c s="970" t="s">
        <v>3633</v>
      </c>
      <c s="970"/>
      <c s="750" t="s">
        <v>3628</v>
      </c>
      <c s="750"/>
      <c s="750"/>
      <c s="750"/>
      <c s="674"/>
      <c s="674"/>
      <c s="674"/>
      <c s="674"/>
    </row>
    <row r="299" spans="1:13" ht="20.4">
      <c r="A299" s="748">
        <v>21</v>
      </c>
      <c s="748">
        <v>15</v>
      </c>
      <c s="461">
        <v>5</v>
      </c>
      <c s="970" t="s">
        <v>3633</v>
      </c>
      <c s="970"/>
      <c s="750" t="s">
        <v>3628</v>
      </c>
      <c s="750"/>
      <c s="750"/>
      <c s="750"/>
      <c s="674"/>
      <c s="674"/>
      <c s="674"/>
      <c s="674"/>
    </row>
    <row r="300" spans="1:13" ht="20.4">
      <c r="A300" s="748">
        <v>22</v>
      </c>
      <c s="748">
        <v>15</v>
      </c>
      <c s="461">
        <v>4</v>
      </c>
      <c s="970" t="s">
        <v>3633</v>
      </c>
      <c s="970"/>
      <c s="750" t="s">
        <v>3628</v>
      </c>
      <c s="750"/>
      <c s="750"/>
      <c s="750"/>
      <c s="674"/>
      <c s="674"/>
      <c s="674"/>
      <c s="674"/>
    </row>
    <row r="301" spans="1:13" ht="14.4">
      <c r="A301" s="748">
        <v>23</v>
      </c>
      <c s="748">
        <v>19.5</v>
      </c>
      <c s="461">
        <v>3.5</v>
      </c>
      <c s="970" t="s">
        <v>1904</v>
      </c>
      <c s="970"/>
      <c s="750" t="s">
        <v>3629</v>
      </c>
      <c s="750"/>
      <c s="750"/>
      <c s="750"/>
      <c s="674"/>
      <c s="674"/>
      <c s="674"/>
      <c s="674"/>
    </row>
    <row r="302" spans="1:13" ht="14.4">
      <c r="A302" s="748">
        <v>24</v>
      </c>
      <c s="748">
        <v>22.100000000000001</v>
      </c>
      <c s="461">
        <v>7.4000000000000004</v>
      </c>
      <c s="970" t="s">
        <v>1987</v>
      </c>
      <c s="970"/>
      <c s="750" t="s">
        <v>3623</v>
      </c>
      <c s="750"/>
      <c s="750"/>
      <c s="750"/>
      <c s="674"/>
      <c s="674"/>
      <c s="674"/>
      <c s="674"/>
    </row>
    <row r="303" spans="1:13" ht="14.4">
      <c r="A303" s="748">
        <v>25</v>
      </c>
      <c s="748">
        <v>23</v>
      </c>
      <c s="461">
        <v>7.5</v>
      </c>
      <c s="970" t="s">
        <v>1987</v>
      </c>
      <c s="970"/>
      <c s="750" t="s">
        <v>3623</v>
      </c>
      <c s="750"/>
      <c s="750"/>
      <c s="750"/>
      <c s="674"/>
      <c s="674"/>
      <c s="674"/>
      <c s="674"/>
    </row>
    <row r="304" spans="1:13" ht="14.4">
      <c r="A304" s="748">
        <v>26</v>
      </c>
      <c s="748">
        <v>30</v>
      </c>
      <c s="461">
        <v>10</v>
      </c>
      <c s="970" t="s">
        <v>3634</v>
      </c>
      <c s="970"/>
      <c s="750" t="s">
        <v>3629</v>
      </c>
      <c s="750"/>
      <c s="750"/>
      <c s="750"/>
      <c s="674"/>
      <c s="674"/>
      <c s="674"/>
      <c s="674"/>
    </row>
    <row r="305" spans="1:13" ht="14.4">
      <c r="A305" s="748">
        <v>27</v>
      </c>
      <c s="748">
        <v>11.699999999999999</v>
      </c>
      <c s="461">
        <v>0.29999999999999999</v>
      </c>
      <c s="970" t="s">
        <v>1904</v>
      </c>
      <c s="970"/>
      <c s="750" t="s">
        <v>3629</v>
      </c>
      <c s="750"/>
      <c s="750"/>
      <c s="750"/>
      <c s="674"/>
      <c s="674"/>
      <c s="674"/>
      <c s="674"/>
    </row>
    <row r="306" spans="1:13" ht="20.4">
      <c r="A306" s="748">
        <v>28</v>
      </c>
      <c s="748">
        <v>7</v>
      </c>
      <c s="461">
        <v>1.5</v>
      </c>
      <c s="970" t="s">
        <v>3679</v>
      </c>
      <c s="970"/>
      <c s="750" t="s">
        <v>3628</v>
      </c>
      <c s="750"/>
      <c s="750"/>
      <c s="750"/>
      <c s="674"/>
      <c s="674"/>
      <c s="674"/>
      <c s="674"/>
    </row>
    <row r="307" spans="1:13" ht="14.4">
      <c r="A307" s="748">
        <v>29</v>
      </c>
      <c s="748">
        <v>20</v>
      </c>
      <c s="461">
        <v>5</v>
      </c>
      <c s="970" t="s">
        <v>3680</v>
      </c>
      <c s="970"/>
      <c s="750" t="s">
        <v>3681</v>
      </c>
      <c s="710"/>
      <c s="710"/>
      <c s="34"/>
      <c s="674"/>
      <c s="674"/>
      <c s="674"/>
      <c s="674"/>
    </row>
  </sheetData>
  <mergeCells count="209">
    <mergeCell ref="D80:E80"/>
    <mergeCell ref="F80:H80"/>
    <mergeCell ref="D81:E81"/>
    <mergeCell ref="F81:H81"/>
    <mergeCell ref="D82:E82"/>
    <mergeCell ref="F82:H82"/>
    <mergeCell ref="D77:E77"/>
    <mergeCell ref="F77:H77"/>
    <mergeCell ref="D78:E78"/>
    <mergeCell ref="F78:H78"/>
    <mergeCell ref="D79:E79"/>
    <mergeCell ref="F79:H79"/>
    <mergeCell ref="D74:E74"/>
    <mergeCell ref="F74:H74"/>
    <mergeCell ref="D75:E75"/>
    <mergeCell ref="F75:H75"/>
    <mergeCell ref="D76:E76"/>
    <mergeCell ref="F76:H76"/>
    <mergeCell ref="D70:E70"/>
    <mergeCell ref="F70:H70"/>
    <mergeCell ref="D71:E71"/>
    <mergeCell ref="D72:E72"/>
    <mergeCell ref="F72:H72"/>
    <mergeCell ref="D73:E73"/>
    <mergeCell ref="D66:E66"/>
    <mergeCell ref="F66:H66"/>
    <mergeCell ref="D67:E67"/>
    <mergeCell ref="F67:H67"/>
    <mergeCell ref="D68:E68"/>
    <mergeCell ref="D69:E69"/>
    <mergeCell ref="F69:H69"/>
    <mergeCell ref="D62:E62"/>
    <mergeCell ref="F62:H62"/>
    <mergeCell ref="D63:E63"/>
    <mergeCell ref="F63:H63"/>
    <mergeCell ref="D64:E64"/>
    <mergeCell ref="D65:E65"/>
    <mergeCell ref="F65:H65"/>
    <mergeCell ref="A59:A60"/>
    <mergeCell ref="B59:B60"/>
    <mergeCell ref="C59:C60"/>
    <mergeCell ref="D59:E60"/>
    <mergeCell ref="F59:H60"/>
    <mergeCell ref="D61:E61"/>
    <mergeCell ref="F61:H61"/>
    <mergeCell ref="A1:H1"/>
    <mergeCell ref="A2:H2"/>
    <mergeCell ref="J3:L3"/>
    <mergeCell ref="J17:L17"/>
    <mergeCell ref="E27:H27"/>
    <mergeCell ref="J31:L31"/>
    <mergeCell ref="A89:H89"/>
    <mergeCell ref="A90:H90"/>
    <mergeCell ref="J91:L91"/>
    <mergeCell ref="J105:L105"/>
    <mergeCell ref="E108:H108"/>
    <mergeCell ref="E111:H111"/>
    <mergeCell ref="E113:H113"/>
    <mergeCell ref="E114:H114"/>
    <mergeCell ref="E115:H115"/>
    <mergeCell ref="J119:L119"/>
    <mergeCell ref="A126:A127"/>
    <mergeCell ref="B126:B127"/>
    <mergeCell ref="C126:C127"/>
    <mergeCell ref="D126:E127"/>
    <mergeCell ref="F126:H127"/>
    <mergeCell ref="D128:E128"/>
    <mergeCell ref="F128:H128"/>
    <mergeCell ref="D129:E129"/>
    <mergeCell ref="F129:H129"/>
    <mergeCell ref="D130:E130"/>
    <mergeCell ref="F130:H130"/>
    <mergeCell ref="D131:E131"/>
    <mergeCell ref="F131:H131"/>
    <mergeCell ref="D132:E132"/>
    <mergeCell ref="F132:H132"/>
    <mergeCell ref="D133:E133"/>
    <mergeCell ref="F133:H133"/>
    <mergeCell ref="D134:E134"/>
    <mergeCell ref="F134:H134"/>
    <mergeCell ref="D135:E135"/>
    <mergeCell ref="F135:H135"/>
    <mergeCell ref="D136:E136"/>
    <mergeCell ref="F136:H136"/>
    <mergeCell ref="D137:E137"/>
    <mergeCell ref="F137:H137"/>
    <mergeCell ref="D138:E138"/>
    <mergeCell ref="F138:H138"/>
    <mergeCell ref="D139:E139"/>
    <mergeCell ref="F139:H139"/>
    <mergeCell ref="D140:E140"/>
    <mergeCell ref="F140:H140"/>
    <mergeCell ref="D141:E141"/>
    <mergeCell ref="F141:H141"/>
    <mergeCell ref="D142:E142"/>
    <mergeCell ref="F142:H142"/>
    <mergeCell ref="A145:H145"/>
    <mergeCell ref="A146:H146"/>
    <mergeCell ref="J147:L147"/>
    <mergeCell ref="J164:L164"/>
    <mergeCell ref="E167:H167"/>
    <mergeCell ref="E168:H168"/>
    <mergeCell ref="E169:H169"/>
    <mergeCell ref="E170:H170"/>
    <mergeCell ref="E171:H171"/>
    <mergeCell ref="E172:H172"/>
    <mergeCell ref="E173:H173"/>
    <mergeCell ref="E174:H174"/>
    <mergeCell ref="J178:L178"/>
    <mergeCell ref="E180:H180"/>
    <mergeCell ref="E182:H182"/>
    <mergeCell ref="E183:H183"/>
    <mergeCell ref="A185:A186"/>
    <mergeCell ref="B185:B186"/>
    <mergeCell ref="C185:C186"/>
    <mergeCell ref="D185:E186"/>
    <mergeCell ref="F185:H186"/>
    <mergeCell ref="D187:E187"/>
    <mergeCell ref="F187:H187"/>
    <mergeCell ref="D188:E188"/>
    <mergeCell ref="F188:H188"/>
    <mergeCell ref="D189:E189"/>
    <mergeCell ref="F189:H189"/>
    <mergeCell ref="D190:E190"/>
    <mergeCell ref="F190:H190"/>
    <mergeCell ref="D191:E191"/>
    <mergeCell ref="F191:H191"/>
    <mergeCell ref="D192:E192"/>
    <mergeCell ref="F192:H192"/>
    <mergeCell ref="D193:E193"/>
    <mergeCell ref="F193:H193"/>
    <mergeCell ref="D194:E194"/>
    <mergeCell ref="F194:H194"/>
    <mergeCell ref="D195:E195"/>
    <mergeCell ref="F195:H195"/>
    <mergeCell ref="D196:E196"/>
    <mergeCell ref="F196:H196"/>
    <mergeCell ref="D197:E197"/>
    <mergeCell ref="F197:H197"/>
    <mergeCell ref="D198:E198"/>
    <mergeCell ref="F198:H198"/>
    <mergeCell ref="D199:E199"/>
    <mergeCell ref="F199:H199"/>
    <mergeCell ref="D200:E200"/>
    <mergeCell ref="F200:H200"/>
    <mergeCell ref="D201:E201"/>
    <mergeCell ref="F201:H201"/>
    <mergeCell ref="D202:E202"/>
    <mergeCell ref="F202:H202"/>
    <mergeCell ref="A210:H210"/>
    <mergeCell ref="A211:H211"/>
    <mergeCell ref="K212:M212"/>
    <mergeCell ref="K242:M242"/>
    <mergeCell ref="E244:I244"/>
    <mergeCell ref="K244:M244"/>
    <mergeCell ref="E245:I245"/>
    <mergeCell ref="E246:I246"/>
    <mergeCell ref="E247:I247"/>
    <mergeCell ref="E248:I248"/>
    <mergeCell ref="E249:I249"/>
    <mergeCell ref="E250:I250"/>
    <mergeCell ref="E251:I251"/>
    <mergeCell ref="E252:I252"/>
    <mergeCell ref="E253:I253"/>
    <mergeCell ref="E260:I260"/>
    <mergeCell ref="E262:I262"/>
    <mergeCell ref="E264:I264"/>
    <mergeCell ref="E265:I265"/>
    <mergeCell ref="E266:I266"/>
    <mergeCell ref="E269:I269"/>
    <mergeCell ref="E271:I271"/>
    <mergeCell ref="E272:I272"/>
    <mergeCell ref="E275:H275"/>
    <mergeCell ref="A277:A278"/>
    <mergeCell ref="B277:B278"/>
    <mergeCell ref="C277:C278"/>
    <mergeCell ref="D277:E278"/>
    <mergeCell ref="F277:I278"/>
    <mergeCell ref="K277:M277"/>
    <mergeCell ref="F279:I279"/>
    <mergeCell ref="D280:E280"/>
    <mergeCell ref="D281:E281"/>
    <mergeCell ref="D282:E282"/>
    <mergeCell ref="D283:E283"/>
    <mergeCell ref="D284:E284"/>
    <mergeCell ref="D285:E285"/>
    <mergeCell ref="D286:E286"/>
    <mergeCell ref="F286:I286"/>
    <mergeCell ref="D287:E287"/>
    <mergeCell ref="D288:E288"/>
    <mergeCell ref="D289:E289"/>
    <mergeCell ref="D290:E290"/>
    <mergeCell ref="D291:E291"/>
    <mergeCell ref="D292:E292"/>
    <mergeCell ref="D293:E293"/>
    <mergeCell ref="D294:E294"/>
    <mergeCell ref="D295:E295"/>
    <mergeCell ref="D296:E296"/>
    <mergeCell ref="D297:E297"/>
    <mergeCell ref="D298:E298"/>
    <mergeCell ref="D299:E299"/>
    <mergeCell ref="D300:E300"/>
    <mergeCell ref="D307:E307"/>
    <mergeCell ref="D301:E301"/>
    <mergeCell ref="D302:E302"/>
    <mergeCell ref="D303:E303"/>
    <mergeCell ref="D304:E304"/>
    <mergeCell ref="D305:E305"/>
    <mergeCell ref="D306:E306"/>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47">
    <pageSetUpPr fitToPage="1"/>
  </sheetPr>
  <dimension ref="A1:M102"/>
  <sheetViews>
    <sheetView zoomScale="90" zoomScaleNormal="90" workbookViewId="0" topLeftCell="A1">
      <selection pane="topLeft" activeCell="D65" sqref="D65"/>
    </sheetView>
  </sheetViews>
  <sheetFormatPr defaultRowHeight="14.4"/>
  <cols>
    <col min="1" max="1" width="11.2857142857143" style="769" customWidth="1"/>
    <col min="2" max="2" width="14.2857142857143" style="769" customWidth="1"/>
    <col min="3" max="3" width="13.5714285714286" style="769" bestFit="1" customWidth="1"/>
    <col min="4" max="4" width="14.7142857142857" style="769" customWidth="1"/>
    <col min="5" max="5" width="32.7142857142857" style="769" customWidth="1"/>
    <col min="6" max="6" width="36.5714285714286" style="769" customWidth="1"/>
    <col min="7" max="7" width="11.1428571428571" style="769" customWidth="1"/>
    <col min="8" max="8" width="33.7142857142857" style="769" customWidth="1"/>
    <col min="9" max="9" width="6.14285714285714" style="802" customWidth="1"/>
    <col min="10" max="10" width="42.7142857142857" style="778" customWidth="1"/>
    <col min="11" max="11" width="14.5714285714286" style="802" bestFit="1" customWidth="1"/>
    <col min="12" max="16384" width="11.5714285714286" style="802"/>
  </cols>
  <sheetData>
    <row r="1" spans="1:12" ht="14.4" customHeight="1">
      <c r="A1" s="985" t="s">
        <v>1648</v>
      </c>
      <c s="985"/>
      <c s="985"/>
      <c s="985"/>
      <c s="985"/>
      <c s="985"/>
      <c s="985"/>
      <c s="800"/>
      <c s="800"/>
      <c s="798"/>
      <c s="801"/>
      <c s="801"/>
    </row>
    <row r="2" spans="1:12" ht="14.4" customHeight="1">
      <c r="A2" s="985" t="s">
        <v>4136</v>
      </c>
      <c s="985"/>
      <c s="985"/>
      <c s="985"/>
      <c s="985"/>
      <c s="985"/>
      <c s="985"/>
      <c s="800"/>
      <c s="800"/>
      <c s="798"/>
      <c s="801"/>
      <c s="801"/>
    </row>
    <row r="3" spans="1:12" s="803" customFormat="1" ht="21" thickBot="1">
      <c r="A3" s="819" t="s">
        <v>1650</v>
      </c>
      <c s="698" t="s">
        <v>1651</v>
      </c>
      <c s="821" t="s">
        <v>1652</v>
      </c>
      <c s="698" t="s">
        <v>1653</v>
      </c>
      <c s="698" t="s">
        <v>5</v>
      </c>
      <c s="698" t="s">
        <v>1654</v>
      </c>
      <c s="700" t="s">
        <v>1655</v>
      </c>
      <c s="700" t="s">
        <v>1656</v>
      </c>
      <c s="800"/>
      <c s="997" t="s">
        <v>1657</v>
      </c>
      <c s="997"/>
      <c s="997"/>
    </row>
    <row r="4" spans="1:12" ht="15" thickTop="1">
      <c r="A4" s="817">
        <v>1</v>
      </c>
      <c s="817">
        <v>20599910</v>
      </c>
      <c s="817" t="s">
        <v>3729</v>
      </c>
      <c s="817" t="s">
        <v>247</v>
      </c>
      <c s="817" t="s">
        <v>367</v>
      </c>
      <c s="817" t="s">
        <v>3730</v>
      </c>
      <c s="804">
        <v>45349</v>
      </c>
      <c s="817" t="s">
        <v>3731</v>
      </c>
      <c s="801"/>
      <c s="696"/>
      <c s="770" t="s">
        <v>1661</v>
      </c>
      <c s="770" t="s">
        <v>1662</v>
      </c>
    </row>
    <row r="5" spans="1:12" ht="14.4">
      <c r="A5" s="817">
        <v>2</v>
      </c>
      <c s="817">
        <v>20621000</v>
      </c>
      <c s="817">
        <v>2000004486</v>
      </c>
      <c s="817" t="s">
        <v>322</v>
      </c>
      <c s="817" t="s">
        <v>367</v>
      </c>
      <c s="817" t="s">
        <v>3732</v>
      </c>
      <c s="805">
        <v>45331</v>
      </c>
      <c s="817" t="s">
        <v>3733</v>
      </c>
      <c s="801"/>
      <c s="696" t="s">
        <v>1626</v>
      </c>
      <c s="771">
        <v>8685583.233789999</v>
      </c>
      <c s="771">
        <v>100</v>
      </c>
    </row>
    <row r="6" spans="1:12" ht="14.4">
      <c r="A6" s="817">
        <v>3</v>
      </c>
      <c s="817">
        <v>20871000</v>
      </c>
      <c s="779"/>
      <c s="817" t="s">
        <v>3806</v>
      </c>
      <c s="817" t="s">
        <v>367</v>
      </c>
      <c s="647" t="s">
        <v>1927</v>
      </c>
      <c s="806">
        <v>45352</v>
      </c>
      <c s="820" t="s">
        <v>3807</v>
      </c>
      <c s="801"/>
      <c s="696" t="s">
        <v>1670</v>
      </c>
      <c s="772">
        <v>8521088.5399999991</v>
      </c>
      <c s="773">
        <v>98.106118042251239</v>
      </c>
    </row>
    <row r="7" spans="1:12" ht="14.4">
      <c r="A7" s="817">
        <v>4</v>
      </c>
      <c s="817"/>
      <c s="817" t="s">
        <v>3808</v>
      </c>
      <c s="817" t="s">
        <v>120</v>
      </c>
      <c s="817" t="s">
        <v>367</v>
      </c>
      <c s="817" t="s">
        <v>1927</v>
      </c>
      <c s="806">
        <v>45371</v>
      </c>
      <c s="822" t="s">
        <v>3809</v>
      </c>
      <c s="801"/>
      <c s="830" t="s">
        <v>322</v>
      </c>
      <c s="766">
        <v>20000</v>
      </c>
      <c s="776">
        <v>0.23026663220718335</v>
      </c>
    </row>
    <row r="8" spans="1:12" ht="14.4">
      <c r="A8" s="817">
        <v>5</v>
      </c>
      <c s="817">
        <v>23230000</v>
      </c>
      <c s="779" t="s">
        <v>3810</v>
      </c>
      <c s="817" t="s">
        <v>3811</v>
      </c>
      <c s="817" t="s">
        <v>367</v>
      </c>
      <c s="817" t="s">
        <v>1927</v>
      </c>
      <c s="806">
        <v>45366</v>
      </c>
      <c s="822" t="s">
        <v>3812</v>
      </c>
      <c s="801"/>
      <c s="830" t="s">
        <v>247</v>
      </c>
      <c s="766">
        <v>800000</v>
      </c>
      <c s="776">
        <v>9.2106652882873341</v>
      </c>
    </row>
    <row r="9" spans="1:12" ht="14.4">
      <c r="A9" s="817">
        <v>6</v>
      </c>
      <c s="817">
        <v>20872000</v>
      </c>
      <c s="779" t="s">
        <v>3867</v>
      </c>
      <c s="817" t="s">
        <v>3806</v>
      </c>
      <c s="817" t="s">
        <v>367</v>
      </c>
      <c s="647" t="s">
        <v>1927</v>
      </c>
      <c s="806">
        <v>45412</v>
      </c>
      <c s="822" t="s">
        <v>3869</v>
      </c>
      <c s="801"/>
      <c s="830" t="s">
        <v>270</v>
      </c>
      <c s="774">
        <v>1637088.5399999998</v>
      </c>
      <c s="776">
        <v>18.848343236538735</v>
      </c>
    </row>
    <row r="10" spans="1:12" ht="14.4">
      <c r="A10" s="817">
        <v>7</v>
      </c>
      <c s="817">
        <v>20873000</v>
      </c>
      <c s="779" t="s">
        <v>3868</v>
      </c>
      <c s="817" t="s">
        <v>3806</v>
      </c>
      <c s="817" t="s">
        <v>3928</v>
      </c>
      <c s="817" t="s">
        <v>3928</v>
      </c>
      <c s="806">
        <v>45405</v>
      </c>
      <c s="817" t="s">
        <v>3870</v>
      </c>
      <c s="801"/>
      <c s="830" t="s">
        <v>120</v>
      </c>
      <c s="774">
        <v>1726000</v>
      </c>
      <c s="776">
        <v>19.872010359479923</v>
      </c>
    </row>
    <row r="11" spans="1:12" ht="14.4">
      <c r="A11" s="817">
        <v>8</v>
      </c>
      <c s="817">
        <v>23240000</v>
      </c>
      <c s="779" t="s">
        <v>3904</v>
      </c>
      <c s="817" t="s">
        <v>3905</v>
      </c>
      <c s="817" t="s">
        <v>3866</v>
      </c>
      <c s="817" t="s">
        <v>3866</v>
      </c>
      <c s="806">
        <v>45413</v>
      </c>
      <c s="822" t="s">
        <v>3906</v>
      </c>
      <c s="801"/>
      <c s="830" t="s">
        <v>330</v>
      </c>
      <c s="774">
        <v>4000000</v>
      </c>
      <c s="776">
        <v>46.053326441436667</v>
      </c>
    </row>
    <row r="12" spans="1:13" ht="14.4">
      <c r="A12" s="817">
        <v>9</v>
      </c>
      <c s="817">
        <v>20990000</v>
      </c>
      <c s="779" t="s">
        <v>3918</v>
      </c>
      <c s="817" t="s">
        <v>330</v>
      </c>
      <c s="817" t="s">
        <v>367</v>
      </c>
      <c s="817" t="s">
        <v>1927</v>
      </c>
      <c s="806">
        <v>45447</v>
      </c>
      <c s="822" t="s">
        <v>3924</v>
      </c>
      <c s="801"/>
      <c s="830" t="s">
        <v>329</v>
      </c>
      <c s="774">
        <v>308000</v>
      </c>
      <c s="776">
        <v>3.5461061359906232</v>
      </c>
      <c s="807"/>
    </row>
    <row r="13" spans="1:12" ht="14.4">
      <c r="A13" s="817">
        <v>10</v>
      </c>
      <c s="817">
        <v>20400000</v>
      </c>
      <c s="779" t="s">
        <v>3919</v>
      </c>
      <c s="817" t="s">
        <v>120</v>
      </c>
      <c s="817" t="s">
        <v>367</v>
      </c>
      <c s="817" t="s">
        <v>3920</v>
      </c>
      <c s="806">
        <v>45460</v>
      </c>
      <c s="822" t="s">
        <v>3921</v>
      </c>
      <c s="801"/>
      <c s="830" t="s">
        <v>37</v>
      </c>
      <c s="774">
        <v>30000</v>
      </c>
      <c s="776">
        <v>0.34539994831077497</v>
      </c>
    </row>
    <row r="14" spans="1:12" ht="14.4">
      <c r="A14" s="817">
        <v>11</v>
      </c>
      <c s="817">
        <v>20410000</v>
      </c>
      <c s="779" t="s">
        <v>4002</v>
      </c>
      <c s="817" t="s">
        <v>120</v>
      </c>
      <c s="817" t="s">
        <v>4005</v>
      </c>
      <c s="817" t="s">
        <v>4005</v>
      </c>
      <c s="806">
        <v>45474</v>
      </c>
      <c s="822" t="s">
        <v>4006</v>
      </c>
      <c s="801"/>
      <c s="696" t="s">
        <v>1622</v>
      </c>
      <c s="772">
        <v>164494.69378999999</v>
      </c>
      <c s="773">
        <v>1.8938819577487587</v>
      </c>
    </row>
    <row r="15" spans="1:12" ht="14.4">
      <c r="A15" s="817">
        <v>12</v>
      </c>
      <c s="817">
        <v>20420000</v>
      </c>
      <c s="779" t="s">
        <v>4003</v>
      </c>
      <c s="817" t="s">
        <v>120</v>
      </c>
      <c s="817" t="s">
        <v>4005</v>
      </c>
      <c s="817" t="s">
        <v>4005</v>
      </c>
      <c s="806">
        <v>45474</v>
      </c>
      <c s="822" t="s">
        <v>4045</v>
      </c>
      <c s="801"/>
      <c s="830" t="s">
        <v>3811</v>
      </c>
      <c s="774">
        <v>88616.471999999994</v>
      </c>
      <c s="776">
        <v>1.0202708282761079</v>
      </c>
    </row>
    <row r="16" spans="1:12" ht="14.4">
      <c r="A16" s="817">
        <v>13</v>
      </c>
      <c s="817">
        <v>20874000</v>
      </c>
      <c s="779" t="s">
        <v>3934</v>
      </c>
      <c s="817" t="s">
        <v>3806</v>
      </c>
      <c s="817" t="s">
        <v>367</v>
      </c>
      <c s="817" t="s">
        <v>1927</v>
      </c>
      <c s="808">
        <v>45502</v>
      </c>
      <c s="822" t="s">
        <v>3985</v>
      </c>
      <c s="801"/>
      <c s="830" t="s">
        <v>3905</v>
      </c>
      <c s="774">
        <v>33000</v>
      </c>
      <c s="776">
        <v>0.37993994314185253</v>
      </c>
    </row>
    <row r="17" spans="1:12" ht="14.4">
      <c r="A17" s="817">
        <v>14</v>
      </c>
      <c s="817">
        <v>20875000</v>
      </c>
      <c s="779" t="s">
        <v>3937</v>
      </c>
      <c s="817" t="s">
        <v>3806</v>
      </c>
      <c s="817" t="s">
        <v>367</v>
      </c>
      <c s="817" t="s">
        <v>3986</v>
      </c>
      <c s="808">
        <v>45503</v>
      </c>
      <c s="822" t="s">
        <v>3987</v>
      </c>
      <c s="801"/>
      <c s="830" t="s">
        <v>1208</v>
      </c>
      <c s="766">
        <v>42878.221789999996</v>
      </c>
      <c s="776">
        <v>0.49367118633079821</v>
      </c>
    </row>
    <row r="18" spans="1:12" ht="14.4">
      <c r="A18" s="817">
        <v>15</v>
      </c>
      <c s="817">
        <v>20876000</v>
      </c>
      <c s="779" t="s">
        <v>3935</v>
      </c>
      <c s="817" t="s">
        <v>3806</v>
      </c>
      <c s="817" t="s">
        <v>3988</v>
      </c>
      <c s="817" t="s">
        <v>3988</v>
      </c>
      <c s="808">
        <v>45504</v>
      </c>
      <c s="822" t="s">
        <v>3989</v>
      </c>
      <c s="801"/>
      <c s="696"/>
      <c s="772"/>
      <c s="801"/>
    </row>
    <row r="19" spans="1:12" ht="14.4">
      <c r="A19" s="817">
        <v>16</v>
      </c>
      <c s="817">
        <v>20880000</v>
      </c>
      <c s="779" t="s">
        <v>3936</v>
      </c>
      <c s="817" t="s">
        <v>3806</v>
      </c>
      <c s="817" t="s">
        <v>3990</v>
      </c>
      <c s="817" t="s">
        <v>3990</v>
      </c>
      <c s="808">
        <v>45502</v>
      </c>
      <c s="822" t="s">
        <v>3991</v>
      </c>
      <c s="801"/>
      <c s="696"/>
      <c s="772"/>
      <c s="801"/>
    </row>
    <row r="20" spans="1:12" ht="14.4">
      <c r="A20" s="817">
        <v>17</v>
      </c>
      <c s="817">
        <v>20878000</v>
      </c>
      <c s="817" t="s">
        <v>4011</v>
      </c>
      <c s="817" t="s">
        <v>3806</v>
      </c>
      <c s="817" t="s">
        <v>4042</v>
      </c>
      <c s="817" t="s">
        <v>4042</v>
      </c>
      <c s="804">
        <v>45505</v>
      </c>
      <c s="817" t="s">
        <v>4046</v>
      </c>
      <c s="801"/>
      <c s="696"/>
      <c s="772"/>
      <c s="801"/>
    </row>
    <row r="21" spans="1:12" ht="14.4">
      <c r="A21" s="817">
        <v>18</v>
      </c>
      <c s="817">
        <v>23231000</v>
      </c>
      <c s="817" t="s">
        <v>4008</v>
      </c>
      <c s="817" t="s">
        <v>37</v>
      </c>
      <c s="817" t="s">
        <v>126</v>
      </c>
      <c s="817" t="s">
        <v>126</v>
      </c>
      <c s="804">
        <v>45506</v>
      </c>
      <c s="817" t="s">
        <v>4047</v>
      </c>
      <c s="801"/>
      <c s="696"/>
      <c s="772"/>
      <c s="801"/>
    </row>
    <row r="22" spans="1:12" ht="14.4">
      <c r="A22" s="817">
        <v>19</v>
      </c>
      <c s="817">
        <v>20879000</v>
      </c>
      <c s="823" t="s">
        <v>4012</v>
      </c>
      <c s="817" t="s">
        <v>3806</v>
      </c>
      <c s="817" t="s">
        <v>4043</v>
      </c>
      <c s="817" t="s">
        <v>4043</v>
      </c>
      <c s="808">
        <v>45509</v>
      </c>
      <c s="817" t="s">
        <v>4048</v>
      </c>
      <c s="801"/>
      <c s="696"/>
      <c s="772"/>
      <c s="801"/>
    </row>
    <row r="23" spans="1:12" ht="14.4">
      <c r="A23" s="817">
        <v>20</v>
      </c>
      <c s="817">
        <v>20609100</v>
      </c>
      <c s="817" t="s">
        <v>329</v>
      </c>
      <c s="817" t="s">
        <v>329</v>
      </c>
      <c s="817" t="s">
        <v>367</v>
      </c>
      <c s="817" t="s">
        <v>1927</v>
      </c>
      <c s="804">
        <v>45509</v>
      </c>
      <c s="817" t="s">
        <v>4049</v>
      </c>
      <c s="801"/>
      <c s="696"/>
      <c s="772"/>
      <c s="801"/>
    </row>
    <row r="24" spans="1:12" ht="14.4">
      <c r="A24" s="817">
        <v>21</v>
      </c>
      <c s="817">
        <v>20877000</v>
      </c>
      <c s="817" t="s">
        <v>4013</v>
      </c>
      <c s="817" t="s">
        <v>3806</v>
      </c>
      <c s="817" t="s">
        <v>4044</v>
      </c>
      <c s="817" t="s">
        <v>4044</v>
      </c>
      <c s="804">
        <v>45512</v>
      </c>
      <c s="817" t="s">
        <v>3573</v>
      </c>
      <c s="801"/>
      <c s="696"/>
      <c s="772"/>
      <c s="801"/>
    </row>
    <row r="25" spans="1:12" ht="14.4">
      <c r="A25" s="817">
        <v>22</v>
      </c>
      <c s="817">
        <v>20700000</v>
      </c>
      <c s="823" t="s">
        <v>4014</v>
      </c>
      <c s="817" t="s">
        <v>247</v>
      </c>
      <c s="817" t="s">
        <v>367</v>
      </c>
      <c s="817" t="s">
        <v>1927</v>
      </c>
      <c s="808">
        <v>45519</v>
      </c>
      <c s="817" t="s">
        <v>4050</v>
      </c>
      <c s="801"/>
      <c s="696"/>
      <c s="772"/>
      <c s="801"/>
    </row>
    <row r="26" spans="1:12" ht="14.4">
      <c r="A26" s="817">
        <v>23</v>
      </c>
      <c s="817">
        <v>20430000</v>
      </c>
      <c s="823" t="s">
        <v>4015</v>
      </c>
      <c s="817" t="s">
        <v>120</v>
      </c>
      <c s="817" t="s">
        <v>367</v>
      </c>
      <c s="817" t="s">
        <v>1927</v>
      </c>
      <c s="808">
        <v>45519</v>
      </c>
      <c s="817" t="s">
        <v>4051</v>
      </c>
      <c s="801"/>
      <c s="696"/>
      <c s="772"/>
      <c s="801"/>
    </row>
    <row r="27" spans="1:12" ht="14.4">
      <c r="A27" s="817">
        <v>24</v>
      </c>
      <c s="817">
        <v>20440000</v>
      </c>
      <c s="823" t="s">
        <v>4016</v>
      </c>
      <c s="817" t="s">
        <v>120</v>
      </c>
      <c s="817" t="s">
        <v>367</v>
      </c>
      <c s="817" t="s">
        <v>1927</v>
      </c>
      <c s="808">
        <v>45519</v>
      </c>
      <c s="817" t="s">
        <v>4052</v>
      </c>
      <c s="801"/>
      <c s="696"/>
      <c s="772"/>
      <c s="801"/>
    </row>
    <row r="28" spans="1:12" ht="14.4">
      <c r="A28" s="817">
        <v>25</v>
      </c>
      <c s="817">
        <v>20450000</v>
      </c>
      <c s="823" t="s">
        <v>4009</v>
      </c>
      <c s="817" t="s">
        <v>120</v>
      </c>
      <c s="817" t="s">
        <v>126</v>
      </c>
      <c s="817" t="s">
        <v>126</v>
      </c>
      <c s="808">
        <v>45523</v>
      </c>
      <c s="817" t="s">
        <v>4053</v>
      </c>
      <c s="801"/>
      <c s="696"/>
      <c s="772"/>
      <c s="801"/>
    </row>
    <row r="29" spans="1:12" ht="14.4">
      <c r="A29" s="817">
        <v>26</v>
      </c>
      <c s="817">
        <v>20460000</v>
      </c>
      <c s="823" t="s">
        <v>4010</v>
      </c>
      <c s="817" t="s">
        <v>120</v>
      </c>
      <c s="817" t="s">
        <v>126</v>
      </c>
      <c s="817" t="s">
        <v>126</v>
      </c>
      <c s="808">
        <v>45523</v>
      </c>
      <c s="817" t="s">
        <v>4054</v>
      </c>
      <c s="801"/>
      <c s="696"/>
      <c s="772"/>
      <c s="801"/>
    </row>
    <row r="30" spans="1:11" ht="14.4">
      <c r="A30" s="826">
        <v>27</v>
      </c>
      <c s="826">
        <v>20881000</v>
      </c>
      <c s="828" t="s">
        <v>4080</v>
      </c>
      <c s="826" t="s">
        <v>3806</v>
      </c>
      <c s="826" t="s">
        <v>4092</v>
      </c>
      <c s="826" t="s">
        <v>4092</v>
      </c>
      <c s="829">
        <v>45558</v>
      </c>
      <c s="826" t="s">
        <v>4093</v>
      </c>
      <c s="801"/>
      <c s="696"/>
      <c s="772"/>
    </row>
    <row r="31" spans="1:9" ht="14.4">
      <c r="A31" s="830">
        <v>28</v>
      </c>
      <c s="830">
        <v>20470000</v>
      </c>
      <c s="830" t="s">
        <v>4099</v>
      </c>
      <c s="830" t="s">
        <v>120</v>
      </c>
      <c s="830" t="s">
        <v>367</v>
      </c>
      <c s="830" t="s">
        <v>1927</v>
      </c>
      <c s="832">
        <v>45572</v>
      </c>
      <c s="830" t="s">
        <v>4100</v>
      </c>
      <c s="801"/>
    </row>
    <row r="32" spans="1:12" ht="14.4">
      <c r="A32" s="830">
        <v>29</v>
      </c>
      <c s="834">
        <v>23241000</v>
      </c>
      <c s="830" t="s">
        <v>4103</v>
      </c>
      <c s="830" t="s">
        <v>1208</v>
      </c>
      <c s="830" t="s">
        <v>4104</v>
      </c>
      <c s="830" t="s">
        <v>4104</v>
      </c>
      <c s="832">
        <v>45589</v>
      </c>
      <c s="830" t="s">
        <v>4105</v>
      </c>
      <c s="801"/>
      <c s="809"/>
      <c s="810"/>
      <c s="810"/>
    </row>
    <row r="33" spans="1:12" s="803" customFormat="1" ht="14.4">
      <c r="A33" s="801"/>
      <c s="801"/>
      <c s="801"/>
      <c s="801"/>
      <c s="801"/>
      <c s="762"/>
      <c s="762"/>
      <c s="801"/>
      <c s="800"/>
      <c s="985"/>
      <c s="985"/>
      <c s="985"/>
    </row>
    <row r="34" spans="1:12" ht="14.4">
      <c r="A34" s="801"/>
      <c s="801"/>
      <c s="801"/>
      <c s="801"/>
      <c s="801"/>
      <c s="801"/>
      <c s="801"/>
      <c s="801"/>
      <c s="801"/>
      <c s="696"/>
      <c s="772"/>
      <c s="771"/>
    </row>
    <row r="35" spans="1:12" ht="40.5" customHeight="1" thickBot="1">
      <c r="A35" s="819" t="s">
        <v>1650</v>
      </c>
      <c s="819" t="s">
        <v>1722</v>
      </c>
      <c s="821" t="s">
        <v>1723</v>
      </c>
      <c s="819" t="s">
        <v>1724</v>
      </c>
      <c s="973" t="s">
        <v>1725</v>
      </c>
      <c s="973"/>
      <c s="973"/>
      <c s="973"/>
      <c s="801"/>
      <c s="997" t="s">
        <v>1702</v>
      </c>
      <c s="997"/>
      <c s="997"/>
    </row>
    <row r="36" spans="1:12" ht="15" thickTop="1">
      <c r="A36" s="817">
        <v>1</v>
      </c>
      <c s="817" t="s">
        <v>364</v>
      </c>
      <c s="691">
        <v>100000</v>
      </c>
      <c s="691">
        <v>100000</v>
      </c>
      <c s="981" t="s">
        <v>3909</v>
      </c>
      <c s="981"/>
      <c s="981"/>
      <c s="981"/>
      <c s="801"/>
      <c s="696"/>
      <c s="770" t="s">
        <v>1661</v>
      </c>
      <c s="770" t="s">
        <v>1662</v>
      </c>
    </row>
    <row r="37" spans="1:12" ht="14.4">
      <c r="A37" s="817">
        <v>2</v>
      </c>
      <c s="817" t="s">
        <v>364</v>
      </c>
      <c s="691">
        <v>20000</v>
      </c>
      <c s="691">
        <v>20000</v>
      </c>
      <c s="970" t="s">
        <v>3734</v>
      </c>
      <c s="970"/>
      <c s="970"/>
      <c s="970"/>
      <c s="801"/>
      <c s="696" t="s">
        <v>1626</v>
      </c>
      <c s="771">
        <v>8685583.233789999</v>
      </c>
      <c s="771">
        <v>100</v>
      </c>
    </row>
    <row r="38" spans="1:12" ht="15" customHeight="1">
      <c r="A38" s="817">
        <v>3</v>
      </c>
      <c s="817" t="s">
        <v>364</v>
      </c>
      <c s="691">
        <v>50000</v>
      </c>
      <c s="691">
        <v>50000</v>
      </c>
      <c s="971" t="s">
        <v>3813</v>
      </c>
      <c s="971"/>
      <c s="971"/>
      <c s="971"/>
      <c s="801"/>
      <c s="830" t="s">
        <v>1205</v>
      </c>
      <c s="774">
        <v>8045287.1320000002</v>
      </c>
      <c s="833">
        <v>92.628058651271459</v>
      </c>
    </row>
    <row r="39" spans="1:12" ht="15" customHeight="1">
      <c r="A39" s="817">
        <v>4</v>
      </c>
      <c s="817" t="s">
        <v>364</v>
      </c>
      <c s="691">
        <v>400000</v>
      </c>
      <c s="691">
        <v>400000</v>
      </c>
      <c s="971" t="s">
        <v>3814</v>
      </c>
      <c s="971"/>
      <c s="971"/>
      <c s="971"/>
      <c s="801"/>
      <c s="830" t="s">
        <v>3866</v>
      </c>
      <c s="774">
        <v>33000</v>
      </c>
      <c s="833">
        <v>0.37993994314185253</v>
      </c>
    </row>
    <row r="40" spans="1:12" ht="19.5" customHeight="1">
      <c r="A40" s="817">
        <v>5</v>
      </c>
      <c s="817" t="s">
        <v>3815</v>
      </c>
      <c s="691">
        <v>120000</v>
      </c>
      <c s="811">
        <v>88616.471999999994</v>
      </c>
      <c s="971" t="s">
        <v>3816</v>
      </c>
      <c s="971"/>
      <c s="971"/>
      <c s="971"/>
      <c s="801"/>
      <c s="830" t="s">
        <v>4066</v>
      </c>
      <c s="775">
        <v>50000</v>
      </c>
      <c s="833">
        <v>0.57566658051795838</v>
      </c>
    </row>
    <row r="41" spans="1:12" ht="14.4" customHeight="1">
      <c r="A41" s="817">
        <v>6</v>
      </c>
      <c s="817" t="s">
        <v>364</v>
      </c>
      <c s="691">
        <v>800000</v>
      </c>
      <c s="691">
        <v>800000</v>
      </c>
      <c s="998" t="s">
        <v>3871</v>
      </c>
      <c s="998"/>
      <c s="998"/>
      <c s="998"/>
      <c s="801"/>
      <c s="830" t="s">
        <v>4067</v>
      </c>
      <c s="774">
        <v>50000</v>
      </c>
      <c s="833">
        <v>0.57566658051795838</v>
      </c>
    </row>
    <row r="42" spans="1:12" ht="14.4">
      <c r="A42" s="817">
        <v>7</v>
      </c>
      <c s="817" t="s">
        <v>364</v>
      </c>
      <c s="691">
        <v>50000</v>
      </c>
      <c s="691">
        <v>50000</v>
      </c>
      <c s="823" t="s">
        <v>3872</v>
      </c>
      <c s="823"/>
      <c s="823"/>
      <c s="823"/>
      <c s="801"/>
      <c s="830" t="s">
        <v>3990</v>
      </c>
      <c s="774">
        <v>43417.879999999997</v>
      </c>
      <c s="833">
        <v>0.49988445025878109</v>
      </c>
    </row>
    <row r="43" spans="1:12" ht="14.4" customHeight="1">
      <c r="A43" s="817">
        <v>8</v>
      </c>
      <c s="817" t="s">
        <v>929</v>
      </c>
      <c s="691">
        <v>45368400</v>
      </c>
      <c s="811">
        <v>33000</v>
      </c>
      <c s="998" t="s">
        <v>3907</v>
      </c>
      <c s="998"/>
      <c s="998"/>
      <c s="998"/>
      <c s="801"/>
      <c s="830" t="s">
        <v>4005</v>
      </c>
      <c s="775">
        <v>200000</v>
      </c>
      <c s="833">
        <v>2.302666322071834</v>
      </c>
    </row>
    <row r="44" spans="1:12" ht="14.4" customHeight="1">
      <c r="A44" s="817">
        <v>9</v>
      </c>
      <c s="817" t="s">
        <v>1734</v>
      </c>
      <c s="691">
        <v>3000000</v>
      </c>
      <c s="811">
        <v>4000000</v>
      </c>
      <c s="998" t="s">
        <v>3925</v>
      </c>
      <c s="998"/>
      <c s="998"/>
      <c s="998"/>
      <c s="801"/>
      <c s="830" t="s">
        <v>4068</v>
      </c>
      <c s="775">
        <v>41000</v>
      </c>
      <c s="833">
        <v>0.47204659602472587</v>
      </c>
    </row>
    <row r="45" spans="1:12" ht="14.4" customHeight="1">
      <c r="A45" s="817">
        <v>10</v>
      </c>
      <c s="817" t="s">
        <v>364</v>
      </c>
      <c s="691">
        <v>10000</v>
      </c>
      <c s="691">
        <v>10000</v>
      </c>
      <c s="999" t="s">
        <v>3922</v>
      </c>
      <c s="999"/>
      <c s="999"/>
      <c s="999"/>
      <c s="801"/>
      <c s="830" t="s">
        <v>4069</v>
      </c>
      <c s="774">
        <v>46000</v>
      </c>
      <c s="833">
        <v>0.52961325407652171</v>
      </c>
    </row>
    <row r="46" spans="1:12" ht="14.4" customHeight="1">
      <c r="A46" s="817">
        <v>11</v>
      </c>
      <c s="817" t="s">
        <v>364</v>
      </c>
      <c s="691">
        <v>120000</v>
      </c>
      <c s="691">
        <v>120000</v>
      </c>
      <c s="823" t="s">
        <v>4055</v>
      </c>
      <c s="823"/>
      <c s="823"/>
      <c s="823"/>
      <c s="801"/>
      <c s="830" t="s">
        <v>4070</v>
      </c>
      <c s="774">
        <v>50000</v>
      </c>
      <c s="833">
        <v>0.57566658051795838</v>
      </c>
    </row>
    <row r="47" spans="1:12" ht="14.4" customHeight="1">
      <c r="A47" s="817">
        <v>12</v>
      </c>
      <c s="817" t="s">
        <v>364</v>
      </c>
      <c s="691">
        <v>80000</v>
      </c>
      <c s="691">
        <v>80000</v>
      </c>
      <c s="823" t="s">
        <v>4056</v>
      </c>
      <c s="823"/>
      <c s="823"/>
      <c s="823"/>
      <c s="801"/>
      <c s="830" t="s">
        <v>4044</v>
      </c>
      <c s="774">
        <v>49000</v>
      </c>
      <c s="833">
        <v>0.56415324890759921</v>
      </c>
    </row>
    <row r="48" spans="1:12" ht="14.4" customHeight="1">
      <c r="A48" s="817">
        <v>13</v>
      </c>
      <c s="817" t="s">
        <v>364</v>
      </c>
      <c s="691">
        <v>250000</v>
      </c>
      <c s="691">
        <v>250000</v>
      </c>
      <c s="970" t="s">
        <v>3992</v>
      </c>
      <c s="970"/>
      <c s="970"/>
      <c s="970"/>
      <c s="801"/>
      <c s="830" t="s">
        <v>4095</v>
      </c>
      <c s="774">
        <v>35000</v>
      </c>
      <c s="833">
        <v>0.40296660636257087</v>
      </c>
    </row>
    <row r="49" spans="1:12" ht="14.4" customHeight="1">
      <c r="A49" s="817">
        <v>14</v>
      </c>
      <c s="817" t="s">
        <v>364</v>
      </c>
      <c s="691">
        <v>218670.66</v>
      </c>
      <c s="691">
        <v>218670.66</v>
      </c>
      <c s="817" t="s">
        <v>3993</v>
      </c>
      <c s="817"/>
      <c s="817"/>
      <c s="817"/>
      <c s="801"/>
      <c s="647" t="s">
        <v>4104</v>
      </c>
      <c s="774">
        <v>42878.221789999996</v>
      </c>
      <c s="833">
        <v>0.49367118633079821</v>
      </c>
    </row>
    <row r="50" spans="1:12" ht="14.4" customHeight="1">
      <c r="A50" s="817">
        <v>15</v>
      </c>
      <c s="817" t="s">
        <v>364</v>
      </c>
      <c s="691">
        <v>50000</v>
      </c>
      <c s="691">
        <v>50000</v>
      </c>
      <c s="1000" t="s">
        <v>3994</v>
      </c>
      <c s="1000"/>
      <c s="1000"/>
      <c s="1000"/>
      <c s="801"/>
      <c s="826"/>
      <c s="774"/>
      <c s="776"/>
    </row>
    <row r="51" spans="1:12" ht="14.4">
      <c r="A51" s="817">
        <v>16</v>
      </c>
      <c s="817" t="s">
        <v>364</v>
      </c>
      <c s="691">
        <v>43417.879999999997</v>
      </c>
      <c s="691">
        <v>43417.879999999997</v>
      </c>
      <c s="970" t="s">
        <v>3995</v>
      </c>
      <c s="970"/>
      <c s="970"/>
      <c s="970"/>
      <c s="801"/>
      <c s="826"/>
      <c s="766"/>
      <c s="776"/>
    </row>
    <row r="52" spans="1:12" ht="14.4" customHeight="1">
      <c r="A52" s="817">
        <v>17</v>
      </c>
      <c s="817" t="s">
        <v>364</v>
      </c>
      <c s="691">
        <v>41000</v>
      </c>
      <c s="691">
        <v>41000</v>
      </c>
      <c s="971" t="s">
        <v>4057</v>
      </c>
      <c s="971"/>
      <c s="971"/>
      <c s="971"/>
      <c s="801"/>
      <c s="826"/>
      <c s="766"/>
      <c s="776"/>
    </row>
    <row r="53" spans="1:12" ht="14.4" customHeight="1">
      <c r="A53" s="817">
        <v>18</v>
      </c>
      <c s="817" t="s">
        <v>364</v>
      </c>
      <c s="691">
        <v>30000</v>
      </c>
      <c s="691">
        <v>30000</v>
      </c>
      <c s="818" t="s">
        <v>4058</v>
      </c>
      <c s="818"/>
      <c s="818"/>
      <c s="818"/>
      <c s="801"/>
      <c s="798"/>
      <c s="801"/>
      <c s="801"/>
    </row>
    <row r="54" spans="1:12" ht="14.4" customHeight="1">
      <c r="A54" s="817">
        <v>19</v>
      </c>
      <c s="817" t="s">
        <v>364</v>
      </c>
      <c s="691">
        <v>50000</v>
      </c>
      <c s="691">
        <v>50000</v>
      </c>
      <c s="817" t="s">
        <v>4059</v>
      </c>
      <c s="817"/>
      <c s="818"/>
      <c s="818"/>
      <c s="801"/>
      <c s="798"/>
      <c s="801"/>
      <c s="801"/>
    </row>
    <row r="55" spans="1:12" ht="14.4" customHeight="1">
      <c r="A55" s="817">
        <v>20</v>
      </c>
      <c s="817" t="s">
        <v>364</v>
      </c>
      <c s="691">
        <v>308000</v>
      </c>
      <c s="691">
        <v>308000</v>
      </c>
      <c s="818" t="s">
        <v>4060</v>
      </c>
      <c s="818"/>
      <c s="818"/>
      <c s="818"/>
      <c s="801"/>
      <c s="798"/>
      <c s="801"/>
      <c s="801"/>
    </row>
    <row r="56" spans="1:12" ht="14.4" customHeight="1">
      <c r="A56" s="817">
        <v>21</v>
      </c>
      <c s="817" t="s">
        <v>364</v>
      </c>
      <c s="691">
        <v>49000</v>
      </c>
      <c s="812">
        <v>49000</v>
      </c>
      <c s="817" t="s">
        <v>4061</v>
      </c>
      <c s="817"/>
      <c s="817"/>
      <c s="817"/>
      <c s="801"/>
      <c s="798"/>
      <c s="801"/>
      <c s="801"/>
    </row>
    <row r="57" spans="1:12" ht="19.2" customHeight="1">
      <c r="A57" s="817">
        <v>22</v>
      </c>
      <c s="817" t="s">
        <v>364</v>
      </c>
      <c s="691">
        <v>700000</v>
      </c>
      <c s="691">
        <v>700000</v>
      </c>
      <c s="817" t="s">
        <v>4062</v>
      </c>
      <c s="817"/>
      <c s="817"/>
      <c s="817"/>
      <c s="801"/>
      <c s="798"/>
      <c s="801"/>
      <c s="801"/>
    </row>
    <row r="58" spans="1:12" ht="14.4" customHeight="1">
      <c r="A58" s="817">
        <v>23</v>
      </c>
      <c s="817" t="s">
        <v>364</v>
      </c>
      <c s="691">
        <v>500000</v>
      </c>
      <c s="691">
        <v>500000</v>
      </c>
      <c s="971" t="s">
        <v>4063</v>
      </c>
      <c s="971"/>
      <c s="818"/>
      <c s="818"/>
      <c s="801"/>
      <c s="798"/>
      <c s="801"/>
      <c s="801"/>
    </row>
    <row r="59" spans="1:12" ht="14.4" customHeight="1">
      <c r="A59" s="817">
        <v>24</v>
      </c>
      <c s="817" t="s">
        <v>364</v>
      </c>
      <c s="691">
        <v>100000</v>
      </c>
      <c s="812">
        <v>100000</v>
      </c>
      <c s="817" t="s">
        <v>4064</v>
      </c>
      <c s="817"/>
      <c s="817"/>
      <c s="817"/>
      <c s="801"/>
      <c s="798"/>
      <c s="801"/>
      <c s="801"/>
    </row>
    <row r="60" spans="1:9" ht="14.4">
      <c r="A60" s="817">
        <v>25</v>
      </c>
      <c s="817" t="s">
        <v>364</v>
      </c>
      <c s="691">
        <v>8000</v>
      </c>
      <c s="812">
        <v>8000</v>
      </c>
      <c s="817" t="s">
        <v>4065</v>
      </c>
      <c s="817"/>
      <c s="817"/>
      <c s="817"/>
      <c s="801"/>
    </row>
    <row r="61" spans="1:9" ht="14.4" customHeight="1">
      <c r="A61" s="817">
        <v>26</v>
      </c>
      <c s="817" t="s">
        <v>364</v>
      </c>
      <c s="691">
        <v>8000</v>
      </c>
      <c s="812">
        <v>8000</v>
      </c>
      <c s="817" t="s">
        <v>4065</v>
      </c>
      <c s="783"/>
      <c s="783"/>
      <c s="783"/>
      <c s="801"/>
    </row>
    <row r="62" spans="1:12" ht="14.4" customHeight="1">
      <c r="A62" s="826">
        <v>27</v>
      </c>
      <c s="826" t="s">
        <v>364</v>
      </c>
      <c s="691">
        <v>35000</v>
      </c>
      <c s="691">
        <v>35000</v>
      </c>
      <c s="971" t="s">
        <v>4094</v>
      </c>
      <c s="971"/>
      <c s="971"/>
      <c s="971"/>
      <c s="801"/>
      <c r="K62" s="813"/>
      <c s="814"/>
    </row>
    <row r="63" spans="1:12" ht="14.4" customHeight="1">
      <c r="A63" s="830">
        <v>28</v>
      </c>
      <c s="830" t="s">
        <v>364</v>
      </c>
      <c s="691">
        <v>500000</v>
      </c>
      <c s="691">
        <v>500000</v>
      </c>
      <c s="830" t="s">
        <v>4101</v>
      </c>
      <c s="830"/>
      <c s="830"/>
      <c s="830"/>
      <c s="801"/>
      <c r="K63" s="813"/>
      <c s="815"/>
    </row>
    <row r="64" spans="1:12" ht="14.4" customHeight="1">
      <c r="A64" s="830">
        <v>29</v>
      </c>
      <c s="830" t="s">
        <v>927</v>
      </c>
      <c s="691">
        <v>6582000</v>
      </c>
      <c s="691">
        <v>42878.221789999996</v>
      </c>
      <c s="971" t="s">
        <v>4106</v>
      </c>
      <c s="971"/>
      <c s="971"/>
      <c s="971"/>
      <c s="801"/>
      <c r="K64" s="813"/>
      <c s="815"/>
    </row>
    <row r="65" spans="1:12" ht="14.4" customHeight="1">
      <c r="A65" s="801"/>
      <c s="801"/>
      <c s="707"/>
      <c s="707"/>
      <c s="972"/>
      <c s="972"/>
      <c s="972"/>
      <c s="972"/>
      <c s="801"/>
      <c r="K65" s="813"/>
      <c s="815"/>
    </row>
    <row r="66" spans="1:12" ht="14.4">
      <c r="A66" s="801"/>
      <c s="801"/>
      <c s="707"/>
      <c s="707"/>
      <c s="801"/>
      <c s="801"/>
      <c s="801"/>
      <c s="801"/>
      <c s="801"/>
      <c r="K66" s="813"/>
      <c s="815"/>
    </row>
    <row r="67" spans="1:12" ht="14.4">
      <c r="A67" s="801"/>
      <c s="801"/>
      <c s="707"/>
      <c s="707"/>
      <c s="799"/>
      <c s="799"/>
      <c s="799"/>
      <c s="799"/>
      <c s="801"/>
      <c r="K67" s="813"/>
      <c s="815"/>
    </row>
    <row r="68" spans="1:12" ht="14.4">
      <c r="A68" s="801"/>
      <c s="801"/>
      <c s="707"/>
      <c s="707"/>
      <c s="972"/>
      <c s="972"/>
      <c s="972"/>
      <c s="799"/>
      <c s="801"/>
      <c r="K68" s="813"/>
      <c s="815"/>
    </row>
    <row r="69" spans="1:12" ht="14.4" customHeight="1">
      <c r="A69" s="801"/>
      <c s="770"/>
      <c s="708"/>
      <c s="708"/>
      <c s="801"/>
      <c s="801"/>
      <c s="801"/>
      <c s="801"/>
      <c s="800"/>
      <c s="816"/>
      <c s="813"/>
      <c s="815"/>
    </row>
    <row r="70" spans="1:12" ht="15" customHeight="1" thickBot="1">
      <c r="A70" s="975" t="s">
        <v>1650</v>
      </c>
      <c s="975" t="s">
        <v>1752</v>
      </c>
      <c s="977" t="s">
        <v>1753</v>
      </c>
      <c s="975" t="s">
        <v>1754</v>
      </c>
      <c s="975"/>
      <c s="975" t="s">
        <v>1755</v>
      </c>
      <c s="975"/>
      <c s="975"/>
      <c s="800"/>
      <c s="997" t="s">
        <v>1730</v>
      </c>
      <c s="997"/>
      <c s="997"/>
    </row>
    <row r="71" spans="1:12" ht="15.6" thickTop="1" thickBot="1">
      <c r="A71" s="976"/>
      <c s="976"/>
      <c s="978"/>
      <c s="976"/>
      <c s="976"/>
      <c s="976"/>
      <c s="976"/>
      <c s="976"/>
      <c s="799"/>
      <c s="696"/>
      <c s="770" t="s">
        <v>1661</v>
      </c>
      <c s="770" t="s">
        <v>1662</v>
      </c>
    </row>
    <row r="72" spans="1:12" ht="20.4" customHeight="1" thickTop="1">
      <c r="A72" s="817">
        <v>1</v>
      </c>
      <c s="817" t="s">
        <v>3735</v>
      </c>
      <c s="817">
        <v>6</v>
      </c>
      <c s="1001" t="s">
        <v>1987</v>
      </c>
      <c s="1001"/>
      <c s="971" t="s">
        <v>3736</v>
      </c>
      <c s="971"/>
      <c s="971"/>
      <c s="799"/>
      <c s="696" t="s">
        <v>1626</v>
      </c>
      <c s="771">
        <v>8685583.233789999</v>
      </c>
      <c s="771">
        <v>100</v>
      </c>
    </row>
    <row r="73" spans="1:12" ht="14.4">
      <c r="A73" s="817">
        <v>2</v>
      </c>
      <c s="817">
        <v>20</v>
      </c>
      <c s="817">
        <v>5</v>
      </c>
      <c s="974" t="s">
        <v>3737</v>
      </c>
      <c s="974"/>
      <c s="818" t="s">
        <v>3738</v>
      </c>
      <c s="818"/>
      <c s="818"/>
      <c s="799"/>
      <c s="830" t="s">
        <v>3730</v>
      </c>
      <c s="774">
        <v>100000</v>
      </c>
      <c s="776">
        <v>1.1513331610359168</v>
      </c>
    </row>
    <row r="74" spans="1:12" ht="14.4" customHeight="1">
      <c r="A74" s="817">
        <v>3</v>
      </c>
      <c s="817">
        <v>20</v>
      </c>
      <c s="817">
        <v>6</v>
      </c>
      <c s="971" t="s">
        <v>1977</v>
      </c>
      <c s="971"/>
      <c s="818" t="s">
        <v>3817</v>
      </c>
      <c s="818"/>
      <c s="818"/>
      <c s="801"/>
      <c s="830" t="s">
        <v>3732</v>
      </c>
      <c s="777">
        <v>20000</v>
      </c>
      <c s="776">
        <v>0.23026663220718335</v>
      </c>
    </row>
    <row r="75" spans="1:12" ht="20.4" customHeight="1">
      <c r="A75" s="817">
        <v>4</v>
      </c>
      <c s="817">
        <v>25</v>
      </c>
      <c s="817">
        <v>5.5</v>
      </c>
      <c s="971" t="s">
        <v>1987</v>
      </c>
      <c s="971"/>
      <c s="971" t="s">
        <v>3818</v>
      </c>
      <c s="971"/>
      <c s="971"/>
      <c s="799"/>
      <c s="647" t="s">
        <v>1927</v>
      </c>
      <c s="774">
        <v>7696616.4720000001</v>
      </c>
      <c s="776">
        <v>88.613697719888663</v>
      </c>
    </row>
    <row r="76" spans="1:12" ht="14.4" customHeight="1">
      <c r="A76" s="817">
        <v>5</v>
      </c>
      <c s="817">
        <v>10</v>
      </c>
      <c s="817">
        <v>1</v>
      </c>
      <c s="971" t="s">
        <v>1206</v>
      </c>
      <c s="971"/>
      <c s="818" t="s">
        <v>3819</v>
      </c>
      <c s="818"/>
      <c s="818"/>
      <c s="799"/>
      <c s="830" t="s">
        <v>3866</v>
      </c>
      <c s="774">
        <v>33000</v>
      </c>
      <c s="776">
        <v>0.37993994314185253</v>
      </c>
    </row>
    <row r="77" spans="1:12" ht="14.4" customHeight="1">
      <c r="A77" s="817">
        <v>6</v>
      </c>
      <c s="817">
        <v>1</v>
      </c>
      <c s="691">
        <v>0</v>
      </c>
      <c s="971" t="s">
        <v>1977</v>
      </c>
      <c s="971"/>
      <c s="818" t="s">
        <v>4071</v>
      </c>
      <c s="818"/>
      <c s="818"/>
      <c s="799"/>
      <c s="830" t="s">
        <v>4066</v>
      </c>
      <c s="774">
        <v>50000</v>
      </c>
      <c s="776">
        <v>0.57566658051795838</v>
      </c>
    </row>
    <row r="78" spans="1:12" ht="21.75" customHeight="1">
      <c r="A78" s="817">
        <v>7</v>
      </c>
      <c s="817">
        <v>15</v>
      </c>
      <c s="817">
        <v>4.5</v>
      </c>
      <c s="971" t="s">
        <v>1977</v>
      </c>
      <c s="971"/>
      <c s="971" t="s">
        <v>3628</v>
      </c>
      <c s="971"/>
      <c s="971"/>
      <c s="801"/>
      <c s="830" t="s">
        <v>3929</v>
      </c>
      <c s="774">
        <v>10000</v>
      </c>
      <c s="776">
        <v>0.11513331610359168</v>
      </c>
    </row>
    <row r="79" spans="1:12" ht="14.4" customHeight="1">
      <c r="A79" s="817">
        <v>8</v>
      </c>
      <c s="817">
        <v>40</v>
      </c>
      <c s="817">
        <v>10</v>
      </c>
      <c s="971" t="s">
        <v>1206</v>
      </c>
      <c s="971"/>
      <c s="818" t="s">
        <v>3908</v>
      </c>
      <c s="818"/>
      <c s="818"/>
      <c s="799"/>
      <c s="830" t="s">
        <v>4067</v>
      </c>
      <c s="774">
        <v>50000</v>
      </c>
      <c s="776">
        <v>0.57566658051795838</v>
      </c>
    </row>
    <row r="80" spans="1:12" ht="14.4">
      <c r="A80" s="817">
        <v>9</v>
      </c>
      <c s="817">
        <v>10</v>
      </c>
      <c s="817">
        <v>4.5</v>
      </c>
      <c s="971" t="s">
        <v>3926</v>
      </c>
      <c s="971"/>
      <c s="818" t="s">
        <v>3927</v>
      </c>
      <c s="818"/>
      <c s="818"/>
      <c s="799"/>
      <c s="830" t="s">
        <v>3990</v>
      </c>
      <c s="774">
        <v>43417.879999999997</v>
      </c>
      <c s="776">
        <v>0.49988445025878109</v>
      </c>
    </row>
    <row r="81" spans="1:12" ht="15" customHeight="1">
      <c r="A81" s="817">
        <v>10</v>
      </c>
      <c s="817">
        <v>24.5</v>
      </c>
      <c s="817">
        <v>6</v>
      </c>
      <c s="971" t="s">
        <v>1987</v>
      </c>
      <c s="971"/>
      <c s="818" t="s">
        <v>3923</v>
      </c>
      <c s="818"/>
      <c s="818"/>
      <c s="799"/>
      <c s="830" t="s">
        <v>3597</v>
      </c>
      <c s="775">
        <v>218670.66</v>
      </c>
      <c s="776">
        <v>2.5176278220361019</v>
      </c>
    </row>
    <row r="82" spans="1:12" ht="15" customHeight="1">
      <c r="A82" s="817">
        <v>11</v>
      </c>
      <c s="817">
        <v>23.5</v>
      </c>
      <c s="817">
        <v>7</v>
      </c>
      <c s="971" t="s">
        <v>1987</v>
      </c>
      <c s="971"/>
      <c s="818" t="s">
        <v>4072</v>
      </c>
      <c s="818"/>
      <c s="818"/>
      <c s="799"/>
      <c s="830" t="s">
        <v>4005</v>
      </c>
      <c s="775">
        <v>200000</v>
      </c>
      <c s="776">
        <v>2.3026663220718335</v>
      </c>
    </row>
    <row r="83" spans="1:12" ht="15" customHeight="1">
      <c r="A83" s="817">
        <v>12</v>
      </c>
      <c s="817">
        <v>25</v>
      </c>
      <c s="817">
        <v>5.5</v>
      </c>
      <c s="971" t="s">
        <v>1987</v>
      </c>
      <c s="971"/>
      <c s="818" t="s">
        <v>4072</v>
      </c>
      <c s="818"/>
      <c s="818"/>
      <c s="799"/>
      <c s="830" t="s">
        <v>4068</v>
      </c>
      <c s="775">
        <v>41000</v>
      </c>
      <c s="776">
        <v>0.47204659602472587</v>
      </c>
    </row>
    <row r="84" spans="1:12" ht="14.4" customHeight="1">
      <c r="A84" s="817">
        <v>13</v>
      </c>
      <c s="817">
        <v>20</v>
      </c>
      <c s="817">
        <v>2.5</v>
      </c>
      <c s="971" t="s">
        <v>1987</v>
      </c>
      <c s="971"/>
      <c s="971" t="s">
        <v>3628</v>
      </c>
      <c s="971"/>
      <c s="971"/>
      <c s="799"/>
      <c s="830" t="s">
        <v>4069</v>
      </c>
      <c s="774">
        <v>46000</v>
      </c>
      <c s="776">
        <v>0.52961325407652171</v>
      </c>
    </row>
    <row r="85" spans="1:12" ht="14.4" customHeight="1">
      <c r="A85" s="817">
        <v>14</v>
      </c>
      <c s="817">
        <v>15</v>
      </c>
      <c s="817">
        <v>5</v>
      </c>
      <c s="971" t="s">
        <v>1987</v>
      </c>
      <c s="971"/>
      <c s="971" t="s">
        <v>3628</v>
      </c>
      <c s="971"/>
      <c s="971"/>
      <c s="799"/>
      <c s="830" t="s">
        <v>4070</v>
      </c>
      <c s="774">
        <v>50000</v>
      </c>
      <c s="776">
        <v>0.57566658051795838</v>
      </c>
    </row>
    <row r="86" spans="1:12" ht="14.4" customHeight="1">
      <c r="A86" s="817">
        <v>15</v>
      </c>
      <c s="817">
        <v>15</v>
      </c>
      <c s="817">
        <v>4.5</v>
      </c>
      <c s="971" t="s">
        <v>1987</v>
      </c>
      <c s="971"/>
      <c s="971" t="s">
        <v>3628</v>
      </c>
      <c s="971"/>
      <c s="971"/>
      <c s="799"/>
      <c s="830" t="s">
        <v>4044</v>
      </c>
      <c s="766">
        <v>49000</v>
      </c>
      <c s="776">
        <v>0.56415324890759921</v>
      </c>
    </row>
    <row r="87" spans="1:12" ht="14.4" customHeight="1">
      <c r="A87" s="817">
        <v>16</v>
      </c>
      <c s="817">
        <v>15</v>
      </c>
      <c s="817">
        <v>4</v>
      </c>
      <c s="971" t="s">
        <v>1987</v>
      </c>
      <c s="971"/>
      <c s="971" t="s">
        <v>3628</v>
      </c>
      <c s="971"/>
      <c s="971"/>
      <c s="799"/>
      <c s="830" t="s">
        <v>4095</v>
      </c>
      <c s="766">
        <v>35000</v>
      </c>
      <c s="776">
        <v>0.40296660636257087</v>
      </c>
    </row>
    <row r="88" spans="1:12" ht="20.25" customHeight="1">
      <c r="A88" s="817">
        <v>17</v>
      </c>
      <c s="817">
        <v>15</v>
      </c>
      <c s="817">
        <v>4.5</v>
      </c>
      <c s="970" t="s">
        <v>1987</v>
      </c>
      <c s="970"/>
      <c s="971" t="s">
        <v>3628</v>
      </c>
      <c s="971"/>
      <c s="971"/>
      <c s="801"/>
      <c s="830" t="s">
        <v>4104</v>
      </c>
      <c s="766">
        <v>42878.221789999996</v>
      </c>
      <c s="776">
        <v>0.49367118633079821</v>
      </c>
    </row>
    <row r="89" spans="1:12" ht="14.4">
      <c r="A89" s="817">
        <v>18</v>
      </c>
      <c s="817">
        <v>12</v>
      </c>
      <c s="817">
        <v>5</v>
      </c>
      <c s="817" t="s">
        <v>4073</v>
      </c>
      <c s="817"/>
      <c s="818" t="s">
        <v>4074</v>
      </c>
      <c s="818"/>
      <c s="818"/>
      <c s="801"/>
      <c s="798"/>
      <c s="801"/>
      <c s="801"/>
    </row>
    <row r="90" spans="1:12" ht="14.4">
      <c r="A90" s="817">
        <v>19</v>
      </c>
      <c s="817">
        <v>15</v>
      </c>
      <c s="817">
        <v>5.5</v>
      </c>
      <c s="970" t="s">
        <v>1987</v>
      </c>
      <c s="970"/>
      <c s="971" t="s">
        <v>3628</v>
      </c>
      <c s="971"/>
      <c s="971"/>
      <c s="801"/>
      <c s="798"/>
      <c s="801"/>
      <c s="801"/>
    </row>
    <row r="91" spans="1:8" ht="14.4">
      <c r="A91" s="817">
        <v>20</v>
      </c>
      <c s="817">
        <v>1</v>
      </c>
      <c s="817" t="s">
        <v>1764</v>
      </c>
      <c s="970" t="s">
        <v>4041</v>
      </c>
      <c s="970"/>
      <c s="818" t="s">
        <v>4075</v>
      </c>
      <c s="818"/>
      <c s="818"/>
    </row>
    <row r="92" spans="1:8" ht="14.4">
      <c r="A92" s="817">
        <v>21</v>
      </c>
      <c s="817">
        <v>10</v>
      </c>
      <c s="817">
        <v>2</v>
      </c>
      <c s="971" t="s">
        <v>1987</v>
      </c>
      <c s="971"/>
      <c s="971" t="s">
        <v>3628</v>
      </c>
      <c s="971"/>
      <c s="971"/>
    </row>
    <row r="93" spans="1:8" ht="14.4">
      <c r="A93" s="817">
        <v>22</v>
      </c>
      <c s="817">
        <v>14</v>
      </c>
      <c s="817">
        <v>7</v>
      </c>
      <c s="817" t="s">
        <v>1987</v>
      </c>
      <c s="817"/>
      <c s="818" t="s">
        <v>3736</v>
      </c>
      <c s="818"/>
      <c s="818"/>
    </row>
    <row r="94" spans="1:8" ht="14.4">
      <c r="A94" s="817">
        <v>23</v>
      </c>
      <c s="823">
        <v>19.5</v>
      </c>
      <c s="823">
        <v>6</v>
      </c>
      <c s="823" t="s">
        <v>1987</v>
      </c>
      <c s="823"/>
      <c s="818" t="s">
        <v>4076</v>
      </c>
      <c s="818"/>
      <c s="818"/>
    </row>
    <row r="95" spans="1:8" ht="14.4">
      <c r="A95" s="817">
        <v>24</v>
      </c>
      <c s="817">
        <v>15</v>
      </c>
      <c s="817">
        <v>3</v>
      </c>
      <c s="970" t="s">
        <v>1987</v>
      </c>
      <c s="970"/>
      <c s="818" t="s">
        <v>4077</v>
      </c>
      <c s="818"/>
      <c s="818"/>
    </row>
    <row r="96" spans="1:8" ht="14.4">
      <c r="A96" s="817">
        <v>25</v>
      </c>
      <c s="817">
        <v>25</v>
      </c>
      <c s="817">
        <v>5.75</v>
      </c>
      <c s="970" t="s">
        <v>1987</v>
      </c>
      <c s="970"/>
      <c s="818" t="s">
        <v>4076</v>
      </c>
      <c s="818"/>
      <c s="818"/>
    </row>
    <row r="97" spans="1:8" ht="14.4">
      <c r="A97" s="817">
        <v>26</v>
      </c>
      <c s="817">
        <v>20</v>
      </c>
      <c s="817">
        <v>5.5</v>
      </c>
      <c s="970" t="s">
        <v>1987</v>
      </c>
      <c s="970"/>
      <c s="818" t="s">
        <v>4074</v>
      </c>
      <c s="818"/>
      <c s="818"/>
    </row>
    <row r="98" spans="1:8" ht="14.4">
      <c r="A98" s="826">
        <v>27</v>
      </c>
      <c s="826">
        <v>15</v>
      </c>
      <c s="826">
        <v>4</v>
      </c>
      <c s="970" t="s">
        <v>1987</v>
      </c>
      <c s="970"/>
      <c s="827" t="s">
        <v>3628</v>
      </c>
      <c s="799"/>
      <c s="799"/>
    </row>
    <row r="99" spans="1:8" s="778" customFormat="1" ht="14.4">
      <c r="A99" s="830">
        <v>28</v>
      </c>
      <c s="830">
        <v>7</v>
      </c>
      <c s="830">
        <v>3</v>
      </c>
      <c s="970" t="s">
        <v>1987</v>
      </c>
      <c s="970"/>
      <c s="971" t="s">
        <v>4102</v>
      </c>
      <c s="971"/>
      <c s="971"/>
    </row>
    <row r="100" spans="1:8" ht="14.4">
      <c r="A100" s="830">
        <v>29</v>
      </c>
      <c s="830">
        <v>30</v>
      </c>
      <c s="830">
        <v>10</v>
      </c>
      <c s="970" t="s">
        <v>4107</v>
      </c>
      <c s="970"/>
      <c s="831" t="s">
        <v>4108</v>
      </c>
      <c s="799"/>
      <c s="799"/>
    </row>
    <row r="101" spans="1:8" ht="14.4">
      <c r="A101" s="801"/>
      <c s="801"/>
      <c s="801"/>
      <c s="996"/>
      <c s="996"/>
      <c s="799"/>
      <c s="799"/>
      <c s="799"/>
    </row>
    <row r="102" spans="1:6" ht="14.4">
      <c r="A102" s="801"/>
      <c s="801"/>
      <c s="801"/>
      <c s="996"/>
      <c s="996"/>
      <c s="799"/>
    </row>
  </sheetData>
  <mergeCells count="69">
    <mergeCell ref="E48:H48"/>
    <mergeCell ref="E50:H50"/>
    <mergeCell ref="E51:H51"/>
    <mergeCell ref="D75:E75"/>
    <mergeCell ref="D77:E77"/>
    <mergeCell ref="D72:E72"/>
    <mergeCell ref="E65:H65"/>
    <mergeCell ref="E68:G68"/>
    <mergeCell ref="E52:H52"/>
    <mergeCell ref="E58:F58"/>
    <mergeCell ref="J3:L3"/>
    <mergeCell ref="J33:L33"/>
    <mergeCell ref="E35:H35"/>
    <mergeCell ref="J35:L35"/>
    <mergeCell ref="E40:H40"/>
    <mergeCell ref="E41:H41"/>
    <mergeCell ref="A1:G1"/>
    <mergeCell ref="A2:G2"/>
    <mergeCell ref="E36:H36"/>
    <mergeCell ref="E37:H37"/>
    <mergeCell ref="E38:H38"/>
    <mergeCell ref="E39:H39"/>
    <mergeCell ref="A70:A71"/>
    <mergeCell ref="B70:B71"/>
    <mergeCell ref="C70:C71"/>
    <mergeCell ref="D70:E71"/>
    <mergeCell ref="F70:H71"/>
    <mergeCell ref="E43:H43"/>
    <mergeCell ref="E44:H44"/>
    <mergeCell ref="E45:H45"/>
    <mergeCell ref="E62:H62"/>
    <mergeCell ref="E64:H64"/>
    <mergeCell ref="D82:E82"/>
    <mergeCell ref="D83:E83"/>
    <mergeCell ref="D84:E84"/>
    <mergeCell ref="D87:E87"/>
    <mergeCell ref="J70:L70"/>
    <mergeCell ref="F72:H72"/>
    <mergeCell ref="D73:E73"/>
    <mergeCell ref="D74:E74"/>
    <mergeCell ref="D76:E76"/>
    <mergeCell ref="F75:H75"/>
    <mergeCell ref="D102:E102"/>
    <mergeCell ref="D92:E92"/>
    <mergeCell ref="D95:E95"/>
    <mergeCell ref="D96:E96"/>
    <mergeCell ref="D99:E99"/>
    <mergeCell ref="D100:E100"/>
    <mergeCell ref="D101:E101"/>
    <mergeCell ref="D97:E97"/>
    <mergeCell ref="F78:H78"/>
    <mergeCell ref="F84:H84"/>
    <mergeCell ref="F85:H85"/>
    <mergeCell ref="F86:H86"/>
    <mergeCell ref="D78:E78"/>
    <mergeCell ref="D79:E79"/>
    <mergeCell ref="D80:E80"/>
    <mergeCell ref="D81:E81"/>
    <mergeCell ref="D85:E85"/>
    <mergeCell ref="D86:E86"/>
    <mergeCell ref="F99:H99"/>
    <mergeCell ref="F87:H87"/>
    <mergeCell ref="F88:H88"/>
    <mergeCell ref="F90:H90"/>
    <mergeCell ref="D91:E91"/>
    <mergeCell ref="F92:H92"/>
    <mergeCell ref="D90:E90"/>
    <mergeCell ref="D98:E98"/>
    <mergeCell ref="D88:E88"/>
  </mergeCells>
  <pageMargins left="0.708661417322835" right="0.708661417322835" top="0.748031496062992" bottom="0.748031496062992" header="0.31496062992126" footer="0.31496062992126"/>
  <pageSetup orientation="landscape" paperSize="1" scale="32"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45"/>
  <dimension ref="B1:E19"/>
  <sheetViews>
    <sheetView workbookViewId="0" topLeftCell="A1">
      <selection pane="topLeft" activeCell="C14" sqref="C14"/>
    </sheetView>
  </sheetViews>
  <sheetFormatPr defaultRowHeight="14.4"/>
  <cols>
    <col min="2" max="2" width="58.5714285714286" customWidth="1"/>
    <col min="3" max="3" width="16.4285714285714" bestFit="1" customWidth="1"/>
  </cols>
  <sheetData>
    <row r="1" spans="2:5" ht="14.4">
      <c r="B1" s="600"/>
      <c s="600"/>
      <c s="600"/>
      <c s="600"/>
    </row>
    <row r="2" spans="2:5" ht="14.4">
      <c r="B2" s="600"/>
      <c s="600"/>
      <c s="600"/>
      <c s="600"/>
    </row>
    <row r="3" spans="2:5" ht="14.4">
      <c r="B3" s="600"/>
      <c s="600"/>
      <c s="600"/>
      <c s="600"/>
    </row>
    <row r="4" spans="2:5" ht="14.4">
      <c r="B4" s="600"/>
      <c s="600"/>
      <c s="600"/>
      <c s="600"/>
    </row>
    <row r="5" spans="2:5" ht="14.4">
      <c r="B5" s="601"/>
      <c s="601"/>
      <c s="600"/>
      <c s="600"/>
    </row>
    <row r="6" spans="2:5" ht="14.4">
      <c r="B6" s="1002" t="s">
        <v>1624</v>
      </c>
      <c s="1002"/>
      <c s="538"/>
      <c s="538"/>
    </row>
    <row r="7" spans="2:5" ht="14.4">
      <c r="B7" s="631" t="s">
        <v>1903</v>
      </c>
      <c s="631" t="s">
        <v>1560</v>
      </c>
      <c s="538"/>
      <c s="538"/>
    </row>
    <row r="8" spans="2:5" ht="14.4">
      <c r="B8" s="33" t="s">
        <v>1561</v>
      </c>
      <c s="689">
        <v>2425869.98</v>
      </c>
      <c s="538"/>
      <c s="538"/>
    </row>
    <row r="9" spans="2:5" ht="28.8">
      <c r="B9" s="673" t="s">
        <v>3999</v>
      </c>
      <c s="677">
        <f>85000000/1000</f>
        <v>85000</v>
      </c>
      <c s="538"/>
      <c s="538"/>
    </row>
    <row r="10" spans="2:5" ht="14.4">
      <c r="B10" s="5" t="s">
        <v>1400</v>
      </c>
      <c s="669">
        <v>185000</v>
      </c>
      <c s="538"/>
      <c s="538"/>
    </row>
    <row r="11" spans="2:5" ht="14.4">
      <c r="B11" s="5" t="s">
        <v>1623</v>
      </c>
      <c s="689">
        <v>2878323.4998560003</v>
      </c>
      <c s="538"/>
      <c s="538"/>
    </row>
    <row r="12" spans="2:3" s="782" customFormat="1" ht="14.4">
      <c r="B12" s="668" t="s">
        <v>3997</v>
      </c>
      <c s="547">
        <v>300000</v>
      </c>
    </row>
    <row r="13" spans="2:3" s="674" customFormat="1" ht="14.4">
      <c r="B13" s="668" t="s">
        <v>3805</v>
      </c>
      <c s="689">
        <v>400000</v>
      </c>
    </row>
    <row r="14" spans="2:5" ht="14.4">
      <c r="B14" s="631" t="s">
        <v>1562</v>
      </c>
      <c s="646">
        <f>SUM(C8:C13)</f>
        <v>6274193.4798560003</v>
      </c>
      <c s="538"/>
      <c s="538"/>
    </row>
    <row r="15" spans="2:5" ht="14.4">
      <c r="B15" s="548" t="s">
        <v>3728</v>
      </c>
      <c s="650"/>
      <c s="538"/>
      <c s="538"/>
    </row>
    <row r="16" spans="2:5" ht="14.4">
      <c r="B16" s="548" t="s">
        <v>3460</v>
      </c>
      <c s="186"/>
      <c s="600"/>
      <c s="600"/>
    </row>
    <row r="17" spans="2:5" s="782" customFormat="1" ht="14.4">
      <c r="B17" s="548" t="s">
        <v>3998</v>
      </c>
      <c s="186"/>
      <c s="600"/>
      <c s="600"/>
    </row>
    <row r="18" spans="2:3" ht="24" customHeight="1">
      <c r="B18" s="1003" t="s">
        <v>4000</v>
      </c>
      <c s="1003"/>
    </row>
    <row r="19" spans="2:3" ht="14.4">
      <c r="B19" s="670"/>
      <c s="668"/>
    </row>
  </sheetData>
  <mergeCells count="2">
    <mergeCell ref="B6:C6"/>
    <mergeCell ref="B18:C18"/>
  </mergeCells>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48"/>
  <dimension ref="A1:B8"/>
  <sheetViews>
    <sheetView zoomScale="80" zoomScaleNormal="80" workbookViewId="0" topLeftCell="A1">
      <selection pane="topLeft" activeCell="B6" sqref="B6"/>
    </sheetView>
  </sheetViews>
  <sheetFormatPr defaultRowHeight="14.4"/>
  <cols>
    <col min="1" max="1" width="47.4285714285714" customWidth="1"/>
    <col min="2" max="2" width="45.4285714285714" customWidth="1"/>
  </cols>
  <sheetData>
    <row r="1" spans="1:2" ht="30" customHeight="1">
      <c r="A1" s="1006" t="s">
        <v>1483</v>
      </c>
      <c s="1007"/>
    </row>
    <row r="2" spans="1:2" ht="123.75" customHeight="1">
      <c r="A2" s="1004" t="s">
        <v>4137</v>
      </c>
      <c s="1004"/>
    </row>
    <row r="3" spans="1:2" ht="64.5" customHeight="1">
      <c r="A3" s="1004" t="s">
        <v>4040</v>
      </c>
      <c s="1004"/>
    </row>
    <row r="4" spans="1:2" ht="14.4">
      <c r="A4" s="1005"/>
      <c s="1005"/>
    </row>
    <row r="5" spans="1:2" ht="14.4">
      <c r="A5" s="535" t="s">
        <v>1484</v>
      </c>
      <c s="536" t="s">
        <v>1485</v>
      </c>
    </row>
    <row r="6" spans="1:2" ht="14.4">
      <c r="A6" s="537" t="s">
        <v>1486</v>
      </c>
      <c s="797">
        <v>5173.0699999999997</v>
      </c>
    </row>
    <row r="7" spans="1:2" ht="46.5" customHeight="1">
      <c r="A7" s="1004" t="s">
        <v>1573</v>
      </c>
      <c s="1004"/>
    </row>
    <row r="8" spans="1:2" ht="14.4">
      <c r="A8" s="690" t="s">
        <v>1574</v>
      </c>
      <c s="796"/>
    </row>
  </sheetData>
  <mergeCells count="5">
    <mergeCell ref="A2:B2"/>
    <mergeCell ref="A3:B3"/>
    <mergeCell ref="A4:B4"/>
    <mergeCell ref="A7:B7"/>
    <mergeCell ref="A1:B1"/>
  </mergeCell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Hoja49"/>
  <dimension ref="A1:B11"/>
  <sheetViews>
    <sheetView workbookViewId="0" topLeftCell="A1">
      <selection pane="topLeft" activeCell="B6" sqref="B6"/>
    </sheetView>
  </sheetViews>
  <sheetFormatPr defaultRowHeight="14.4"/>
  <cols>
    <col min="1" max="1" width="67.5714285714286" customWidth="1"/>
    <col min="2" max="2" width="20.4285714285714" customWidth="1"/>
  </cols>
  <sheetData>
    <row r="1" spans="1:2" ht="14.4">
      <c r="A1" s="1011"/>
      <c s="1011"/>
    </row>
    <row r="2" spans="1:2" ht="14.4">
      <c r="A2" s="1012" t="s">
        <v>1487</v>
      </c>
      <c s="1012"/>
    </row>
    <row r="3" spans="1:2" ht="45" customHeight="1">
      <c r="A3" s="1008" t="s">
        <v>1488</v>
      </c>
      <c s="1008"/>
    </row>
    <row r="4" spans="1:2" ht="14.4">
      <c r="A4" s="1009" t="s">
        <v>1489</v>
      </c>
      <c s="1009"/>
    </row>
    <row r="5" spans="1:2" ht="14.4">
      <c r="A5" s="539" t="s">
        <v>1484</v>
      </c>
      <c s="540" t="s">
        <v>1485</v>
      </c>
    </row>
    <row r="6" spans="1:2" ht="14.4">
      <c r="A6" s="541" t="s">
        <v>1490</v>
      </c>
      <c s="664">
        <f>+[1]Detalle!B6</f>
        <v>1827.04410568</v>
      </c>
    </row>
    <row r="7" spans="1:2" ht="14.4">
      <c r="A7" s="542" t="s">
        <v>1575</v>
      </c>
      <c s="543"/>
    </row>
    <row r="8" spans="1:2" ht="14.4">
      <c r="A8" s="544" t="s">
        <v>1491</v>
      </c>
      <c s="796"/>
    </row>
    <row r="9" spans="1:2" ht="33.75" customHeight="1">
      <c r="A9" s="1010" t="s">
        <v>1492</v>
      </c>
      <c s="1010"/>
    </row>
    <row r="10" spans="1:2" ht="14.4">
      <c r="A10" s="544" t="s">
        <v>1493</v>
      </c>
      <c s="768"/>
    </row>
    <row r="11" spans="1:1" ht="14.4">
      <c r="A11" s="544"/>
    </row>
  </sheetData>
  <mergeCells count="5">
    <mergeCell ref="A3:B3"/>
    <mergeCell ref="A4:B4"/>
    <mergeCell ref="A9:B9"/>
    <mergeCell ref="A1:B1"/>
    <mergeCell ref="A2:B2"/>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16.0000</AppVersion>
  <DocSecurity>0</DocSecurity>
  <ScaleCrop>false</ScaleCrop>
  <HeadingPairs>
    <vt:vector size="2" baseType="variant">
      <vt:variant>
        <vt:lpstr>Worksheets</vt:lpstr>
      </vt:variant>
      <vt:variant>
        <vt:i4>22</vt:i4>
      </vt:variant>
    </vt:vector>
  </HeadingPairs>
  <TitlesOfParts>
    <vt:vector size="22" baseType="lpstr">
      <vt:lpstr>BD Externa</vt:lpstr>
      <vt:lpstr>Indicador PIB-NOVIEMBRE</vt:lpstr>
      <vt:lpstr>Acree.SPT AGR (2)</vt:lpstr>
      <vt:lpstr>Acree.SPNF AGR (2)</vt:lpstr>
      <vt:lpstr>Acree.PGE AGR (2)</vt:lpstr>
      <vt:lpstr>SPT-CONS (2)</vt:lpstr>
      <vt:lpstr>SPNF-CONS (2)</vt:lpstr>
      <vt:lpstr>PGE-CONS (2)</vt:lpstr>
      <vt:lpstr>Deud. Ext. Acree. SPT AGR-F</vt:lpstr>
      <vt:lpstr>Deud. Ext Acree. SPNF AGR-F</vt:lpstr>
      <vt:lpstr>Deud. Ext Acree PGE AGR.F</vt:lpstr>
      <vt:lpstr>Reporte de Sal. Mov. Ext-F</vt:lpstr>
      <vt:lpstr>SDPPlazosvencerponderados</vt:lpstr>
      <vt:lpstr>SDPT Plazo contractual ponderad</vt:lpstr>
      <vt:lpstr>SDPTasasPonderadas</vt:lpstr>
      <vt:lpstr>BD Interna</vt:lpstr>
      <vt:lpstr>Programa DI (2)</vt:lpstr>
      <vt:lpstr>Contrataciones 2020-2023</vt:lpstr>
      <vt:lpstr>Contrataciones 2024</vt:lpstr>
      <vt:lpstr>Pasivos cont.</vt:lpstr>
      <vt:lpstr>Anexo 1.1</vt:lpstr>
      <vt:lpstr>Anexo 1.2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Barrionuevo Toasa, Carlos Iván</dc:creator>
  <cp:keywords/>
  <dc:description/>
  <cp:lastModifiedBy>Johana Vargas</cp:lastModifiedBy>
  <cp:lastPrinted>2025-01-24T20:42:21Z</cp:lastPrinted>
  <dcterms:created xsi:type="dcterms:W3CDTF">2021-11-22T16:31:19Z</dcterms:created>
  <dcterms:modified xsi:type="dcterms:W3CDTF">2025-01-31T17:37:05Z</dcterms:modified>
  <cp:category/>
</cp:coreProperties>
</file>